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7300C46-04CB-40A5-90C4-A7D2B553AC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Plan1!$A$11:$AB$652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53" i="1" l="1"/>
  <c r="R653" i="1" s="1"/>
  <c r="AF162" i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AA544" i="1" l="1"/>
  <c r="Z544" i="1"/>
  <c r="AA543" i="1"/>
  <c r="Z543" i="1"/>
  <c r="AA542" i="1"/>
  <c r="Z542" i="1"/>
  <c r="AA541" i="1"/>
  <c r="Z541" i="1"/>
  <c r="AA540" i="1"/>
  <c r="Z540" i="1"/>
  <c r="AA539" i="1"/>
  <c r="Z539" i="1"/>
  <c r="AA538" i="1"/>
  <c r="Z538" i="1"/>
  <c r="AA537" i="1"/>
  <c r="Z537" i="1"/>
  <c r="AA536" i="1"/>
  <c r="Z536" i="1"/>
  <c r="AA535" i="1"/>
  <c r="Z535" i="1"/>
  <c r="AA534" i="1"/>
  <c r="Z534" i="1"/>
  <c r="AA533" i="1"/>
  <c r="Z533" i="1"/>
  <c r="AA532" i="1"/>
  <c r="Z532" i="1"/>
  <c r="AA531" i="1"/>
  <c r="Z531" i="1"/>
  <c r="AA530" i="1"/>
  <c r="Z530" i="1"/>
  <c r="AA529" i="1"/>
  <c r="Z529" i="1"/>
  <c r="AA528" i="1"/>
  <c r="Z528" i="1"/>
  <c r="AA527" i="1"/>
  <c r="Z527" i="1"/>
  <c r="AA526" i="1"/>
  <c r="Z526" i="1"/>
  <c r="AA525" i="1"/>
  <c r="Z525" i="1"/>
  <c r="AA524" i="1"/>
  <c r="Z524" i="1"/>
  <c r="AA523" i="1"/>
  <c r="Z523" i="1"/>
  <c r="AA522" i="1"/>
  <c r="Z522" i="1"/>
  <c r="AA521" i="1"/>
  <c r="Z521" i="1"/>
  <c r="AA520" i="1"/>
  <c r="Z520" i="1"/>
  <c r="AA519" i="1"/>
  <c r="Z519" i="1"/>
  <c r="AA518" i="1"/>
  <c r="Z518" i="1"/>
  <c r="AA517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E174" i="1" l="1"/>
  <c r="AG174" i="1" s="1"/>
  <c r="AE173" i="1"/>
  <c r="AG173" i="1" s="1"/>
  <c r="AA19" i="1" s="1"/>
  <c r="AF160" i="1"/>
  <c r="A12" i="1" l="1"/>
  <c r="AE167" i="1" l="1"/>
  <c r="AG167" i="1" s="1"/>
  <c r="AE161" i="1"/>
  <c r="AG161" i="1" s="1"/>
  <c r="Q12" i="1"/>
  <c r="B1" i="1"/>
  <c r="AE160" i="1"/>
  <c r="AG160" i="1" s="1"/>
  <c r="AH13" i="1"/>
  <c r="AH14" i="1" s="1"/>
  <c r="AH15" i="1" s="1"/>
  <c r="AH16" i="1" s="1"/>
  <c r="AH17" i="1" s="1"/>
  <c r="AH18" i="1" s="1"/>
  <c r="AH19" i="1" s="1"/>
  <c r="AH20" i="1" s="1"/>
  <c r="Z13" i="1"/>
  <c r="Z14" i="1" s="1"/>
  <c r="Z15" i="1" s="1"/>
  <c r="Z16" i="1" s="1"/>
  <c r="Z17" i="1" s="1"/>
  <c r="Z18" i="1" s="1"/>
  <c r="Z19" i="1" s="1"/>
  <c r="Z20" i="1" s="1"/>
  <c r="A13" i="1"/>
  <c r="AB12" i="1"/>
  <c r="AE13" i="1" s="1"/>
  <c r="W12" i="1"/>
  <c r="W13" i="1" s="1"/>
  <c r="L12" i="1"/>
  <c r="G12" i="1"/>
  <c r="H12" i="1" s="1"/>
  <c r="AE164" i="1"/>
  <c r="AG164" i="1" s="1"/>
  <c r="AE162" i="1"/>
  <c r="AG162" i="1" s="1"/>
  <c r="R12" i="1" l="1"/>
  <c r="C13" i="1" s="1"/>
  <c r="AE168" i="1"/>
  <c r="AG168" i="1" s="1"/>
  <c r="AA14" i="1" s="1"/>
  <c r="G13" i="1"/>
  <c r="AB13" i="1"/>
  <c r="AE14" i="1" s="1"/>
  <c r="AE163" i="1"/>
  <c r="AG163" i="1" s="1"/>
  <c r="D12" i="1"/>
  <c r="E12" i="1" s="1"/>
  <c r="D13" i="1"/>
  <c r="E13" i="1" s="1"/>
  <c r="AA12" i="1"/>
  <c r="J12" i="1"/>
  <c r="J13" i="1" s="1"/>
  <c r="K13" i="1" s="1"/>
  <c r="L13" i="1" s="1"/>
  <c r="A14" i="1"/>
  <c r="D14" i="1" s="1"/>
  <c r="AE165" i="1"/>
  <c r="AG165" i="1" s="1"/>
  <c r="AA13" i="1" s="1"/>
  <c r="AJ12" i="1" l="1"/>
  <c r="X12" i="1" s="1"/>
  <c r="X13" i="1" s="1"/>
  <c r="E14" i="1"/>
  <c r="F15" i="1" s="1"/>
  <c r="AE169" i="1"/>
  <c r="AG169" i="1" s="1"/>
  <c r="AA15" i="1" s="1"/>
  <c r="AB14" i="1"/>
  <c r="F13" i="1"/>
  <c r="H13" i="1" s="1"/>
  <c r="F14" i="1"/>
  <c r="AC13" i="1"/>
  <c r="AD13" i="1" s="1"/>
  <c r="AG13" i="1" s="1"/>
  <c r="AE166" i="1"/>
  <c r="AG166" i="1" s="1"/>
  <c r="A15" i="1"/>
  <c r="D15" i="1" s="1"/>
  <c r="E15" i="1" l="1"/>
  <c r="AE15" i="1"/>
  <c r="AB15" i="1" s="1"/>
  <c r="AE170" i="1"/>
  <c r="AG170" i="1" s="1"/>
  <c r="AC15" i="1"/>
  <c r="AD15" i="1" s="1"/>
  <c r="AG15" i="1" s="1"/>
  <c r="A16" i="1"/>
  <c r="D16" i="1" s="1"/>
  <c r="F16" i="1" l="1"/>
  <c r="AA16" i="1"/>
  <c r="E16" i="1"/>
  <c r="AJ13" i="1"/>
  <c r="AC14" i="1"/>
  <c r="AD14" i="1" s="1"/>
  <c r="AG14" i="1" s="1"/>
  <c r="AJ14" i="1"/>
  <c r="AE16" i="1"/>
  <c r="AB16" i="1" s="1"/>
  <c r="AE171" i="1"/>
  <c r="AG171" i="1" s="1"/>
  <c r="A17" i="1"/>
  <c r="D17" i="1" s="1"/>
  <c r="F17" i="1" l="1"/>
  <c r="AJ18" i="1"/>
  <c r="AA17" i="1"/>
  <c r="AC17" i="1" s="1"/>
  <c r="AD17" i="1" s="1"/>
  <c r="AJ15" i="1"/>
  <c r="AC16" i="1"/>
  <c r="AD16" i="1" s="1"/>
  <c r="AG16" i="1" s="1"/>
  <c r="E17" i="1"/>
  <c r="AE17" i="1"/>
  <c r="AB17" i="1" s="1"/>
  <c r="AE172" i="1"/>
  <c r="AG172" i="1" s="1"/>
  <c r="A18" i="1"/>
  <c r="D18" i="1" s="1"/>
  <c r="F18" i="1" l="1"/>
  <c r="AJ16" i="1"/>
  <c r="AJ19" i="1"/>
  <c r="AA18" i="1"/>
  <c r="E18" i="1"/>
  <c r="AC20" i="1"/>
  <c r="AG17" i="1"/>
  <c r="AE18" i="1"/>
  <c r="AB18" i="1" s="1"/>
  <c r="A19" i="1"/>
  <c r="D19" i="1" s="1"/>
  <c r="F19" i="1" l="1"/>
  <c r="AJ17" i="1"/>
  <c r="AC19" i="1"/>
  <c r="AD19" i="1" s="1"/>
  <c r="AC18" i="1"/>
  <c r="AD18" i="1" s="1"/>
  <c r="AG18" i="1" s="1"/>
  <c r="E19" i="1"/>
  <c r="AE19" i="1"/>
  <c r="AB19" i="1" s="1"/>
  <c r="A20" i="1"/>
  <c r="D20" i="1" s="1"/>
  <c r="F20" i="1" l="1"/>
  <c r="AG19" i="1"/>
  <c r="E20" i="1"/>
  <c r="AE20" i="1"/>
  <c r="AB20" i="1" s="1"/>
  <c r="AD20" i="1"/>
  <c r="A21" i="1"/>
  <c r="D21" i="1" s="1"/>
  <c r="F21" i="1" l="1"/>
  <c r="E21" i="1"/>
  <c r="F22" i="1" s="1"/>
  <c r="AG20" i="1"/>
  <c r="A22" i="1"/>
  <c r="D22" i="1" s="1"/>
  <c r="E22" i="1" l="1"/>
  <c r="F23" i="1" s="1"/>
  <c r="A23" i="1"/>
  <c r="D23" i="1" s="1"/>
  <c r="E23" i="1" l="1"/>
  <c r="A24" i="1"/>
  <c r="D24" i="1" s="1"/>
  <c r="F24" i="1" l="1"/>
  <c r="E24" i="1"/>
  <c r="F25" i="1" s="1"/>
  <c r="A25" i="1"/>
  <c r="D25" i="1" s="1"/>
  <c r="E25" i="1" l="1"/>
  <c r="A26" i="1"/>
  <c r="D26" i="1" s="1"/>
  <c r="F26" i="1" l="1"/>
  <c r="E26" i="1"/>
  <c r="A27" i="1"/>
  <c r="D27" i="1" s="1"/>
  <c r="F27" i="1" l="1"/>
  <c r="E27" i="1"/>
  <c r="A28" i="1"/>
  <c r="D28" i="1" s="1"/>
  <c r="F28" i="1" l="1"/>
  <c r="E28" i="1"/>
  <c r="A29" i="1"/>
  <c r="D29" i="1" s="1"/>
  <c r="F29" i="1" l="1"/>
  <c r="E29" i="1"/>
  <c r="A30" i="1"/>
  <c r="D30" i="1" s="1"/>
  <c r="F30" i="1" l="1"/>
  <c r="E30" i="1"/>
  <c r="A31" i="1"/>
  <c r="D31" i="1" s="1"/>
  <c r="F31" i="1" l="1"/>
  <c r="E31" i="1"/>
  <c r="F32" i="1" s="1"/>
  <c r="A32" i="1"/>
  <c r="D32" i="1" s="1"/>
  <c r="E32" i="1" l="1"/>
  <c r="F33" i="1" s="1"/>
  <c r="A33" i="1"/>
  <c r="D33" i="1" s="1"/>
  <c r="E33" i="1" l="1"/>
  <c r="A34" i="1"/>
  <c r="D34" i="1" s="1"/>
  <c r="E34" i="1" l="1"/>
  <c r="F35" i="1" s="1"/>
  <c r="F34" i="1"/>
  <c r="A35" i="1"/>
  <c r="D35" i="1" s="1"/>
  <c r="E35" i="1" l="1"/>
  <c r="A36" i="1"/>
  <c r="D36" i="1" s="1"/>
  <c r="F36" i="1" l="1"/>
  <c r="E36" i="1"/>
  <c r="A37" i="1"/>
  <c r="D37" i="1" s="1"/>
  <c r="F37" i="1" l="1"/>
  <c r="E37" i="1"/>
  <c r="A38" i="1"/>
  <c r="D38" i="1" s="1"/>
  <c r="F38" i="1" l="1"/>
  <c r="E38" i="1"/>
  <c r="I13" i="1"/>
  <c r="M13" i="1" s="1"/>
  <c r="N13" i="1" s="1"/>
  <c r="P13" i="1" s="1"/>
  <c r="B13" i="1" s="1"/>
  <c r="M12" i="1"/>
  <c r="N12" i="1" s="1"/>
  <c r="P12" i="1" s="1"/>
  <c r="A39" i="1"/>
  <c r="D39" i="1" s="1"/>
  <c r="F39" i="1" l="1"/>
  <c r="E39" i="1"/>
  <c r="A40" i="1"/>
  <c r="D40" i="1" s="1"/>
  <c r="F40" i="1" l="1"/>
  <c r="E40" i="1"/>
  <c r="A41" i="1"/>
  <c r="D41" i="1" s="1"/>
  <c r="F41" i="1" l="1"/>
  <c r="E41" i="1"/>
  <c r="A42" i="1"/>
  <c r="D42" i="1" s="1"/>
  <c r="F42" i="1" l="1"/>
  <c r="E42" i="1"/>
  <c r="A43" i="1"/>
  <c r="D43" i="1" s="1"/>
  <c r="F43" i="1" l="1"/>
  <c r="E43" i="1"/>
  <c r="A44" i="1"/>
  <c r="D44" i="1" s="1"/>
  <c r="F44" i="1" l="1"/>
  <c r="E44" i="1"/>
  <c r="F45" i="1" s="1"/>
  <c r="A45" i="1"/>
  <c r="D45" i="1" s="1"/>
  <c r="E45" i="1" l="1"/>
  <c r="F46" i="1" s="1"/>
  <c r="A46" i="1"/>
  <c r="D46" i="1" s="1"/>
  <c r="E46" i="1" l="1"/>
  <c r="A47" i="1"/>
  <c r="D47" i="1" s="1"/>
  <c r="F47" i="1" l="1"/>
  <c r="E47" i="1"/>
  <c r="F48" i="1" s="1"/>
  <c r="A48" i="1"/>
  <c r="D48" i="1" s="1"/>
  <c r="E48" i="1" l="1"/>
  <c r="F49" i="1" s="1"/>
  <c r="A49" i="1"/>
  <c r="D49" i="1" s="1"/>
  <c r="E49" i="1" l="1"/>
  <c r="A50" i="1"/>
  <c r="D50" i="1" s="1"/>
  <c r="F50" i="1" l="1"/>
  <c r="E50" i="1"/>
  <c r="F51" i="1" s="1"/>
  <c r="A51" i="1"/>
  <c r="D51" i="1" s="1"/>
  <c r="E51" i="1" l="1"/>
  <c r="F52" i="1" s="1"/>
  <c r="A52" i="1"/>
  <c r="D52" i="1" s="1"/>
  <c r="E52" i="1" l="1"/>
  <c r="A53" i="1"/>
  <c r="D53" i="1" s="1"/>
  <c r="F53" i="1" l="1"/>
  <c r="E53" i="1"/>
  <c r="F54" i="1" s="1"/>
  <c r="A54" i="1"/>
  <c r="D54" i="1" s="1"/>
  <c r="E54" i="1" l="1"/>
  <c r="A55" i="1"/>
  <c r="D55" i="1" s="1"/>
  <c r="F55" i="1" l="1"/>
  <c r="E55" i="1"/>
  <c r="F56" i="1" s="1"/>
  <c r="A56" i="1"/>
  <c r="D56" i="1" s="1"/>
  <c r="E56" i="1" l="1"/>
  <c r="A57" i="1"/>
  <c r="D57" i="1" s="1"/>
  <c r="F57" i="1" l="1"/>
  <c r="E57" i="1"/>
  <c r="A58" i="1"/>
  <c r="D58" i="1" s="1"/>
  <c r="F58" i="1" l="1"/>
  <c r="E58" i="1"/>
  <c r="F59" i="1" s="1"/>
  <c r="A59" i="1"/>
  <c r="D59" i="1" s="1"/>
  <c r="E59" i="1" l="1"/>
  <c r="A60" i="1"/>
  <c r="D60" i="1" s="1"/>
  <c r="F60" i="1" l="1"/>
  <c r="E60" i="1"/>
  <c r="F61" i="1" s="1"/>
  <c r="A61" i="1"/>
  <c r="D61" i="1" s="1"/>
  <c r="E61" i="1" l="1"/>
  <c r="A62" i="1"/>
  <c r="D62" i="1" s="1"/>
  <c r="F62" i="1" l="1"/>
  <c r="E62" i="1"/>
  <c r="F63" i="1" s="1"/>
  <c r="A63" i="1"/>
  <c r="D63" i="1" s="1"/>
  <c r="E63" i="1" l="1"/>
  <c r="A64" i="1"/>
  <c r="D64" i="1" s="1"/>
  <c r="F64" i="1" l="1"/>
  <c r="E64" i="1"/>
  <c r="A65" i="1"/>
  <c r="D65" i="1" s="1"/>
  <c r="F65" i="1" l="1"/>
  <c r="E65" i="1"/>
  <c r="F66" i="1" s="1"/>
  <c r="A66" i="1"/>
  <c r="D66" i="1" s="1"/>
  <c r="E66" i="1" l="1"/>
  <c r="O64" i="1"/>
  <c r="O62" i="1"/>
  <c r="O58" i="1"/>
  <c r="A67" i="1"/>
  <c r="D67" i="1" s="1"/>
  <c r="O66" i="1"/>
  <c r="F67" i="1" l="1"/>
  <c r="E67" i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D68" i="1" s="1"/>
  <c r="O67" i="1"/>
  <c r="E68" i="1" l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s="1"/>
  <c r="F69" i="1" l="1"/>
  <c r="E69" i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D70" i="1" s="1"/>
  <c r="O69" i="1"/>
  <c r="Q68" i="1"/>
  <c r="R68" i="1" s="1"/>
  <c r="F70" i="1" l="1"/>
  <c r="E70" i="1"/>
  <c r="I70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W70" i="1"/>
  <c r="Q69" i="1"/>
  <c r="R69" i="1" s="1"/>
  <c r="X70" i="1"/>
  <c r="A71" i="1"/>
  <c r="D71" i="1" s="1"/>
  <c r="O70" i="1"/>
  <c r="F71" i="1" l="1"/>
  <c r="E71" i="1"/>
  <c r="I71" i="1"/>
  <c r="K15" i="1"/>
  <c r="L15" i="1" s="1"/>
  <c r="M15" i="1" s="1"/>
  <c r="J16" i="1"/>
  <c r="N14" i="1"/>
  <c r="P14" i="1" s="1"/>
  <c r="B14" i="1" s="1"/>
  <c r="H15" i="1"/>
  <c r="G16" i="1"/>
  <c r="X71" i="1"/>
  <c r="W71" i="1"/>
  <c r="Q70" i="1"/>
  <c r="R70" i="1" s="1"/>
  <c r="C58" i="1"/>
  <c r="A72" i="1"/>
  <c r="D72" i="1" s="1"/>
  <c r="O71" i="1"/>
  <c r="F72" i="1" l="1"/>
  <c r="I72" i="1"/>
  <c r="E72" i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X72" i="1"/>
  <c r="W72" i="1"/>
  <c r="A73" i="1"/>
  <c r="D73" i="1" s="1"/>
  <c r="O72" i="1"/>
  <c r="F73" i="1" l="1"/>
  <c r="I73" i="1"/>
  <c r="E73" i="1"/>
  <c r="K17" i="1"/>
  <c r="L17" i="1" s="1"/>
  <c r="M17" i="1" s="1"/>
  <c r="J18" i="1"/>
  <c r="H17" i="1"/>
  <c r="G18" i="1"/>
  <c r="N16" i="1"/>
  <c r="P16" i="1" s="1"/>
  <c r="B16" i="1" s="1"/>
  <c r="Q72" i="1"/>
  <c r="R72" i="1" s="1"/>
  <c r="W73" i="1"/>
  <c r="X73" i="1"/>
  <c r="C60" i="1"/>
  <c r="A74" i="1"/>
  <c r="D74" i="1" s="1"/>
  <c r="O73" i="1"/>
  <c r="F74" i="1" l="1"/>
  <c r="I74" i="1"/>
  <c r="E74" i="1"/>
  <c r="H18" i="1"/>
  <c r="G19" i="1"/>
  <c r="N17" i="1"/>
  <c r="P17" i="1" s="1"/>
  <c r="B17" i="1" s="1"/>
  <c r="J19" i="1"/>
  <c r="K18" i="1"/>
  <c r="L18" i="1" s="1"/>
  <c r="M18" i="1" s="1"/>
  <c r="A75" i="1"/>
  <c r="D75" i="1" s="1"/>
  <c r="O74" i="1"/>
  <c r="C61" i="1"/>
  <c r="W74" i="1"/>
  <c r="X74" i="1"/>
  <c r="Q73" i="1"/>
  <c r="R73" i="1" s="1"/>
  <c r="I75" i="1" l="1"/>
  <c r="F75" i="1"/>
  <c r="E75" i="1"/>
  <c r="F76" i="1" s="1"/>
  <c r="N18" i="1"/>
  <c r="P18" i="1" s="1"/>
  <c r="B18" i="1" s="1"/>
  <c r="K19" i="1"/>
  <c r="L19" i="1" s="1"/>
  <c r="M19" i="1" s="1"/>
  <c r="J20" i="1"/>
  <c r="H19" i="1"/>
  <c r="G20" i="1"/>
  <c r="C62" i="1"/>
  <c r="X75" i="1"/>
  <c r="W75" i="1"/>
  <c r="Q74" i="1"/>
  <c r="R74" i="1" s="1"/>
  <c r="O75" i="1"/>
  <c r="A76" i="1"/>
  <c r="D76" i="1" s="1"/>
  <c r="I76" i="1" l="1"/>
  <c r="E76" i="1"/>
  <c r="F77" i="1" s="1"/>
  <c r="N19" i="1"/>
  <c r="P19" i="1" s="1"/>
  <c r="B19" i="1" s="1"/>
  <c r="H20" i="1"/>
  <c r="G21" i="1"/>
  <c r="K20" i="1"/>
  <c r="L20" i="1" s="1"/>
  <c r="M20" i="1" s="1"/>
  <c r="J21" i="1"/>
  <c r="X76" i="1"/>
  <c r="W76" i="1"/>
  <c r="Q75" i="1"/>
  <c r="R75" i="1" s="1"/>
  <c r="O76" i="1"/>
  <c r="A77" i="1"/>
  <c r="D77" i="1" s="1"/>
  <c r="C63" i="1"/>
  <c r="I77" i="1" l="1"/>
  <c r="E77" i="1"/>
  <c r="H21" i="1"/>
  <c r="G22" i="1"/>
  <c r="K21" i="1"/>
  <c r="L21" i="1" s="1"/>
  <c r="M21" i="1" s="1"/>
  <c r="J22" i="1"/>
  <c r="N20" i="1"/>
  <c r="P20" i="1" s="1"/>
  <c r="B20" i="1" s="1"/>
  <c r="C64" i="1"/>
  <c r="A78" i="1"/>
  <c r="D78" i="1" s="1"/>
  <c r="O77" i="1"/>
  <c r="Q76" i="1"/>
  <c r="R76" i="1" s="1"/>
  <c r="X77" i="1"/>
  <c r="W77" i="1"/>
  <c r="I78" i="1" l="1"/>
  <c r="F78" i="1"/>
  <c r="E78" i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W78" i="1"/>
  <c r="X78" i="1"/>
  <c r="O78" i="1"/>
  <c r="I79" i="1" s="1"/>
  <c r="A79" i="1"/>
  <c r="D79" i="1" s="1"/>
  <c r="E79" i="1" l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D80" i="1" s="1"/>
  <c r="C66" i="1"/>
  <c r="X79" i="1"/>
  <c r="Q78" i="1"/>
  <c r="R78" i="1" s="1"/>
  <c r="W79" i="1"/>
  <c r="F80" i="1" l="1"/>
  <c r="E80" i="1"/>
  <c r="F81" i="1" s="1"/>
  <c r="N23" i="1"/>
  <c r="P23" i="1" s="1"/>
  <c r="B23" i="1" s="1"/>
  <c r="H24" i="1"/>
  <c r="G25" i="1"/>
  <c r="K24" i="1"/>
  <c r="L24" i="1" s="1"/>
  <c r="M24" i="1" s="1"/>
  <c r="J25" i="1"/>
  <c r="X80" i="1"/>
  <c r="W80" i="1"/>
  <c r="Q79" i="1"/>
  <c r="R79" i="1" s="1"/>
  <c r="C67" i="1"/>
  <c r="A81" i="1"/>
  <c r="D81" i="1" s="1"/>
  <c r="O80" i="1"/>
  <c r="I81" i="1" s="1"/>
  <c r="E81" i="1" l="1"/>
  <c r="K25" i="1"/>
  <c r="L25" i="1" s="1"/>
  <c r="M25" i="1" s="1"/>
  <c r="J26" i="1"/>
  <c r="H25" i="1"/>
  <c r="G26" i="1"/>
  <c r="N24" i="1"/>
  <c r="P24" i="1" s="1"/>
  <c r="B24" i="1" s="1"/>
  <c r="A82" i="1"/>
  <c r="D82" i="1" s="1"/>
  <c r="O81" i="1"/>
  <c r="I82" i="1" s="1"/>
  <c r="Q80" i="1"/>
  <c r="R80" i="1" s="1"/>
  <c r="X81" i="1"/>
  <c r="W81" i="1"/>
  <c r="C68" i="1"/>
  <c r="F82" i="1" l="1"/>
  <c r="E82" i="1"/>
  <c r="F83" i="1" s="1"/>
  <c r="H26" i="1"/>
  <c r="G27" i="1"/>
  <c r="N25" i="1"/>
  <c r="P25" i="1" s="1"/>
  <c r="B25" i="1" s="1"/>
  <c r="K26" i="1"/>
  <c r="L26" i="1" s="1"/>
  <c r="M26" i="1" s="1"/>
  <c r="J27" i="1"/>
  <c r="W82" i="1"/>
  <c r="Q81" i="1"/>
  <c r="R81" i="1" s="1"/>
  <c r="X82" i="1"/>
  <c r="A83" i="1"/>
  <c r="D83" i="1" s="1"/>
  <c r="O82" i="1"/>
  <c r="I83" i="1" s="1"/>
  <c r="C69" i="1"/>
  <c r="E83" i="1" l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D84" i="1" s="1"/>
  <c r="X83" i="1"/>
  <c r="Q82" i="1"/>
  <c r="R82" i="1" s="1"/>
  <c r="W83" i="1"/>
  <c r="E84" i="1" l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W84" i="1"/>
  <c r="X84" i="1"/>
  <c r="A85" i="1"/>
  <c r="D85" i="1" s="1"/>
  <c r="O84" i="1"/>
  <c r="I85" i="1" s="1"/>
  <c r="C71" i="1"/>
  <c r="E85" i="1" l="1"/>
  <c r="F86" i="1" s="1"/>
  <c r="H29" i="1"/>
  <c r="G30" i="1"/>
  <c r="K29" i="1"/>
  <c r="L29" i="1" s="1"/>
  <c r="M29" i="1" s="1"/>
  <c r="J30" i="1"/>
  <c r="N28" i="1"/>
  <c r="P28" i="1" s="1"/>
  <c r="B28" i="1" s="1"/>
  <c r="X85" i="1"/>
  <c r="W85" i="1"/>
  <c r="Q84" i="1"/>
  <c r="R84" i="1" s="1"/>
  <c r="C72" i="1"/>
  <c r="A86" i="1"/>
  <c r="D86" i="1" s="1"/>
  <c r="O85" i="1"/>
  <c r="I86" i="1" s="1"/>
  <c r="E86" i="1" l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D87" i="1" s="1"/>
  <c r="W86" i="1"/>
  <c r="Q85" i="1"/>
  <c r="R85" i="1" s="1"/>
  <c r="X86" i="1"/>
  <c r="C73" i="1"/>
  <c r="E87" i="1" l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D88" i="1" s="1"/>
  <c r="C74" i="1"/>
  <c r="Q86" i="1"/>
  <c r="R86" i="1" s="1"/>
  <c r="X87" i="1"/>
  <c r="W87" i="1"/>
  <c r="E88" i="1" l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D89" i="1" s="1"/>
  <c r="X88" i="1"/>
  <c r="W88" i="1"/>
  <c r="Q87" i="1"/>
  <c r="R87" i="1" s="1"/>
  <c r="E89" i="1" l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D90" i="1" s="1"/>
  <c r="C76" i="1"/>
  <c r="W89" i="1"/>
  <c r="X89" i="1"/>
  <c r="Q88" i="1"/>
  <c r="R88" i="1" s="1"/>
  <c r="E90" i="1" l="1"/>
  <c r="F91" i="1" s="1"/>
  <c r="H34" i="1"/>
  <c r="G35" i="1"/>
  <c r="K34" i="1"/>
  <c r="L34" i="1" s="1"/>
  <c r="M34" i="1" s="1"/>
  <c r="J35" i="1"/>
  <c r="N33" i="1"/>
  <c r="P33" i="1" s="1"/>
  <c r="B33" i="1" s="1"/>
  <c r="A91" i="1"/>
  <c r="D91" i="1" s="1"/>
  <c r="O90" i="1"/>
  <c r="I91" i="1" s="1"/>
  <c r="W90" i="1"/>
  <c r="X90" i="1"/>
  <c r="Q89" i="1"/>
  <c r="R89" i="1" s="1"/>
  <c r="C77" i="1"/>
  <c r="E91" i="1" l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D92" i="1" s="1"/>
  <c r="O91" i="1"/>
  <c r="I92" i="1" s="1"/>
  <c r="X91" i="1"/>
  <c r="Q90" i="1"/>
  <c r="R90" i="1" s="1"/>
  <c r="W91" i="1"/>
  <c r="E92" i="1" l="1"/>
  <c r="F93" i="1" s="1"/>
  <c r="H36" i="1"/>
  <c r="G37" i="1"/>
  <c r="K36" i="1"/>
  <c r="L36" i="1" s="1"/>
  <c r="M36" i="1" s="1"/>
  <c r="J37" i="1"/>
  <c r="N35" i="1"/>
  <c r="P35" i="1" s="1"/>
  <c r="B35" i="1" s="1"/>
  <c r="A93" i="1"/>
  <c r="D93" i="1" s="1"/>
  <c r="O92" i="1"/>
  <c r="I93" i="1" s="1"/>
  <c r="X92" i="1"/>
  <c r="Q91" i="1"/>
  <c r="R91" i="1" s="1"/>
  <c r="W92" i="1"/>
  <c r="C79" i="1"/>
  <c r="E93" i="1" l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X93" i="1"/>
  <c r="W93" i="1"/>
  <c r="O93" i="1"/>
  <c r="I94" i="1" s="1"/>
  <c r="A94" i="1"/>
  <c r="D94" i="1" s="1"/>
  <c r="E94" i="1" l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D95" i="1" s="1"/>
  <c r="O94" i="1"/>
  <c r="I95" i="1" s="1"/>
  <c r="Q93" i="1"/>
  <c r="R93" i="1" s="1"/>
  <c r="W94" i="1"/>
  <c r="X94" i="1"/>
  <c r="E95" i="1" l="1"/>
  <c r="F96" i="1" s="1"/>
  <c r="H39" i="1"/>
  <c r="G40" i="1"/>
  <c r="K39" i="1"/>
  <c r="L39" i="1" s="1"/>
  <c r="M39" i="1" s="1"/>
  <c r="J40" i="1"/>
  <c r="N38" i="1"/>
  <c r="P38" i="1" s="1"/>
  <c r="B38" i="1" s="1"/>
  <c r="X95" i="1"/>
  <c r="Q94" i="1"/>
  <c r="R94" i="1" s="1"/>
  <c r="W95" i="1"/>
  <c r="C82" i="1"/>
  <c r="O95" i="1"/>
  <c r="I96" i="1" s="1"/>
  <c r="A96" i="1"/>
  <c r="D96" i="1" s="1"/>
  <c r="E96" i="1" l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X96" i="1"/>
  <c r="W96" i="1"/>
  <c r="A97" i="1"/>
  <c r="D97" i="1" s="1"/>
  <c r="O96" i="1"/>
  <c r="I97" i="1" s="1"/>
  <c r="C83" i="1"/>
  <c r="E97" i="1" l="1"/>
  <c r="F98" i="1" s="1"/>
  <c r="N40" i="1"/>
  <c r="P40" i="1" s="1"/>
  <c r="B40" i="1" s="1"/>
  <c r="H41" i="1"/>
  <c r="G42" i="1"/>
  <c r="K41" i="1"/>
  <c r="L41" i="1" s="1"/>
  <c r="M41" i="1" s="1"/>
  <c r="J42" i="1"/>
  <c r="W97" i="1"/>
  <c r="Q96" i="1"/>
  <c r="R96" i="1" s="1"/>
  <c r="X97" i="1"/>
  <c r="C84" i="1"/>
  <c r="O97" i="1"/>
  <c r="I98" i="1" s="1"/>
  <c r="A98" i="1"/>
  <c r="D98" i="1" s="1"/>
  <c r="E98" i="1" l="1"/>
  <c r="F99" i="1" s="1"/>
  <c r="K42" i="1"/>
  <c r="L42" i="1" s="1"/>
  <c r="M42" i="1" s="1"/>
  <c r="J43" i="1"/>
  <c r="G43" i="1"/>
  <c r="H42" i="1"/>
  <c r="N41" i="1"/>
  <c r="P41" i="1" s="1"/>
  <c r="B41" i="1" s="1"/>
  <c r="A99" i="1"/>
  <c r="D99" i="1" s="1"/>
  <c r="O98" i="1"/>
  <c r="I99" i="1" s="1"/>
  <c r="C85" i="1"/>
  <c r="W98" i="1"/>
  <c r="Q97" i="1"/>
  <c r="R97" i="1" s="1"/>
  <c r="X98" i="1"/>
  <c r="E99" i="1" l="1"/>
  <c r="F100" i="1" s="1"/>
  <c r="N42" i="1"/>
  <c r="P42" i="1" s="1"/>
  <c r="B42" i="1" s="1"/>
  <c r="G44" i="1"/>
  <c r="H43" i="1"/>
  <c r="K43" i="1"/>
  <c r="L43" i="1" s="1"/>
  <c r="M43" i="1" s="1"/>
  <c r="J44" i="1"/>
  <c r="C86" i="1"/>
  <c r="W99" i="1"/>
  <c r="X99" i="1"/>
  <c r="Q98" i="1"/>
  <c r="R98" i="1" s="1"/>
  <c r="O99" i="1"/>
  <c r="I100" i="1" s="1"/>
  <c r="A100" i="1"/>
  <c r="D100" i="1" s="1"/>
  <c r="E100" i="1" l="1"/>
  <c r="F101" i="1" s="1"/>
  <c r="K44" i="1"/>
  <c r="L44" i="1" s="1"/>
  <c r="M44" i="1" s="1"/>
  <c r="J45" i="1"/>
  <c r="N43" i="1"/>
  <c r="P43" i="1" s="1"/>
  <c r="B43" i="1" s="1"/>
  <c r="G45" i="1"/>
  <c r="H44" i="1"/>
  <c r="A101" i="1"/>
  <c r="D101" i="1" s="1"/>
  <c r="O100" i="1"/>
  <c r="I101" i="1" s="1"/>
  <c r="C87" i="1"/>
  <c r="Q99" i="1"/>
  <c r="R99" i="1" s="1"/>
  <c r="W100" i="1"/>
  <c r="X100" i="1"/>
  <c r="E101" i="1" l="1"/>
  <c r="F102" i="1" s="1"/>
  <c r="N44" i="1"/>
  <c r="P44" i="1" s="1"/>
  <c r="B44" i="1" s="1"/>
  <c r="H45" i="1"/>
  <c r="G46" i="1"/>
  <c r="J46" i="1"/>
  <c r="K45" i="1"/>
  <c r="L45" i="1" s="1"/>
  <c r="M45" i="1" s="1"/>
  <c r="C88" i="1"/>
  <c r="X101" i="1"/>
  <c r="W101" i="1"/>
  <c r="Q100" i="1"/>
  <c r="R100" i="1" s="1"/>
  <c r="A102" i="1"/>
  <c r="D102" i="1" s="1"/>
  <c r="O101" i="1"/>
  <c r="I102" i="1" s="1"/>
  <c r="E102" i="1" l="1"/>
  <c r="F103" i="1" s="1"/>
  <c r="J47" i="1"/>
  <c r="K46" i="1"/>
  <c r="L46" i="1" s="1"/>
  <c r="M46" i="1" s="1"/>
  <c r="G47" i="1"/>
  <c r="H46" i="1"/>
  <c r="N45" i="1"/>
  <c r="P45" i="1" s="1"/>
  <c r="B45" i="1" s="1"/>
  <c r="X102" i="1"/>
  <c r="W102" i="1"/>
  <c r="Q101" i="1"/>
  <c r="R101" i="1" s="1"/>
  <c r="C89" i="1"/>
  <c r="A103" i="1"/>
  <c r="D103" i="1" s="1"/>
  <c r="O102" i="1"/>
  <c r="I103" i="1" s="1"/>
  <c r="E103" i="1" l="1"/>
  <c r="F104" i="1" s="1"/>
  <c r="N46" i="1"/>
  <c r="P46" i="1" s="1"/>
  <c r="B46" i="1" s="1"/>
  <c r="G48" i="1"/>
  <c r="H47" i="1"/>
  <c r="J48" i="1"/>
  <c r="K47" i="1"/>
  <c r="L47" i="1" s="1"/>
  <c r="M47" i="1" s="1"/>
  <c r="C90" i="1"/>
  <c r="X103" i="1"/>
  <c r="W103" i="1"/>
  <c r="Q102" i="1"/>
  <c r="R102" i="1" s="1"/>
  <c r="A104" i="1"/>
  <c r="D104" i="1" s="1"/>
  <c r="O103" i="1"/>
  <c r="I104" i="1" s="1"/>
  <c r="E104" i="1" l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W104" i="1"/>
  <c r="X104" i="1"/>
  <c r="C91" i="1"/>
  <c r="O104" i="1"/>
  <c r="I105" i="1" s="1"/>
  <c r="A105" i="1"/>
  <c r="D105" i="1" s="1"/>
  <c r="E105" i="1" l="1"/>
  <c r="F106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D106" i="1" s="1"/>
  <c r="C92" i="1"/>
  <c r="Q104" i="1"/>
  <c r="R104" i="1" s="1"/>
  <c r="W105" i="1"/>
  <c r="X105" i="1"/>
  <c r="E106" i="1" l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D107" i="1" s="1"/>
  <c r="W106" i="1"/>
  <c r="Q105" i="1"/>
  <c r="R105" i="1" s="1"/>
  <c r="X106" i="1"/>
  <c r="E107" i="1" l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D108" i="1" s="1"/>
  <c r="O107" i="1"/>
  <c r="I108" i="1" s="1"/>
  <c r="X107" i="1"/>
  <c r="Q106" i="1"/>
  <c r="R106" i="1" s="1"/>
  <c r="W107" i="1"/>
  <c r="E108" i="1" l="1"/>
  <c r="F109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D109" i="1" s="1"/>
  <c r="C95" i="1"/>
  <c r="W108" i="1"/>
  <c r="X108" i="1"/>
  <c r="Q107" i="1"/>
  <c r="R107" i="1" s="1"/>
  <c r="E109" i="1" l="1"/>
  <c r="F110" i="1" s="1"/>
  <c r="N52" i="1"/>
  <c r="P52" i="1" s="1"/>
  <c r="B52" i="1" s="1"/>
  <c r="H53" i="1"/>
  <c r="G54" i="1"/>
  <c r="J54" i="1"/>
  <c r="K53" i="1"/>
  <c r="L53" i="1" s="1"/>
  <c r="M53" i="1" s="1"/>
  <c r="W109" i="1"/>
  <c r="Q108" i="1"/>
  <c r="R108" i="1" s="1"/>
  <c r="X109" i="1"/>
  <c r="C96" i="1"/>
  <c r="A110" i="1"/>
  <c r="D110" i="1" s="1"/>
  <c r="O109" i="1"/>
  <c r="I110" i="1" s="1"/>
  <c r="E110" i="1" l="1"/>
  <c r="F111" i="1" s="1"/>
  <c r="J55" i="1"/>
  <c r="K54" i="1"/>
  <c r="L54" i="1" s="1"/>
  <c r="M54" i="1" s="1"/>
  <c r="G55" i="1"/>
  <c r="H54" i="1"/>
  <c r="N53" i="1"/>
  <c r="P53" i="1" s="1"/>
  <c r="B53" i="1" s="1"/>
  <c r="X110" i="1"/>
  <c r="W110" i="1"/>
  <c r="Q109" i="1"/>
  <c r="R109" i="1" s="1"/>
  <c r="C97" i="1"/>
  <c r="A111" i="1"/>
  <c r="D111" i="1" s="1"/>
  <c r="O110" i="1"/>
  <c r="I111" i="1" s="1"/>
  <c r="E111" i="1" l="1"/>
  <c r="F112" i="1" s="1"/>
  <c r="N54" i="1"/>
  <c r="P54" i="1" s="1"/>
  <c r="B54" i="1" s="1"/>
  <c r="G56" i="1"/>
  <c r="H55" i="1"/>
  <c r="K55" i="1"/>
  <c r="L55" i="1" s="1"/>
  <c r="M55" i="1" s="1"/>
  <c r="J56" i="1"/>
  <c r="W111" i="1"/>
  <c r="X111" i="1"/>
  <c r="Q110" i="1"/>
  <c r="R110" i="1" s="1"/>
  <c r="C98" i="1"/>
  <c r="A112" i="1"/>
  <c r="D112" i="1" s="1"/>
  <c r="O111" i="1"/>
  <c r="I112" i="1" s="1"/>
  <c r="E112" i="1" l="1"/>
  <c r="F113" i="1" s="1"/>
  <c r="K56" i="1"/>
  <c r="L56" i="1" s="1"/>
  <c r="M56" i="1" s="1"/>
  <c r="J57" i="1"/>
  <c r="N55" i="1"/>
  <c r="P55" i="1" s="1"/>
  <c r="B55" i="1" s="1"/>
  <c r="G57" i="1"/>
  <c r="H56" i="1"/>
  <c r="X112" i="1"/>
  <c r="W112" i="1"/>
  <c r="Q111" i="1"/>
  <c r="R111" i="1" s="1"/>
  <c r="A113" i="1"/>
  <c r="D113" i="1" s="1"/>
  <c r="O112" i="1"/>
  <c r="I113" i="1" s="1"/>
  <c r="C99" i="1"/>
  <c r="E113" i="1" l="1"/>
  <c r="F114" i="1" s="1"/>
  <c r="N56" i="1"/>
  <c r="P56" i="1" s="1"/>
  <c r="B56" i="1" s="1"/>
  <c r="H57" i="1"/>
  <c r="G58" i="1"/>
  <c r="J58" i="1"/>
  <c r="K57" i="1"/>
  <c r="L57" i="1" s="1"/>
  <c r="M57" i="1" s="1"/>
  <c r="W113" i="1"/>
  <c r="X113" i="1"/>
  <c r="Q112" i="1"/>
  <c r="R112" i="1" s="1"/>
  <c r="O113" i="1"/>
  <c r="I114" i="1" s="1"/>
  <c r="A114" i="1"/>
  <c r="D114" i="1" s="1"/>
  <c r="C100" i="1"/>
  <c r="E114" i="1" l="1"/>
  <c r="F115" i="1" s="1"/>
  <c r="H58" i="1"/>
  <c r="G59" i="1"/>
  <c r="K58" i="1"/>
  <c r="L58" i="1" s="1"/>
  <c r="M58" i="1" s="1"/>
  <c r="J59" i="1"/>
  <c r="N57" i="1"/>
  <c r="P57" i="1" s="1"/>
  <c r="B57" i="1" s="1"/>
  <c r="W114" i="1"/>
  <c r="X114" i="1"/>
  <c r="Q113" i="1"/>
  <c r="R113" i="1" s="1"/>
  <c r="O114" i="1"/>
  <c r="I115" i="1" s="1"/>
  <c r="A115" i="1"/>
  <c r="D115" i="1" s="1"/>
  <c r="C101" i="1"/>
  <c r="E115" i="1" l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X115" i="1"/>
  <c r="W115" i="1"/>
  <c r="A116" i="1"/>
  <c r="D116" i="1" s="1"/>
  <c r="O115" i="1"/>
  <c r="I116" i="1" s="1"/>
  <c r="E116" i="1" l="1"/>
  <c r="F117" i="1" s="1"/>
  <c r="G61" i="1"/>
  <c r="H60" i="1"/>
  <c r="N59" i="1"/>
  <c r="P59" i="1" s="1"/>
  <c r="B59" i="1" s="1"/>
  <c r="K60" i="1"/>
  <c r="L60" i="1" s="1"/>
  <c r="M60" i="1" s="1"/>
  <c r="J61" i="1"/>
  <c r="A117" i="1"/>
  <c r="D117" i="1" s="1"/>
  <c r="O116" i="1"/>
  <c r="I117" i="1" s="1"/>
  <c r="C103" i="1"/>
  <c r="Q115" i="1"/>
  <c r="R115" i="1" s="1"/>
  <c r="W116" i="1"/>
  <c r="X116" i="1"/>
  <c r="E117" i="1" l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X117" i="1"/>
  <c r="W117" i="1"/>
  <c r="A118" i="1"/>
  <c r="D118" i="1" s="1"/>
  <c r="O117" i="1"/>
  <c r="I118" i="1" s="1"/>
  <c r="E118" i="1" l="1"/>
  <c r="F119" i="1" s="1"/>
  <c r="H62" i="1"/>
  <c r="G63" i="1"/>
  <c r="N61" i="1"/>
  <c r="P61" i="1" s="1"/>
  <c r="B61" i="1" s="1"/>
  <c r="K62" i="1"/>
  <c r="L62" i="1" s="1"/>
  <c r="M62" i="1" s="1"/>
  <c r="J63" i="1"/>
  <c r="A119" i="1"/>
  <c r="D119" i="1" s="1"/>
  <c r="O118" i="1"/>
  <c r="I119" i="1" s="1"/>
  <c r="Q117" i="1"/>
  <c r="R117" i="1" s="1"/>
  <c r="X118" i="1"/>
  <c r="W118" i="1"/>
  <c r="C105" i="1"/>
  <c r="E119" i="1" l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X119" i="1"/>
  <c r="W119" i="1"/>
  <c r="A120" i="1"/>
  <c r="D120" i="1" s="1"/>
  <c r="O119" i="1"/>
  <c r="I120" i="1" s="1"/>
  <c r="E120" i="1" l="1"/>
  <c r="F121" i="1" s="1"/>
  <c r="N63" i="1"/>
  <c r="P63" i="1" s="1"/>
  <c r="B63" i="1" s="1"/>
  <c r="G65" i="1"/>
  <c r="H64" i="1"/>
  <c r="K64" i="1"/>
  <c r="L64" i="1" s="1"/>
  <c r="M64" i="1" s="1"/>
  <c r="J65" i="1"/>
  <c r="C107" i="1"/>
  <c r="W120" i="1"/>
  <c r="Q119" i="1"/>
  <c r="R119" i="1" s="1"/>
  <c r="X120" i="1"/>
  <c r="O120" i="1"/>
  <c r="I121" i="1" s="1"/>
  <c r="A121" i="1"/>
  <c r="D121" i="1" s="1"/>
  <c r="E121" i="1" l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W121" i="1"/>
  <c r="X121" i="1"/>
  <c r="C108" i="1"/>
  <c r="O121" i="1"/>
  <c r="I122" i="1" s="1"/>
  <c r="A122" i="1"/>
  <c r="D122" i="1" s="1"/>
  <c r="E122" i="1" l="1"/>
  <c r="F123" i="1" s="1"/>
  <c r="N65" i="1"/>
  <c r="P65" i="1" s="1"/>
  <c r="B65" i="1" s="1"/>
  <c r="H66" i="1"/>
  <c r="G67" i="1"/>
  <c r="J67" i="1"/>
  <c r="K66" i="1"/>
  <c r="L66" i="1" s="1"/>
  <c r="M66" i="1" s="1"/>
  <c r="A123" i="1"/>
  <c r="D123" i="1" s="1"/>
  <c r="O122" i="1"/>
  <c r="I123" i="1" s="1"/>
  <c r="X122" i="1"/>
  <c r="Q121" i="1"/>
  <c r="R121" i="1" s="1"/>
  <c r="W122" i="1"/>
  <c r="C109" i="1"/>
  <c r="E123" i="1" l="1"/>
  <c r="F124" i="1" s="1"/>
  <c r="H67" i="1"/>
  <c r="G68" i="1"/>
  <c r="J68" i="1"/>
  <c r="K67" i="1"/>
  <c r="L67" i="1" s="1"/>
  <c r="M67" i="1" s="1"/>
  <c r="N66" i="1"/>
  <c r="P66" i="1" s="1"/>
  <c r="B66" i="1" s="1"/>
  <c r="X123" i="1"/>
  <c r="W123" i="1"/>
  <c r="Q122" i="1"/>
  <c r="R122" i="1" s="1"/>
  <c r="C110" i="1"/>
  <c r="O123" i="1"/>
  <c r="I124" i="1" s="1"/>
  <c r="A124" i="1"/>
  <c r="D124" i="1" s="1"/>
  <c r="E124" i="1" l="1"/>
  <c r="F125" i="1" s="1"/>
  <c r="J69" i="1"/>
  <c r="K68" i="1"/>
  <c r="L68" i="1" s="1"/>
  <c r="M68" i="1" s="1"/>
  <c r="G69" i="1"/>
  <c r="H68" i="1"/>
  <c r="N67" i="1"/>
  <c r="P67" i="1" s="1"/>
  <c r="B67" i="1" s="1"/>
  <c r="A125" i="1"/>
  <c r="D125" i="1" s="1"/>
  <c r="O124" i="1"/>
  <c r="I125" i="1" s="1"/>
  <c r="C111" i="1"/>
  <c r="Q123" i="1"/>
  <c r="R123" i="1" s="1"/>
  <c r="W124" i="1"/>
  <c r="X124" i="1"/>
  <c r="E125" i="1" l="1"/>
  <c r="F126" i="1" s="1"/>
  <c r="N68" i="1"/>
  <c r="P68" i="1" s="1"/>
  <c r="B68" i="1" s="1"/>
  <c r="H69" i="1"/>
  <c r="G70" i="1"/>
  <c r="J70" i="1"/>
  <c r="K69" i="1"/>
  <c r="L69" i="1" s="1"/>
  <c r="M69" i="1" s="1"/>
  <c r="W125" i="1"/>
  <c r="X125" i="1"/>
  <c r="Q124" i="1"/>
  <c r="R124" i="1" s="1"/>
  <c r="C112" i="1"/>
  <c r="A126" i="1"/>
  <c r="D126" i="1" s="1"/>
  <c r="O125" i="1"/>
  <c r="I126" i="1" s="1"/>
  <c r="E126" i="1" l="1"/>
  <c r="F127" i="1" s="1"/>
  <c r="J71" i="1"/>
  <c r="K70" i="1"/>
  <c r="L70" i="1" s="1"/>
  <c r="M70" i="1" s="1"/>
  <c r="H70" i="1"/>
  <c r="G71" i="1"/>
  <c r="N69" i="1"/>
  <c r="P69" i="1" s="1"/>
  <c r="B69" i="1" s="1"/>
  <c r="W126" i="1"/>
  <c r="Q125" i="1"/>
  <c r="R125" i="1" s="1"/>
  <c r="X126" i="1"/>
  <c r="A127" i="1"/>
  <c r="D127" i="1" s="1"/>
  <c r="O126" i="1"/>
  <c r="I127" i="1" s="1"/>
  <c r="C113" i="1"/>
  <c r="E127" i="1" l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X127" i="1"/>
  <c r="W127" i="1"/>
  <c r="C114" i="1"/>
  <c r="O127" i="1"/>
  <c r="I128" i="1" s="1"/>
  <c r="A128" i="1"/>
  <c r="D128" i="1" s="1"/>
  <c r="E128" i="1" l="1"/>
  <c r="F129" i="1" s="1"/>
  <c r="K72" i="1"/>
  <c r="L72" i="1" s="1"/>
  <c r="M72" i="1" s="1"/>
  <c r="J73" i="1"/>
  <c r="H72" i="1"/>
  <c r="G73" i="1"/>
  <c r="N71" i="1"/>
  <c r="P71" i="1" s="1"/>
  <c r="B71" i="1" s="1"/>
  <c r="A129" i="1"/>
  <c r="D129" i="1" s="1"/>
  <c r="O128" i="1"/>
  <c r="I129" i="1" s="1"/>
  <c r="Q127" i="1"/>
  <c r="R127" i="1" s="1"/>
  <c r="X128" i="1"/>
  <c r="W128" i="1"/>
  <c r="C115" i="1"/>
  <c r="E129" i="1" l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W129" i="1"/>
  <c r="X129" i="1"/>
  <c r="O129" i="1"/>
  <c r="I130" i="1" s="1"/>
  <c r="A130" i="1"/>
  <c r="D130" i="1" s="1"/>
  <c r="E130" i="1" l="1"/>
  <c r="F131" i="1" s="1"/>
  <c r="J75" i="1"/>
  <c r="K74" i="1"/>
  <c r="L74" i="1" s="1"/>
  <c r="M74" i="1" s="1"/>
  <c r="H74" i="1"/>
  <c r="G75" i="1"/>
  <c r="N73" i="1"/>
  <c r="P73" i="1" s="1"/>
  <c r="B73" i="1" s="1"/>
  <c r="A131" i="1"/>
  <c r="D131" i="1" s="1"/>
  <c r="O130" i="1"/>
  <c r="I131" i="1" s="1"/>
  <c r="C117" i="1"/>
  <c r="W130" i="1"/>
  <c r="Q129" i="1"/>
  <c r="R129" i="1" s="1"/>
  <c r="X130" i="1"/>
  <c r="E131" i="1" l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X131" i="1"/>
  <c r="W131" i="1"/>
  <c r="C118" i="1"/>
  <c r="O131" i="1"/>
  <c r="I132" i="1" s="1"/>
  <c r="A132" i="1"/>
  <c r="D132" i="1" s="1"/>
  <c r="E132" i="1" l="1"/>
  <c r="F133" i="1" s="1"/>
  <c r="H76" i="1"/>
  <c r="G77" i="1"/>
  <c r="K76" i="1"/>
  <c r="L76" i="1" s="1"/>
  <c r="M76" i="1" s="1"/>
  <c r="J77" i="1"/>
  <c r="N75" i="1"/>
  <c r="P75" i="1" s="1"/>
  <c r="B75" i="1" s="1"/>
  <c r="A133" i="1"/>
  <c r="D133" i="1" s="1"/>
  <c r="O132" i="1"/>
  <c r="I133" i="1" s="1"/>
  <c r="C119" i="1"/>
  <c r="Q131" i="1"/>
  <c r="R131" i="1" s="1"/>
  <c r="X132" i="1"/>
  <c r="W132" i="1"/>
  <c r="E133" i="1" l="1"/>
  <c r="F134" i="1" s="1"/>
  <c r="J78" i="1"/>
  <c r="K77" i="1"/>
  <c r="L77" i="1" s="1"/>
  <c r="M77" i="1" s="1"/>
  <c r="G78" i="1"/>
  <c r="H77" i="1"/>
  <c r="N76" i="1"/>
  <c r="P76" i="1" s="1"/>
  <c r="B76" i="1" s="1"/>
  <c r="W133" i="1"/>
  <c r="X133" i="1"/>
  <c r="Q132" i="1"/>
  <c r="R132" i="1" s="1"/>
  <c r="C120" i="1"/>
  <c r="A134" i="1"/>
  <c r="D134" i="1" s="1"/>
  <c r="O133" i="1"/>
  <c r="I134" i="1" s="1"/>
  <c r="E134" i="1" l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D135" i="1" s="1"/>
  <c r="Q133" i="1"/>
  <c r="R133" i="1" s="1"/>
  <c r="W134" i="1"/>
  <c r="X134" i="1"/>
  <c r="E135" i="1" l="1"/>
  <c r="F136" i="1" s="1"/>
  <c r="K79" i="1"/>
  <c r="L79" i="1" s="1"/>
  <c r="M79" i="1" s="1"/>
  <c r="J80" i="1"/>
  <c r="H79" i="1"/>
  <c r="G80" i="1"/>
  <c r="N78" i="1"/>
  <c r="P78" i="1" s="1"/>
  <c r="B78" i="1" s="1"/>
  <c r="Q134" i="1"/>
  <c r="R134" i="1" s="1"/>
  <c r="X135" i="1"/>
  <c r="W135" i="1"/>
  <c r="C122" i="1"/>
  <c r="O135" i="1"/>
  <c r="I136" i="1" s="1"/>
  <c r="A136" i="1"/>
  <c r="D136" i="1" s="1"/>
  <c r="E136" i="1" l="1"/>
  <c r="F137" i="1" s="1"/>
  <c r="H80" i="1"/>
  <c r="G81" i="1"/>
  <c r="N79" i="1"/>
  <c r="P79" i="1" s="1"/>
  <c r="B79" i="1" s="1"/>
  <c r="K80" i="1"/>
  <c r="L80" i="1" s="1"/>
  <c r="M80" i="1" s="1"/>
  <c r="J81" i="1"/>
  <c r="W136" i="1"/>
  <c r="X136" i="1"/>
  <c r="Q135" i="1"/>
  <c r="R135" i="1" s="1"/>
  <c r="A137" i="1"/>
  <c r="D137" i="1" s="1"/>
  <c r="O136" i="1"/>
  <c r="I137" i="1" s="1"/>
  <c r="C123" i="1"/>
  <c r="E137" i="1" l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X137" i="1"/>
  <c r="W137" i="1"/>
  <c r="O137" i="1"/>
  <c r="I138" i="1" s="1"/>
  <c r="A138" i="1"/>
  <c r="D138" i="1" s="1"/>
  <c r="E138" i="1" l="1"/>
  <c r="F139" i="1" s="1"/>
  <c r="H82" i="1"/>
  <c r="G83" i="1"/>
  <c r="N81" i="1"/>
  <c r="P81" i="1" s="1"/>
  <c r="B81" i="1" s="1"/>
  <c r="J83" i="1"/>
  <c r="K82" i="1"/>
  <c r="L82" i="1" s="1"/>
  <c r="M82" i="1" s="1"/>
  <c r="A139" i="1"/>
  <c r="D139" i="1" s="1"/>
  <c r="O138" i="1"/>
  <c r="I139" i="1" s="1"/>
  <c r="C125" i="1"/>
  <c r="Q137" i="1"/>
  <c r="R137" i="1" s="1"/>
  <c r="W138" i="1"/>
  <c r="X138" i="1"/>
  <c r="E139" i="1" l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W139" i="1"/>
  <c r="X139" i="1"/>
  <c r="O139" i="1"/>
  <c r="I140" i="1" s="1"/>
  <c r="A140" i="1"/>
  <c r="D140" i="1" s="1"/>
  <c r="C126" i="1"/>
  <c r="E140" i="1" l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D141" i="1" s="1"/>
  <c r="O140" i="1"/>
  <c r="I141" i="1" s="1"/>
  <c r="W140" i="1"/>
  <c r="Q139" i="1"/>
  <c r="R139" i="1" s="1"/>
  <c r="X140" i="1"/>
  <c r="E141" i="1" l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W141" i="1"/>
  <c r="X141" i="1"/>
  <c r="O141" i="1"/>
  <c r="I142" i="1" s="1"/>
  <c r="A142" i="1"/>
  <c r="D142" i="1" s="1"/>
  <c r="C128" i="1"/>
  <c r="E142" i="1" l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D143" i="1" s="1"/>
  <c r="O142" i="1"/>
  <c r="I143" i="1" s="1"/>
  <c r="W142" i="1"/>
  <c r="Q141" i="1"/>
  <c r="R141" i="1" s="1"/>
  <c r="X142" i="1"/>
  <c r="E143" i="1" l="1"/>
  <c r="F144" i="1" s="1"/>
  <c r="N86" i="1"/>
  <c r="P86" i="1" s="1"/>
  <c r="B86" i="1" s="1"/>
  <c r="G88" i="1"/>
  <c r="H87" i="1"/>
  <c r="K87" i="1"/>
  <c r="L87" i="1" s="1"/>
  <c r="M87" i="1" s="1"/>
  <c r="J88" i="1"/>
  <c r="X143" i="1"/>
  <c r="Q142" i="1"/>
  <c r="R142" i="1" s="1"/>
  <c r="W143" i="1"/>
  <c r="O143" i="1"/>
  <c r="I144" i="1" s="1"/>
  <c r="A144" i="1"/>
  <c r="D144" i="1" s="1"/>
  <c r="C130" i="1"/>
  <c r="E144" i="1" l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D145" i="1" s="1"/>
  <c r="O144" i="1"/>
  <c r="I145" i="1" s="1"/>
  <c r="Q143" i="1"/>
  <c r="R143" i="1" s="1"/>
  <c r="X144" i="1"/>
  <c r="W144" i="1"/>
  <c r="E145" i="1" l="1"/>
  <c r="F146" i="1" s="1"/>
  <c r="N88" i="1"/>
  <c r="P88" i="1" s="1"/>
  <c r="B88" i="1" s="1"/>
  <c r="G90" i="1"/>
  <c r="H89" i="1"/>
  <c r="J90" i="1"/>
  <c r="K89" i="1"/>
  <c r="L89" i="1" s="1"/>
  <c r="M89" i="1" s="1"/>
  <c r="A146" i="1"/>
  <c r="D146" i="1" s="1"/>
  <c r="O145" i="1"/>
  <c r="I146" i="1" s="1"/>
  <c r="C132" i="1"/>
  <c r="X145" i="1"/>
  <c r="Q144" i="1"/>
  <c r="R144" i="1" s="1"/>
  <c r="W145" i="1"/>
  <c r="E146" i="1" l="1"/>
  <c r="F147" i="1" s="1"/>
  <c r="J91" i="1"/>
  <c r="K90" i="1"/>
  <c r="L90" i="1" s="1"/>
  <c r="M90" i="1" s="1"/>
  <c r="N89" i="1"/>
  <c r="P89" i="1" s="1"/>
  <c r="B89" i="1" s="1"/>
  <c r="G91" i="1"/>
  <c r="H90" i="1"/>
  <c r="C133" i="1"/>
  <c r="W146" i="1"/>
  <c r="Q145" i="1"/>
  <c r="R145" i="1" s="1"/>
  <c r="X146" i="1"/>
  <c r="A147" i="1"/>
  <c r="D147" i="1" s="1"/>
  <c r="O146" i="1"/>
  <c r="I147" i="1" s="1"/>
  <c r="E147" i="1" l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D148" i="1" s="1"/>
  <c r="C134" i="1"/>
  <c r="Q146" i="1"/>
  <c r="R146" i="1" s="1"/>
  <c r="W147" i="1"/>
  <c r="X147" i="1"/>
  <c r="E148" i="1" l="1"/>
  <c r="F149" i="1" s="1"/>
  <c r="K92" i="1"/>
  <c r="L92" i="1" s="1"/>
  <c r="M92" i="1" s="1"/>
  <c r="J93" i="1"/>
  <c r="G93" i="1"/>
  <c r="H92" i="1"/>
  <c r="N91" i="1"/>
  <c r="P91" i="1" s="1"/>
  <c r="B91" i="1" s="1"/>
  <c r="A149" i="1"/>
  <c r="D149" i="1" s="1"/>
  <c r="O148" i="1"/>
  <c r="I149" i="1" s="1"/>
  <c r="C135" i="1"/>
  <c r="W148" i="1"/>
  <c r="Q147" i="1"/>
  <c r="R147" i="1" s="1"/>
  <c r="X148" i="1"/>
  <c r="E149" i="1" l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D150" i="1" s="1"/>
  <c r="C136" i="1"/>
  <c r="Q148" i="1"/>
  <c r="R148" i="1" s="1"/>
  <c r="X149" i="1"/>
  <c r="W149" i="1"/>
  <c r="E150" i="1" l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X150" i="1"/>
  <c r="W150" i="1"/>
  <c r="C137" i="1"/>
  <c r="O150" i="1"/>
  <c r="I151" i="1" s="1"/>
  <c r="A151" i="1"/>
  <c r="D151" i="1" s="1"/>
  <c r="E151" i="1" l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D152" i="1" s="1"/>
  <c r="W151" i="1"/>
  <c r="X151" i="1"/>
  <c r="Q150" i="1"/>
  <c r="R150" i="1" s="1"/>
  <c r="C138" i="1"/>
  <c r="E152" i="1" l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D153" i="1" s="1"/>
  <c r="Q151" i="1"/>
  <c r="R151" i="1" s="1"/>
  <c r="X152" i="1"/>
  <c r="W152" i="1"/>
  <c r="C139" i="1"/>
  <c r="E153" i="1" l="1"/>
  <c r="F154" i="1" s="1"/>
  <c r="K97" i="1"/>
  <c r="L97" i="1" s="1"/>
  <c r="M97" i="1" s="1"/>
  <c r="J98" i="1"/>
  <c r="N96" i="1"/>
  <c r="P96" i="1" s="1"/>
  <c r="B96" i="1" s="1"/>
  <c r="G98" i="1"/>
  <c r="H97" i="1"/>
  <c r="W153" i="1"/>
  <c r="Q152" i="1"/>
  <c r="R152" i="1" s="1"/>
  <c r="X153" i="1"/>
  <c r="C140" i="1"/>
  <c r="O153" i="1"/>
  <c r="I154" i="1" s="1"/>
  <c r="A154" i="1"/>
  <c r="D154" i="1" s="1"/>
  <c r="E154" i="1" l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X154" i="1"/>
  <c r="W154" i="1"/>
  <c r="C141" i="1"/>
  <c r="A155" i="1"/>
  <c r="D155" i="1" s="1"/>
  <c r="O154" i="1"/>
  <c r="I155" i="1" s="1"/>
  <c r="E155" i="1" l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D156" i="1" s="1"/>
  <c r="O155" i="1"/>
  <c r="I156" i="1" s="1"/>
  <c r="W155" i="1"/>
  <c r="Q154" i="1"/>
  <c r="R154" i="1" s="1"/>
  <c r="X155" i="1"/>
  <c r="E156" i="1" l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D157" i="1" s="1"/>
  <c r="Q155" i="1"/>
  <c r="R155" i="1" s="1"/>
  <c r="X156" i="1"/>
  <c r="W156" i="1"/>
  <c r="E157" i="1" l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D158" i="1" s="1"/>
  <c r="C144" i="1"/>
  <c r="X157" i="1"/>
  <c r="Q156" i="1"/>
  <c r="R156" i="1" s="1"/>
  <c r="W157" i="1"/>
  <c r="E158" i="1" l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D159" i="1" s="1"/>
  <c r="O158" i="1"/>
  <c r="I159" i="1" s="1"/>
  <c r="C145" i="1"/>
  <c r="Q157" i="1"/>
  <c r="R157" i="1" s="1"/>
  <c r="X158" i="1"/>
  <c r="W158" i="1"/>
  <c r="E159" i="1" l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D160" i="1" s="1"/>
  <c r="C146" i="1"/>
  <c r="X159" i="1"/>
  <c r="Q158" i="1"/>
  <c r="R158" i="1" s="1"/>
  <c r="W159" i="1"/>
  <c r="E160" i="1" l="1"/>
  <c r="F161" i="1" s="1"/>
  <c r="K104" i="1"/>
  <c r="L104" i="1" s="1"/>
  <c r="M104" i="1" s="1"/>
  <c r="J105" i="1"/>
  <c r="N103" i="1"/>
  <c r="P103" i="1" s="1"/>
  <c r="B103" i="1" s="1"/>
  <c r="G105" i="1"/>
  <c r="H104" i="1"/>
  <c r="W160" i="1"/>
  <c r="Q159" i="1"/>
  <c r="R159" i="1" s="1"/>
  <c r="X160" i="1"/>
  <c r="C147" i="1"/>
  <c r="A161" i="1"/>
  <c r="D161" i="1" s="1"/>
  <c r="O160" i="1"/>
  <c r="I161" i="1" s="1"/>
  <c r="E161" i="1" l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W161" i="1"/>
  <c r="X161" i="1"/>
  <c r="Q160" i="1"/>
  <c r="R160" i="1" s="1"/>
  <c r="O161" i="1"/>
  <c r="I162" i="1" s="1"/>
  <c r="A162" i="1"/>
  <c r="D162" i="1" s="1"/>
  <c r="E162" i="1" l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D163" i="1" s="1"/>
  <c r="O162" i="1"/>
  <c r="I163" i="1" s="1"/>
  <c r="C149" i="1"/>
  <c r="W162" i="1"/>
  <c r="X162" i="1"/>
  <c r="Q161" i="1"/>
  <c r="R161" i="1" s="1"/>
  <c r="E163" i="1" l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X163" i="1"/>
  <c r="W163" i="1"/>
  <c r="C150" i="1"/>
  <c r="O163" i="1"/>
  <c r="I164" i="1" s="1"/>
  <c r="A164" i="1"/>
  <c r="D164" i="1" s="1"/>
  <c r="E164" i="1" l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D165" i="1" s="1"/>
  <c r="Q163" i="1"/>
  <c r="R163" i="1" s="1"/>
  <c r="X164" i="1"/>
  <c r="W164" i="1"/>
  <c r="C151" i="1"/>
  <c r="E165" i="1" l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D166" i="1" s="1"/>
  <c r="Q164" i="1"/>
  <c r="R164" i="1" s="1"/>
  <c r="X165" i="1"/>
  <c r="W165" i="1"/>
  <c r="E166" i="1" l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D167" i="1" s="1"/>
  <c r="O166" i="1"/>
  <c r="I167" i="1" s="1"/>
  <c r="W166" i="1"/>
  <c r="Q165" i="1"/>
  <c r="R165" i="1" s="1"/>
  <c r="X166" i="1"/>
  <c r="C153" i="1"/>
  <c r="E167" i="1" l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D168" i="1" s="1"/>
  <c r="O167" i="1"/>
  <c r="I168" i="1" s="1"/>
  <c r="C154" i="1"/>
  <c r="Q166" i="1"/>
  <c r="R166" i="1" s="1"/>
  <c r="W167" i="1"/>
  <c r="X167" i="1"/>
  <c r="E168" i="1" l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W168" i="1"/>
  <c r="X168" i="1"/>
  <c r="C155" i="1"/>
  <c r="O168" i="1"/>
  <c r="I169" i="1" s="1"/>
  <c r="A169" i="1"/>
  <c r="D169" i="1" s="1"/>
  <c r="E169" i="1" l="1"/>
  <c r="F170" i="1" s="1"/>
  <c r="K113" i="1"/>
  <c r="L113" i="1" s="1"/>
  <c r="M113" i="1" s="1"/>
  <c r="J114" i="1"/>
  <c r="N112" i="1"/>
  <c r="P112" i="1" s="1"/>
  <c r="B112" i="1" s="1"/>
  <c r="G114" i="1"/>
  <c r="H113" i="1"/>
  <c r="W169" i="1"/>
  <c r="X169" i="1"/>
  <c r="Q168" i="1"/>
  <c r="R168" i="1" s="1"/>
  <c r="O169" i="1"/>
  <c r="I170" i="1" s="1"/>
  <c r="A170" i="1"/>
  <c r="D170" i="1" s="1"/>
  <c r="C156" i="1"/>
  <c r="E170" i="1" l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D171" i="1" s="1"/>
  <c r="Q169" i="1"/>
  <c r="R169" i="1" s="1"/>
  <c r="X170" i="1"/>
  <c r="W170" i="1"/>
  <c r="E171" i="1" l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X171" i="1"/>
  <c r="Q170" i="1"/>
  <c r="R170" i="1" s="1"/>
  <c r="W171" i="1"/>
  <c r="A172" i="1"/>
  <c r="D172" i="1" s="1"/>
  <c r="O171" i="1"/>
  <c r="I172" i="1" s="1"/>
  <c r="E172" i="1" l="1"/>
  <c r="F173" i="1" s="1"/>
  <c r="N115" i="1"/>
  <c r="P115" i="1" s="1"/>
  <c r="B115" i="1" s="1"/>
  <c r="H116" i="1"/>
  <c r="G117" i="1"/>
  <c r="J117" i="1"/>
  <c r="K116" i="1"/>
  <c r="L116" i="1" s="1"/>
  <c r="M116" i="1" s="1"/>
  <c r="X172" i="1"/>
  <c r="W172" i="1"/>
  <c r="Q171" i="1"/>
  <c r="R171" i="1" s="1"/>
  <c r="C159" i="1"/>
  <c r="O172" i="1"/>
  <c r="I173" i="1" s="1"/>
  <c r="A173" i="1"/>
  <c r="D173" i="1" s="1"/>
  <c r="E173" i="1" l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D174" i="1" s="1"/>
  <c r="O173" i="1"/>
  <c r="I174" i="1" s="1"/>
  <c r="W173" i="1"/>
  <c r="X173" i="1"/>
  <c r="Q172" i="1"/>
  <c r="R172" i="1" s="1"/>
  <c r="E174" i="1" l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X174" i="1"/>
  <c r="W174" i="1"/>
  <c r="O174" i="1"/>
  <c r="I175" i="1" s="1"/>
  <c r="A175" i="1"/>
  <c r="D175" i="1" s="1"/>
  <c r="E175" i="1" l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D176" i="1" s="1"/>
  <c r="O175" i="1"/>
  <c r="I176" i="1" s="1"/>
  <c r="Q174" i="1"/>
  <c r="R174" i="1" s="1"/>
  <c r="X175" i="1"/>
  <c r="W175" i="1"/>
  <c r="C162" i="1"/>
  <c r="E176" i="1" l="1"/>
  <c r="F177" i="1" s="1"/>
  <c r="N119" i="1"/>
  <c r="P119" i="1" s="1"/>
  <c r="B119" i="1" s="1"/>
  <c r="H120" i="1"/>
  <c r="G121" i="1"/>
  <c r="J121" i="1"/>
  <c r="K120" i="1"/>
  <c r="L120" i="1" s="1"/>
  <c r="M120" i="1" s="1"/>
  <c r="X176" i="1"/>
  <c r="W176" i="1"/>
  <c r="Q175" i="1"/>
  <c r="R175" i="1" s="1"/>
  <c r="C163" i="1"/>
  <c r="O176" i="1"/>
  <c r="I177" i="1" s="1"/>
  <c r="A177" i="1"/>
  <c r="D177" i="1" s="1"/>
  <c r="E177" i="1" l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D178" i="1" s="1"/>
  <c r="O177" i="1"/>
  <c r="I178" i="1" s="1"/>
  <c r="W177" i="1"/>
  <c r="Q176" i="1"/>
  <c r="R176" i="1" s="1"/>
  <c r="X177" i="1"/>
  <c r="C164" i="1"/>
  <c r="E178" i="1" l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D179" i="1" s="1"/>
  <c r="C165" i="1"/>
  <c r="Q177" i="1"/>
  <c r="R177" i="1" s="1"/>
  <c r="X178" i="1"/>
  <c r="W178" i="1"/>
  <c r="E179" i="1" l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D180" i="1" s="1"/>
  <c r="O179" i="1"/>
  <c r="I180" i="1" s="1"/>
  <c r="Q178" i="1"/>
  <c r="R178" i="1" s="1"/>
  <c r="X179" i="1"/>
  <c r="W179" i="1"/>
  <c r="E180" i="1" l="1"/>
  <c r="F181" i="1" s="1"/>
  <c r="G125" i="1"/>
  <c r="H124" i="1"/>
  <c r="N123" i="1"/>
  <c r="P123" i="1" s="1"/>
  <c r="B123" i="1" s="1"/>
  <c r="J125" i="1"/>
  <c r="K124" i="1"/>
  <c r="L124" i="1" s="1"/>
  <c r="M124" i="1" s="1"/>
  <c r="W180" i="1"/>
  <c r="Q179" i="1"/>
  <c r="R179" i="1" s="1"/>
  <c r="X180" i="1"/>
  <c r="O180" i="1"/>
  <c r="I181" i="1" s="1"/>
  <c r="A181" i="1"/>
  <c r="D181" i="1" s="1"/>
  <c r="C167" i="1"/>
  <c r="E181" i="1" l="1"/>
  <c r="F182" i="1" s="1"/>
  <c r="J126" i="1"/>
  <c r="K125" i="1"/>
  <c r="L125" i="1" s="1"/>
  <c r="M125" i="1" s="1"/>
  <c r="N124" i="1"/>
  <c r="P124" i="1" s="1"/>
  <c r="B124" i="1" s="1"/>
  <c r="G126" i="1"/>
  <c r="H125" i="1"/>
  <c r="X181" i="1"/>
  <c r="W181" i="1"/>
  <c r="Q180" i="1"/>
  <c r="R180" i="1" s="1"/>
  <c r="C168" i="1"/>
  <c r="A182" i="1"/>
  <c r="D182" i="1" s="1"/>
  <c r="O181" i="1"/>
  <c r="I182" i="1" s="1"/>
  <c r="E182" i="1" l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X182" i="1"/>
  <c r="W182" i="1"/>
  <c r="O182" i="1"/>
  <c r="I183" i="1" s="1"/>
  <c r="A183" i="1"/>
  <c r="D183" i="1" s="1"/>
  <c r="C169" i="1"/>
  <c r="E183" i="1" l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D184" i="1" s="1"/>
  <c r="O183" i="1"/>
  <c r="I184" i="1" s="1"/>
  <c r="Q182" i="1"/>
  <c r="R182" i="1" s="1"/>
  <c r="W183" i="1"/>
  <c r="X183" i="1"/>
  <c r="E184" i="1" l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X184" i="1"/>
  <c r="W184" i="1"/>
  <c r="O184" i="1"/>
  <c r="I185" i="1" s="1"/>
  <c r="A185" i="1"/>
  <c r="D185" i="1" s="1"/>
  <c r="C171" i="1"/>
  <c r="E185" i="1" l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X185" i="1"/>
  <c r="W185" i="1"/>
  <c r="C172" i="1"/>
  <c r="A186" i="1"/>
  <c r="D186" i="1" s="1"/>
  <c r="O185" i="1"/>
  <c r="I186" i="1" s="1"/>
  <c r="E186" i="1" l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X186" i="1"/>
  <c r="W186" i="1"/>
  <c r="A187" i="1"/>
  <c r="D187" i="1" s="1"/>
  <c r="O186" i="1"/>
  <c r="I187" i="1" s="1"/>
  <c r="C173" i="1"/>
  <c r="E187" i="1" l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X187" i="1"/>
  <c r="W187" i="1"/>
  <c r="A188" i="1"/>
  <c r="D188" i="1" s="1"/>
  <c r="O187" i="1"/>
  <c r="I188" i="1" s="1"/>
  <c r="E188" i="1" l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D189" i="1" s="1"/>
  <c r="O188" i="1"/>
  <c r="I189" i="1" s="1"/>
  <c r="C175" i="1"/>
  <c r="Q187" i="1"/>
  <c r="R187" i="1" s="1"/>
  <c r="W188" i="1"/>
  <c r="X188" i="1"/>
  <c r="E189" i="1" l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X189" i="1"/>
  <c r="W189" i="1"/>
  <c r="C176" i="1"/>
  <c r="A190" i="1"/>
  <c r="D190" i="1" s="1"/>
  <c r="O189" i="1"/>
  <c r="I190" i="1" s="1"/>
  <c r="E190" i="1" l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W190" i="1"/>
  <c r="X190" i="1"/>
  <c r="A191" i="1"/>
  <c r="D191" i="1" s="1"/>
  <c r="O190" i="1"/>
  <c r="I191" i="1" s="1"/>
  <c r="C177" i="1"/>
  <c r="E191" i="1" l="1"/>
  <c r="F192" i="1" s="1"/>
  <c r="K135" i="1"/>
  <c r="L135" i="1" s="1"/>
  <c r="M135" i="1" s="1"/>
  <c r="J136" i="1"/>
  <c r="N134" i="1"/>
  <c r="P134" i="1" s="1"/>
  <c r="H135" i="1"/>
  <c r="G136" i="1"/>
  <c r="C178" i="1"/>
  <c r="A192" i="1"/>
  <c r="D192" i="1" s="1"/>
  <c r="O191" i="1"/>
  <c r="I192" i="1" s="1"/>
  <c r="Q190" i="1"/>
  <c r="R190" i="1" s="1"/>
  <c r="X191" i="1"/>
  <c r="W191" i="1"/>
  <c r="E192" i="1" l="1"/>
  <c r="F193" i="1" s="1"/>
  <c r="B134" i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W192" i="1"/>
  <c r="X192" i="1"/>
  <c r="O192" i="1"/>
  <c r="I193" i="1" s="1"/>
  <c r="A193" i="1"/>
  <c r="D193" i="1" s="1"/>
  <c r="C179" i="1"/>
  <c r="E193" i="1" l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D194" i="1" s="1"/>
  <c r="X193" i="1"/>
  <c r="Q192" i="1"/>
  <c r="R192" i="1" s="1"/>
  <c r="W193" i="1"/>
  <c r="E194" i="1" l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D195" i="1" s="1"/>
  <c r="Q193" i="1"/>
  <c r="R193" i="1" s="1"/>
  <c r="X194" i="1"/>
  <c r="W194" i="1"/>
  <c r="C181" i="1"/>
  <c r="E195" i="1" l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D196" i="1" s="1"/>
  <c r="O195" i="1"/>
  <c r="I196" i="1" s="1"/>
  <c r="Q194" i="1"/>
  <c r="R194" i="1" s="1"/>
  <c r="X195" i="1"/>
  <c r="W195" i="1"/>
  <c r="E196" i="1" l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X196" i="1"/>
  <c r="W196" i="1"/>
  <c r="A197" i="1"/>
  <c r="D197" i="1" s="1"/>
  <c r="O196" i="1"/>
  <c r="I197" i="1" s="1"/>
  <c r="C183" i="1"/>
  <c r="E197" i="1" l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R196" i="1" s="1"/>
  <c r="X197" i="1"/>
  <c r="W197" i="1"/>
  <c r="C184" i="1"/>
  <c r="O197" i="1"/>
  <c r="I198" i="1" s="1"/>
  <c r="A198" i="1"/>
  <c r="D198" i="1" s="1"/>
  <c r="E198" i="1" l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D199" i="1" s="1"/>
  <c r="O198" i="1"/>
  <c r="I199" i="1" s="1"/>
  <c r="Q197" i="1"/>
  <c r="R197" i="1" s="1"/>
  <c r="W198" i="1"/>
  <c r="X198" i="1"/>
  <c r="C185" i="1"/>
  <c r="E199" i="1" l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D200" i="1" s="1"/>
  <c r="O199" i="1"/>
  <c r="I200" i="1" s="1"/>
  <c r="C186" i="1"/>
  <c r="Q198" i="1"/>
  <c r="R198" i="1" s="1"/>
  <c r="W199" i="1"/>
  <c r="X199" i="1"/>
  <c r="E200" i="1" l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D201" i="1" s="1"/>
  <c r="O200" i="1"/>
  <c r="I201" i="1" s="1"/>
  <c r="C187" i="1"/>
  <c r="Q199" i="1"/>
  <c r="R199" i="1" s="1"/>
  <c r="W200" i="1"/>
  <c r="X200" i="1"/>
  <c r="E201" i="1" l="1"/>
  <c r="F202" i="1" s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D202" i="1" s="1"/>
  <c r="O201" i="1"/>
  <c r="I202" i="1" s="1"/>
  <c r="Q200" i="1"/>
  <c r="R200" i="1" s="1"/>
  <c r="X201" i="1"/>
  <c r="W201" i="1"/>
  <c r="E202" i="1" l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W202" i="1"/>
  <c r="X202" i="1"/>
  <c r="A203" i="1"/>
  <c r="D203" i="1" s="1"/>
  <c r="O202" i="1"/>
  <c r="I203" i="1" s="1"/>
  <c r="C189" i="1"/>
  <c r="E203" i="1" l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X203" i="1"/>
  <c r="W203" i="1"/>
  <c r="C190" i="1"/>
  <c r="O203" i="1"/>
  <c r="I204" i="1" s="1"/>
  <c r="A204" i="1"/>
  <c r="D204" i="1" s="1"/>
  <c r="E204" i="1" l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D205" i="1" s="1"/>
  <c r="O204" i="1"/>
  <c r="I205" i="1" s="1"/>
  <c r="Q203" i="1"/>
  <c r="R203" i="1" s="1"/>
  <c r="X204" i="1"/>
  <c r="W204" i="1"/>
  <c r="C191" i="1"/>
  <c r="E205" i="1" l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X205" i="1"/>
  <c r="W205" i="1"/>
  <c r="C192" i="1"/>
  <c r="A206" i="1"/>
  <c r="D206" i="1" s="1"/>
  <c r="O205" i="1"/>
  <c r="I206" i="1" s="1"/>
  <c r="E206" i="1" l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X206" i="1"/>
  <c r="W206" i="1"/>
  <c r="A207" i="1"/>
  <c r="D207" i="1" s="1"/>
  <c r="O206" i="1"/>
  <c r="I207" i="1" s="1"/>
  <c r="E207" i="1" l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W207" i="1"/>
  <c r="X207" i="1"/>
  <c r="A208" i="1"/>
  <c r="D208" i="1" s="1"/>
  <c r="O207" i="1"/>
  <c r="I208" i="1" s="1"/>
  <c r="E208" i="1" l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X208" i="1"/>
  <c r="W208" i="1"/>
  <c r="O208" i="1"/>
  <c r="I209" i="1" s="1"/>
  <c r="A209" i="1"/>
  <c r="D209" i="1" s="1"/>
  <c r="C195" i="1"/>
  <c r="E209" i="1" l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X209" i="1"/>
  <c r="W209" i="1"/>
  <c r="C196" i="1"/>
  <c r="A210" i="1"/>
  <c r="D210" i="1" s="1"/>
  <c r="O209" i="1"/>
  <c r="I210" i="1" s="1"/>
  <c r="E210" i="1" l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X210" i="1"/>
  <c r="W210" i="1"/>
  <c r="A211" i="1"/>
  <c r="D211" i="1" s="1"/>
  <c r="O210" i="1"/>
  <c r="I211" i="1" s="1"/>
  <c r="C197" i="1"/>
  <c r="E211" i="1" l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X211" i="1"/>
  <c r="W211" i="1"/>
  <c r="C198" i="1"/>
  <c r="A212" i="1"/>
  <c r="D212" i="1" s="1"/>
  <c r="O211" i="1"/>
  <c r="I212" i="1" s="1"/>
  <c r="E212" i="1" l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X212" i="1"/>
  <c r="W212" i="1"/>
  <c r="A213" i="1"/>
  <c r="D213" i="1" s="1"/>
  <c r="O212" i="1"/>
  <c r="I213" i="1" s="1"/>
  <c r="C199" i="1"/>
  <c r="E213" i="1" l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D214" i="1" s="1"/>
  <c r="O213" i="1"/>
  <c r="I214" i="1" s="1"/>
  <c r="Q212" i="1"/>
  <c r="R212" i="1" s="1"/>
  <c r="W213" i="1"/>
  <c r="X213" i="1"/>
  <c r="E214" i="1" l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W214" i="1"/>
  <c r="X214" i="1"/>
  <c r="O214" i="1"/>
  <c r="I215" i="1" s="1"/>
  <c r="A215" i="1"/>
  <c r="D215" i="1" s="1"/>
  <c r="C201" i="1"/>
  <c r="E215" i="1" l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D216" i="1" s="1"/>
  <c r="O215" i="1"/>
  <c r="I216" i="1" s="1"/>
  <c r="C202" i="1"/>
  <c r="Q214" i="1"/>
  <c r="R214" i="1" s="1"/>
  <c r="W215" i="1"/>
  <c r="X215" i="1"/>
  <c r="E216" i="1" l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X216" i="1"/>
  <c r="W216" i="1"/>
  <c r="O216" i="1"/>
  <c r="I217" i="1" s="1"/>
  <c r="A217" i="1"/>
  <c r="D217" i="1" s="1"/>
  <c r="C203" i="1"/>
  <c r="E217" i="1" l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D218" i="1" s="1"/>
  <c r="O217" i="1"/>
  <c r="I218" i="1" s="1"/>
  <c r="Q216" i="1"/>
  <c r="R216" i="1" s="1"/>
  <c r="W217" i="1"/>
  <c r="X217" i="1"/>
  <c r="E218" i="1" l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D219" i="1" s="1"/>
  <c r="C205" i="1"/>
  <c r="Q217" i="1"/>
  <c r="R217" i="1" s="1"/>
  <c r="W218" i="1"/>
  <c r="X218" i="1"/>
  <c r="E219" i="1" l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D220" i="1" s="1"/>
  <c r="O219" i="1"/>
  <c r="I220" i="1" s="1"/>
  <c r="C206" i="1"/>
  <c r="Q218" i="1"/>
  <c r="R218" i="1" s="1"/>
  <c r="X219" i="1"/>
  <c r="W219" i="1"/>
  <c r="E220" i="1" l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W220" i="1"/>
  <c r="X220" i="1"/>
  <c r="C207" i="1"/>
  <c r="A221" i="1"/>
  <c r="D221" i="1" s="1"/>
  <c r="O220" i="1"/>
  <c r="I221" i="1" s="1"/>
  <c r="E221" i="1" l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W221" i="1"/>
  <c r="X221" i="1"/>
  <c r="A222" i="1"/>
  <c r="D222" i="1" s="1"/>
  <c r="O221" i="1"/>
  <c r="I222" i="1" s="1"/>
  <c r="C208" i="1"/>
  <c r="R208" i="1" s="1"/>
  <c r="E222" i="1" l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W222" i="1"/>
  <c r="X222" i="1"/>
  <c r="C209" i="1"/>
  <c r="A223" i="1"/>
  <c r="D223" i="1" s="1"/>
  <c r="O222" i="1"/>
  <c r="I223" i="1" s="1"/>
  <c r="E223" i="1" l="1"/>
  <c r="F224" i="1" s="1"/>
  <c r="K167" i="1"/>
  <c r="L167" i="1" s="1"/>
  <c r="M167" i="1" s="1"/>
  <c r="J168" i="1"/>
  <c r="N166" i="1"/>
  <c r="P166" i="1" s="1"/>
  <c r="G168" i="1"/>
  <c r="H167" i="1"/>
  <c r="O223" i="1"/>
  <c r="I224" i="1" s="1"/>
  <c r="A224" i="1"/>
  <c r="D224" i="1" s="1"/>
  <c r="C210" i="1"/>
  <c r="Q222" i="1"/>
  <c r="R222" i="1" s="1"/>
  <c r="X223" i="1"/>
  <c r="W223" i="1"/>
  <c r="E224" i="1" l="1"/>
  <c r="F225" i="1" s="1"/>
  <c r="B166" i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D225" i="1" s="1"/>
  <c r="C211" i="1"/>
  <c r="Q223" i="1"/>
  <c r="R223" i="1" s="1"/>
  <c r="X224" i="1"/>
  <c r="W224" i="1"/>
  <c r="E225" i="1" l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D226" i="1" s="1"/>
  <c r="O225" i="1"/>
  <c r="I226" i="1" s="1"/>
  <c r="Q224" i="1"/>
  <c r="R224" i="1" s="1"/>
  <c r="X225" i="1"/>
  <c r="W225" i="1"/>
  <c r="C212" i="1"/>
  <c r="E226" i="1" l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X226" i="1"/>
  <c r="W226" i="1"/>
  <c r="O226" i="1"/>
  <c r="I227" i="1" s="1"/>
  <c r="A227" i="1"/>
  <c r="D227" i="1" s="1"/>
  <c r="C213" i="1"/>
  <c r="E227" i="1" l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D228" i="1" s="1"/>
  <c r="Q226" i="1"/>
  <c r="R226" i="1" s="1"/>
  <c r="X227" i="1"/>
  <c r="W227" i="1"/>
  <c r="E228" i="1" l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D229" i="1" s="1"/>
  <c r="C215" i="1"/>
  <c r="Q227" i="1"/>
  <c r="R227" i="1" s="1"/>
  <c r="X228" i="1"/>
  <c r="W228" i="1"/>
  <c r="E229" i="1" l="1"/>
  <c r="F230" i="1" s="1"/>
  <c r="J174" i="1"/>
  <c r="K173" i="1"/>
  <c r="L173" i="1" s="1"/>
  <c r="M173" i="1" s="1"/>
  <c r="N172" i="1"/>
  <c r="P172" i="1" s="1"/>
  <c r="B172" i="1" s="1"/>
  <c r="G174" i="1"/>
  <c r="H173" i="1"/>
  <c r="X229" i="1"/>
  <c r="Q228" i="1"/>
  <c r="R228" i="1" s="1"/>
  <c r="W229" i="1"/>
  <c r="C216" i="1"/>
  <c r="O229" i="1"/>
  <c r="I230" i="1" s="1"/>
  <c r="A230" i="1"/>
  <c r="D230" i="1" s="1"/>
  <c r="E230" i="1" l="1"/>
  <c r="F231" i="1" s="1"/>
  <c r="N173" i="1"/>
  <c r="P173" i="1" s="1"/>
  <c r="B173" i="1" s="1"/>
  <c r="G175" i="1"/>
  <c r="H174" i="1"/>
  <c r="K174" i="1"/>
  <c r="L174" i="1" s="1"/>
  <c r="M174" i="1" s="1"/>
  <c r="J175" i="1"/>
  <c r="O230" i="1"/>
  <c r="I231" i="1" s="1"/>
  <c r="A231" i="1"/>
  <c r="D231" i="1" s="1"/>
  <c r="C217" i="1"/>
  <c r="W230" i="1"/>
  <c r="Q229" i="1"/>
  <c r="R229" i="1" s="1"/>
  <c r="X230" i="1"/>
  <c r="E231" i="1" l="1"/>
  <c r="F232" i="1" s="1"/>
  <c r="K175" i="1"/>
  <c r="L175" i="1" s="1"/>
  <c r="M175" i="1" s="1"/>
  <c r="J176" i="1"/>
  <c r="N174" i="1"/>
  <c r="P174" i="1" s="1"/>
  <c r="B174" i="1" s="1"/>
  <c r="H175" i="1"/>
  <c r="G176" i="1"/>
  <c r="A232" i="1"/>
  <c r="D232" i="1" s="1"/>
  <c r="O231" i="1"/>
  <c r="I232" i="1" s="1"/>
  <c r="Q230" i="1"/>
  <c r="R230" i="1" s="1"/>
  <c r="X231" i="1"/>
  <c r="W231" i="1"/>
  <c r="C218" i="1"/>
  <c r="E232" i="1" l="1"/>
  <c r="F233" i="1" s="1"/>
  <c r="G177" i="1"/>
  <c r="H176" i="1"/>
  <c r="N175" i="1"/>
  <c r="P175" i="1" s="1"/>
  <c r="B175" i="1" s="1"/>
  <c r="J177" i="1"/>
  <c r="K176" i="1"/>
  <c r="L176" i="1" s="1"/>
  <c r="M176" i="1" s="1"/>
  <c r="X232" i="1"/>
  <c r="Q231" i="1"/>
  <c r="R231" i="1" s="1"/>
  <c r="W232" i="1"/>
  <c r="C219" i="1"/>
  <c r="O232" i="1"/>
  <c r="I233" i="1" s="1"/>
  <c r="A233" i="1"/>
  <c r="D233" i="1" s="1"/>
  <c r="E233" i="1" l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D234" i="1" s="1"/>
  <c r="X233" i="1"/>
  <c r="W233" i="1"/>
  <c r="Q232" i="1"/>
  <c r="R232" i="1" s="1"/>
  <c r="E234" i="1" l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D235" i="1" s="1"/>
  <c r="O234" i="1"/>
  <c r="I235" i="1" s="1"/>
  <c r="C221" i="1"/>
  <c r="W234" i="1"/>
  <c r="Q233" i="1"/>
  <c r="R233" i="1" s="1"/>
  <c r="X234" i="1"/>
  <c r="E235" i="1" l="1"/>
  <c r="F236" i="1" s="1"/>
  <c r="K179" i="1"/>
  <c r="L179" i="1" s="1"/>
  <c r="M179" i="1" s="1"/>
  <c r="J180" i="1"/>
  <c r="N178" i="1"/>
  <c r="P178" i="1" s="1"/>
  <c r="B178" i="1" s="1"/>
  <c r="G180" i="1"/>
  <c r="H179" i="1"/>
  <c r="W235" i="1"/>
  <c r="Q234" i="1"/>
  <c r="R234" i="1" s="1"/>
  <c r="X235" i="1"/>
  <c r="C222" i="1"/>
  <c r="O235" i="1"/>
  <c r="I236" i="1" s="1"/>
  <c r="A236" i="1"/>
  <c r="D236" i="1" s="1"/>
  <c r="E236" i="1" l="1"/>
  <c r="F237" i="1" s="1"/>
  <c r="N179" i="1"/>
  <c r="P179" i="1" s="1"/>
  <c r="B179" i="1" s="1"/>
  <c r="G181" i="1"/>
  <c r="H180" i="1"/>
  <c r="J181" i="1"/>
  <c r="K180" i="1"/>
  <c r="L180" i="1" s="1"/>
  <c r="M180" i="1" s="1"/>
  <c r="A237" i="1"/>
  <c r="D237" i="1" s="1"/>
  <c r="O236" i="1"/>
  <c r="I237" i="1" s="1"/>
  <c r="W236" i="1"/>
  <c r="Q235" i="1"/>
  <c r="R235" i="1" s="1"/>
  <c r="X236" i="1"/>
  <c r="C223" i="1"/>
  <c r="E237" i="1" l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X237" i="1"/>
  <c r="W237" i="1"/>
  <c r="Q236" i="1"/>
  <c r="R236" i="1" s="1"/>
  <c r="O237" i="1"/>
  <c r="I238" i="1" s="1"/>
  <c r="A238" i="1"/>
  <c r="D238" i="1" s="1"/>
  <c r="E238" i="1" l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D239" i="1" s="1"/>
  <c r="O238" i="1"/>
  <c r="I239" i="1" s="1"/>
  <c r="C225" i="1"/>
  <c r="W238" i="1"/>
  <c r="Q237" i="1"/>
  <c r="R237" i="1" s="1"/>
  <c r="X238" i="1"/>
  <c r="E239" i="1" l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D240" i="1" s="1"/>
  <c r="Q238" i="1"/>
  <c r="R238" i="1" s="1"/>
  <c r="X239" i="1"/>
  <c r="W239" i="1"/>
  <c r="E240" i="1" l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D241" i="1" s="1"/>
  <c r="O240" i="1"/>
  <c r="I241" i="1" s="1"/>
  <c r="W240" i="1"/>
  <c r="Q239" i="1"/>
  <c r="R239" i="1" s="1"/>
  <c r="X240" i="1"/>
  <c r="E241" i="1" l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X241" i="1"/>
  <c r="W241" i="1"/>
  <c r="O241" i="1"/>
  <c r="I242" i="1" s="1"/>
  <c r="A242" i="1"/>
  <c r="D242" i="1" s="1"/>
  <c r="E242" i="1" l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D243" i="1" s="1"/>
  <c r="O242" i="1"/>
  <c r="I243" i="1" s="1"/>
  <c r="W242" i="1"/>
  <c r="Q241" i="1"/>
  <c r="R241" i="1" s="1"/>
  <c r="X242" i="1"/>
  <c r="E243" i="1" l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D244" i="1" s="1"/>
  <c r="X243" i="1"/>
  <c r="Q242" i="1"/>
  <c r="R242" i="1" s="1"/>
  <c r="W243" i="1"/>
  <c r="E244" i="1" l="1"/>
  <c r="F245" i="1" s="1"/>
  <c r="N187" i="1"/>
  <c r="P187" i="1" s="1"/>
  <c r="B187" i="1" s="1"/>
  <c r="H188" i="1"/>
  <c r="G189" i="1"/>
  <c r="J189" i="1"/>
  <c r="K188" i="1"/>
  <c r="L188" i="1" s="1"/>
  <c r="M188" i="1" s="1"/>
  <c r="A245" i="1"/>
  <c r="D245" i="1" s="1"/>
  <c r="O244" i="1"/>
  <c r="I245" i="1" s="1"/>
  <c r="W244" i="1"/>
  <c r="Q243" i="1"/>
  <c r="R243" i="1" s="1"/>
  <c r="X244" i="1"/>
  <c r="E245" i="1" l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D246" i="1" s="1"/>
  <c r="X245" i="1"/>
  <c r="W245" i="1"/>
  <c r="Q244" i="1"/>
  <c r="R244" i="1" s="1"/>
  <c r="E246" i="1" l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D247" i="1" s="1"/>
  <c r="W246" i="1"/>
  <c r="Q245" i="1"/>
  <c r="R245" i="1" s="1"/>
  <c r="X246" i="1"/>
  <c r="E247" i="1" l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D248" i="1" s="1"/>
  <c r="O247" i="1"/>
  <c r="I248" i="1" s="1"/>
  <c r="W247" i="1"/>
  <c r="Q246" i="1"/>
  <c r="R246" i="1" s="1"/>
  <c r="X247" i="1"/>
  <c r="E248" i="1" l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D249" i="1" s="1"/>
  <c r="Q247" i="1"/>
  <c r="R247" i="1" s="1"/>
  <c r="W248" i="1"/>
  <c r="X248" i="1"/>
  <c r="E249" i="1" l="1"/>
  <c r="F250" i="1" s="1"/>
  <c r="J194" i="1"/>
  <c r="K193" i="1"/>
  <c r="L193" i="1" s="1"/>
  <c r="M193" i="1" s="1"/>
  <c r="H193" i="1"/>
  <c r="G194" i="1"/>
  <c r="N192" i="1"/>
  <c r="P192" i="1" s="1"/>
  <c r="B192" i="1" s="1"/>
  <c r="A250" i="1"/>
  <c r="D250" i="1" s="1"/>
  <c r="O249" i="1"/>
  <c r="I250" i="1" s="1"/>
  <c r="Q248" i="1"/>
  <c r="R248" i="1" s="1"/>
  <c r="X249" i="1"/>
  <c r="W249" i="1"/>
  <c r="E250" i="1" l="1"/>
  <c r="F251" i="1" s="1"/>
  <c r="G195" i="1"/>
  <c r="H194" i="1"/>
  <c r="N193" i="1"/>
  <c r="P193" i="1" s="1"/>
  <c r="B193" i="1" s="1"/>
  <c r="J195" i="1"/>
  <c r="K194" i="1"/>
  <c r="L194" i="1" s="1"/>
  <c r="M194" i="1" s="1"/>
  <c r="W250" i="1"/>
  <c r="Q249" i="1"/>
  <c r="R249" i="1" s="1"/>
  <c r="X250" i="1"/>
  <c r="O250" i="1"/>
  <c r="I251" i="1" s="1"/>
  <c r="A251" i="1"/>
  <c r="D251" i="1" s="1"/>
  <c r="E251" i="1" l="1"/>
  <c r="F252" i="1" s="1"/>
  <c r="N194" i="1"/>
  <c r="P194" i="1" s="1"/>
  <c r="B194" i="1" s="1"/>
  <c r="K195" i="1"/>
  <c r="L195" i="1" s="1"/>
  <c r="M195" i="1" s="1"/>
  <c r="J196" i="1"/>
  <c r="G196" i="1"/>
  <c r="H195" i="1"/>
  <c r="W251" i="1"/>
  <c r="Q250" i="1"/>
  <c r="R250" i="1" s="1"/>
  <c r="X251" i="1"/>
  <c r="A252" i="1"/>
  <c r="D252" i="1" s="1"/>
  <c r="O251" i="1"/>
  <c r="I252" i="1" s="1"/>
  <c r="E252" i="1" l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D253" i="1" s="1"/>
  <c r="Q251" i="1"/>
  <c r="R251" i="1" s="1"/>
  <c r="X252" i="1"/>
  <c r="W252" i="1"/>
  <c r="E253" i="1" l="1"/>
  <c r="F254" i="1" s="1"/>
  <c r="N196" i="1"/>
  <c r="P196" i="1" s="1"/>
  <c r="K197" i="1"/>
  <c r="L197" i="1" s="1"/>
  <c r="M197" i="1" s="1"/>
  <c r="J198" i="1"/>
  <c r="G198" i="1"/>
  <c r="H197" i="1"/>
  <c r="O253" i="1"/>
  <c r="I254" i="1" s="1"/>
  <c r="A254" i="1"/>
  <c r="D254" i="1" s="1"/>
  <c r="X253" i="1"/>
  <c r="Q252" i="1"/>
  <c r="R252" i="1" s="1"/>
  <c r="W253" i="1"/>
  <c r="E254" i="1" l="1"/>
  <c r="F255" i="1" s="1"/>
  <c r="B196" i="1"/>
  <c r="N197" i="1"/>
  <c r="P197" i="1" s="1"/>
  <c r="B197" i="1" s="1"/>
  <c r="G199" i="1"/>
  <c r="H198" i="1"/>
  <c r="K198" i="1"/>
  <c r="L198" i="1" s="1"/>
  <c r="M198" i="1" s="1"/>
  <c r="J199" i="1"/>
  <c r="O254" i="1"/>
  <c r="I255" i="1" s="1"/>
  <c r="A255" i="1"/>
  <c r="D255" i="1" s="1"/>
  <c r="W254" i="1"/>
  <c r="Q253" i="1"/>
  <c r="R253" i="1" s="1"/>
  <c r="X254" i="1"/>
  <c r="E255" i="1" l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D256" i="1" s="1"/>
  <c r="X255" i="1"/>
  <c r="Q254" i="1"/>
  <c r="R254" i="1" s="1"/>
  <c r="W255" i="1"/>
  <c r="E256" i="1" l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X256" i="1"/>
  <c r="W256" i="1"/>
  <c r="A257" i="1"/>
  <c r="D257" i="1" s="1"/>
  <c r="O256" i="1"/>
  <c r="I257" i="1" s="1"/>
  <c r="E257" i="1" l="1"/>
  <c r="F258" i="1" s="1"/>
  <c r="N200" i="1"/>
  <c r="P200" i="1" s="1"/>
  <c r="B200" i="1" s="1"/>
  <c r="J202" i="1"/>
  <c r="K201" i="1"/>
  <c r="L201" i="1" s="1"/>
  <c r="M201" i="1" s="1"/>
  <c r="G202" i="1"/>
  <c r="H201" i="1"/>
  <c r="X257" i="1"/>
  <c r="Q256" i="1"/>
  <c r="R256" i="1" s="1"/>
  <c r="W257" i="1"/>
  <c r="A258" i="1"/>
  <c r="D258" i="1" s="1"/>
  <c r="O257" i="1"/>
  <c r="I258" i="1" s="1"/>
  <c r="E258" i="1" l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X258" i="1"/>
  <c r="W258" i="1"/>
  <c r="A259" i="1"/>
  <c r="D259" i="1" s="1"/>
  <c r="O258" i="1"/>
  <c r="I259" i="1" s="1"/>
  <c r="E259" i="1" l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D260" i="1" s="1"/>
  <c r="X259" i="1"/>
  <c r="W259" i="1"/>
  <c r="Q258" i="1"/>
  <c r="R258" i="1" s="1"/>
  <c r="E260" i="1" l="1"/>
  <c r="F261" i="1" s="1"/>
  <c r="N203" i="1"/>
  <c r="P203" i="1" s="1"/>
  <c r="B203" i="1" s="1"/>
  <c r="H204" i="1"/>
  <c r="G205" i="1"/>
  <c r="K204" i="1"/>
  <c r="L204" i="1" s="1"/>
  <c r="M204" i="1" s="1"/>
  <c r="J205" i="1"/>
  <c r="O260" i="1"/>
  <c r="I261" i="1" s="1"/>
  <c r="A261" i="1"/>
  <c r="D261" i="1" s="1"/>
  <c r="W260" i="1"/>
  <c r="Q259" i="1"/>
  <c r="R259" i="1" s="1"/>
  <c r="X260" i="1"/>
  <c r="E261" i="1" l="1"/>
  <c r="F262" i="1" s="1"/>
  <c r="N204" i="1"/>
  <c r="P204" i="1" s="1"/>
  <c r="B204" i="1" s="1"/>
  <c r="K205" i="1"/>
  <c r="L205" i="1" s="1"/>
  <c r="M205" i="1" s="1"/>
  <c r="J206" i="1"/>
  <c r="G206" i="1"/>
  <c r="H205" i="1"/>
  <c r="A262" i="1"/>
  <c r="D262" i="1" s="1"/>
  <c r="O261" i="1"/>
  <c r="I262" i="1" s="1"/>
  <c r="X261" i="1"/>
  <c r="Q260" i="1"/>
  <c r="R260" i="1" s="1"/>
  <c r="W261" i="1"/>
  <c r="E262" i="1" l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D263" i="1" s="1"/>
  <c r="O262" i="1"/>
  <c r="I263" i="1" s="1"/>
  <c r="X262" i="1"/>
  <c r="Q261" i="1"/>
  <c r="R261" i="1" s="1"/>
  <c r="W262" i="1"/>
  <c r="E263" i="1" l="1"/>
  <c r="F264" i="1" s="1"/>
  <c r="N206" i="1"/>
  <c r="P206" i="1" s="1"/>
  <c r="B206" i="1" s="1"/>
  <c r="K207" i="1"/>
  <c r="L207" i="1" s="1"/>
  <c r="M207" i="1" s="1"/>
  <c r="J208" i="1"/>
  <c r="G208" i="1"/>
  <c r="H207" i="1"/>
  <c r="W263" i="1"/>
  <c r="Q262" i="1"/>
  <c r="R262" i="1" s="1"/>
  <c r="X263" i="1"/>
  <c r="A264" i="1"/>
  <c r="D264" i="1" s="1"/>
  <c r="O263" i="1"/>
  <c r="I264" i="1" s="1"/>
  <c r="E264" i="1" l="1"/>
  <c r="F265" i="1" s="1"/>
  <c r="N207" i="1"/>
  <c r="P207" i="1" s="1"/>
  <c r="B207" i="1" s="1"/>
  <c r="H208" i="1"/>
  <c r="G209" i="1"/>
  <c r="K208" i="1"/>
  <c r="L208" i="1" s="1"/>
  <c r="M208" i="1" s="1"/>
  <c r="J209" i="1"/>
  <c r="X264" i="1"/>
  <c r="Q263" i="1"/>
  <c r="R263" i="1" s="1"/>
  <c r="W264" i="1"/>
  <c r="A265" i="1"/>
  <c r="D265" i="1" s="1"/>
  <c r="O264" i="1"/>
  <c r="I265" i="1" s="1"/>
  <c r="E265" i="1" l="1"/>
  <c r="F266" i="1" s="1"/>
  <c r="N208" i="1"/>
  <c r="P208" i="1" s="1"/>
  <c r="B208" i="1" s="1"/>
  <c r="J210" i="1"/>
  <c r="K209" i="1"/>
  <c r="L209" i="1" s="1"/>
  <c r="M209" i="1" s="1"/>
  <c r="G210" i="1"/>
  <c r="H209" i="1"/>
  <c r="X265" i="1"/>
  <c r="Q264" i="1"/>
  <c r="R264" i="1" s="1"/>
  <c r="W265" i="1"/>
  <c r="A266" i="1"/>
  <c r="D266" i="1" s="1"/>
  <c r="O265" i="1"/>
  <c r="I266" i="1" s="1"/>
  <c r="E266" i="1" l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D267" i="1" s="1"/>
  <c r="X266" i="1"/>
  <c r="W266" i="1"/>
  <c r="Q265" i="1"/>
  <c r="R265" i="1" s="1"/>
  <c r="E267" i="1" l="1"/>
  <c r="F268" i="1" s="1"/>
  <c r="N210" i="1"/>
  <c r="P210" i="1" s="1"/>
  <c r="B210" i="1" s="1"/>
  <c r="K211" i="1"/>
  <c r="L211" i="1" s="1"/>
  <c r="M211" i="1" s="1"/>
  <c r="J212" i="1"/>
  <c r="H211" i="1"/>
  <c r="G212" i="1"/>
  <c r="A268" i="1"/>
  <c r="D268" i="1" s="1"/>
  <c r="O267" i="1"/>
  <c r="I268" i="1" s="1"/>
  <c r="X267" i="1"/>
  <c r="Q266" i="1"/>
  <c r="R266" i="1" s="1"/>
  <c r="W267" i="1"/>
  <c r="E268" i="1" l="1"/>
  <c r="F269" i="1" s="1"/>
  <c r="H212" i="1"/>
  <c r="G213" i="1"/>
  <c r="N211" i="1"/>
  <c r="P211" i="1" s="1"/>
  <c r="B211" i="1" s="1"/>
  <c r="J213" i="1"/>
  <c r="K212" i="1"/>
  <c r="L212" i="1" s="1"/>
  <c r="M212" i="1" s="1"/>
  <c r="W268" i="1"/>
  <c r="Q267" i="1"/>
  <c r="R267" i="1" s="1"/>
  <c r="X268" i="1"/>
  <c r="A269" i="1"/>
  <c r="D269" i="1" s="1"/>
  <c r="O268" i="1"/>
  <c r="I269" i="1" s="1"/>
  <c r="E269" i="1" l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D270" i="1" s="1"/>
  <c r="X269" i="1"/>
  <c r="W269" i="1"/>
  <c r="Q268" i="1"/>
  <c r="E270" i="1" l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D271" i="1" s="1"/>
  <c r="O270" i="1"/>
  <c r="I271" i="1" s="1"/>
  <c r="X270" i="1"/>
  <c r="Q269" i="1"/>
  <c r="R269" i="1" s="1"/>
  <c r="W270" i="1"/>
  <c r="E271" i="1" l="1"/>
  <c r="F272" i="1" s="1"/>
  <c r="N214" i="1"/>
  <c r="P214" i="1" s="1"/>
  <c r="B214" i="1" s="1"/>
  <c r="J216" i="1"/>
  <c r="K215" i="1"/>
  <c r="L215" i="1" s="1"/>
  <c r="M215" i="1" s="1"/>
  <c r="G216" i="1"/>
  <c r="H215" i="1"/>
  <c r="X271" i="1"/>
  <c r="Q270" i="1"/>
  <c r="R270" i="1" s="1"/>
  <c r="W271" i="1"/>
  <c r="A272" i="1"/>
  <c r="D272" i="1" s="1"/>
  <c r="O271" i="1"/>
  <c r="I272" i="1" s="1"/>
  <c r="E272" i="1" l="1"/>
  <c r="F273" i="1" s="1"/>
  <c r="N215" i="1"/>
  <c r="P215" i="1" s="1"/>
  <c r="B215" i="1" s="1"/>
  <c r="H216" i="1"/>
  <c r="G217" i="1"/>
  <c r="J217" i="1"/>
  <c r="K216" i="1"/>
  <c r="L216" i="1" s="1"/>
  <c r="M216" i="1" s="1"/>
  <c r="X272" i="1"/>
  <c r="Q271" i="1"/>
  <c r="R271" i="1" s="1"/>
  <c r="W272" i="1"/>
  <c r="A273" i="1"/>
  <c r="D273" i="1" s="1"/>
  <c r="O272" i="1"/>
  <c r="I273" i="1" s="1"/>
  <c r="E273" i="1" l="1"/>
  <c r="F274" i="1" s="1"/>
  <c r="N216" i="1"/>
  <c r="P216" i="1" s="1"/>
  <c r="B216" i="1" s="1"/>
  <c r="K217" i="1"/>
  <c r="L217" i="1" s="1"/>
  <c r="M217" i="1" s="1"/>
  <c r="J218" i="1"/>
  <c r="G218" i="1"/>
  <c r="H217" i="1"/>
  <c r="A274" i="1"/>
  <c r="D274" i="1" s="1"/>
  <c r="O273" i="1"/>
  <c r="I274" i="1" s="1"/>
  <c r="X273" i="1"/>
  <c r="Q272" i="1"/>
  <c r="R272" i="1" s="1"/>
  <c r="W273" i="1"/>
  <c r="E274" i="1" l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D275" i="1" s="1"/>
  <c r="X274" i="1"/>
  <c r="W274" i="1"/>
  <c r="Q273" i="1"/>
  <c r="R273" i="1" s="1"/>
  <c r="E275" i="1" l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D276" i="1" s="1"/>
  <c r="O275" i="1"/>
  <c r="I276" i="1" s="1"/>
  <c r="W275" i="1"/>
  <c r="X275" i="1"/>
  <c r="Q274" i="1"/>
  <c r="R274" i="1" s="1"/>
  <c r="E276" i="1" l="1"/>
  <c r="F277" i="1" s="1"/>
  <c r="G221" i="1"/>
  <c r="H220" i="1"/>
  <c r="N219" i="1"/>
  <c r="P219" i="1" s="1"/>
  <c r="B219" i="1" s="1"/>
  <c r="J221" i="1"/>
  <c r="K220" i="1"/>
  <c r="L220" i="1" s="1"/>
  <c r="M220" i="1" s="1"/>
  <c r="X276" i="1"/>
  <c r="Q275" i="1"/>
  <c r="R275" i="1" s="1"/>
  <c r="W276" i="1"/>
  <c r="A277" i="1"/>
  <c r="D277" i="1" s="1"/>
  <c r="O276" i="1"/>
  <c r="I277" i="1" s="1"/>
  <c r="E277" i="1" l="1"/>
  <c r="F278" i="1" s="1"/>
  <c r="N220" i="1"/>
  <c r="P220" i="1" s="1"/>
  <c r="B220" i="1" s="1"/>
  <c r="K221" i="1"/>
  <c r="L221" i="1" s="1"/>
  <c r="M221" i="1" s="1"/>
  <c r="J222" i="1"/>
  <c r="G222" i="1"/>
  <c r="H221" i="1"/>
  <c r="A278" i="1"/>
  <c r="D278" i="1" s="1"/>
  <c r="O277" i="1"/>
  <c r="I278" i="1" s="1"/>
  <c r="W277" i="1"/>
  <c r="X277" i="1"/>
  <c r="Q276" i="1"/>
  <c r="R276" i="1" s="1"/>
  <c r="E278" i="1" l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D279" i="1" s="1"/>
  <c r="O278" i="1"/>
  <c r="I279" i="1" s="1"/>
  <c r="X278" i="1"/>
  <c r="Q277" i="1"/>
  <c r="R277" i="1" s="1"/>
  <c r="W278" i="1"/>
  <c r="E279" i="1" l="1"/>
  <c r="F280" i="1" s="1"/>
  <c r="N222" i="1"/>
  <c r="P222" i="1" s="1"/>
  <c r="B222" i="1" s="1"/>
  <c r="K223" i="1"/>
  <c r="L223" i="1" s="1"/>
  <c r="M223" i="1" s="1"/>
  <c r="J224" i="1"/>
  <c r="G224" i="1"/>
  <c r="H223" i="1"/>
  <c r="A280" i="1"/>
  <c r="D280" i="1" s="1"/>
  <c r="O279" i="1"/>
  <c r="I280" i="1" s="1"/>
  <c r="W279" i="1"/>
  <c r="Q278" i="1"/>
  <c r="R278" i="1" s="1"/>
  <c r="X279" i="1"/>
  <c r="E280" i="1" l="1"/>
  <c r="F281" i="1" s="1"/>
  <c r="N223" i="1"/>
  <c r="P223" i="1" s="1"/>
  <c r="B223" i="1" s="1"/>
  <c r="G225" i="1"/>
  <c r="H224" i="1"/>
  <c r="K224" i="1"/>
  <c r="L224" i="1" s="1"/>
  <c r="M224" i="1" s="1"/>
  <c r="J225" i="1"/>
  <c r="X280" i="1"/>
  <c r="W280" i="1"/>
  <c r="Q279" i="1"/>
  <c r="R279" i="1" s="1"/>
  <c r="O280" i="1"/>
  <c r="I281" i="1" s="1"/>
  <c r="A281" i="1"/>
  <c r="D281" i="1" s="1"/>
  <c r="E281" i="1" l="1"/>
  <c r="F282" i="1" s="1"/>
  <c r="K225" i="1"/>
  <c r="L225" i="1" s="1"/>
  <c r="M225" i="1" s="1"/>
  <c r="J226" i="1"/>
  <c r="N224" i="1"/>
  <c r="P224" i="1" s="1"/>
  <c r="B224" i="1" s="1"/>
  <c r="H225" i="1"/>
  <c r="G226" i="1"/>
  <c r="A282" i="1"/>
  <c r="D282" i="1" s="1"/>
  <c r="O281" i="1"/>
  <c r="I282" i="1" s="1"/>
  <c r="W281" i="1"/>
  <c r="Q280" i="1"/>
  <c r="R280" i="1" s="1"/>
  <c r="X281" i="1"/>
  <c r="E282" i="1" l="1"/>
  <c r="F283" i="1" s="1"/>
  <c r="N225" i="1"/>
  <c r="P225" i="1" s="1"/>
  <c r="B225" i="1" s="1"/>
  <c r="G227" i="1"/>
  <c r="H226" i="1"/>
  <c r="J227" i="1"/>
  <c r="K226" i="1"/>
  <c r="L226" i="1" s="1"/>
  <c r="M226" i="1" s="1"/>
  <c r="X282" i="1"/>
  <c r="W282" i="1"/>
  <c r="Q281" i="1"/>
  <c r="R281" i="1" s="1"/>
  <c r="O282" i="1"/>
  <c r="I283" i="1" s="1"/>
  <c r="A283" i="1"/>
  <c r="D283" i="1" s="1"/>
  <c r="E283" i="1" l="1"/>
  <c r="F284" i="1" s="1"/>
  <c r="K227" i="1"/>
  <c r="L227" i="1" s="1"/>
  <c r="M227" i="1" s="1"/>
  <c r="J228" i="1"/>
  <c r="N226" i="1"/>
  <c r="P226" i="1" s="1"/>
  <c r="G228" i="1"/>
  <c r="H227" i="1"/>
  <c r="A284" i="1"/>
  <c r="D284" i="1" s="1"/>
  <c r="O283" i="1"/>
  <c r="I284" i="1" s="1"/>
  <c r="W283" i="1"/>
  <c r="Q282" i="1"/>
  <c r="R282" i="1" s="1"/>
  <c r="X283" i="1"/>
  <c r="S226" i="1" l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E284" i="1"/>
  <c r="F285" i="1" s="1"/>
  <c r="B226" i="1"/>
  <c r="N227" i="1"/>
  <c r="H228" i="1"/>
  <c r="G229" i="1"/>
  <c r="J229" i="1"/>
  <c r="K228" i="1"/>
  <c r="L228" i="1" s="1"/>
  <c r="M228" i="1" s="1"/>
  <c r="W284" i="1"/>
  <c r="Q283" i="1"/>
  <c r="R283" i="1" s="1"/>
  <c r="X284" i="1"/>
  <c r="A285" i="1"/>
  <c r="D285" i="1" s="1"/>
  <c r="O284" i="1"/>
  <c r="I285" i="1" s="1"/>
  <c r="P227" i="1" l="1"/>
  <c r="B227" i="1" s="1"/>
  <c r="R268" i="1"/>
  <c r="E285" i="1"/>
  <c r="F286" i="1" s="1"/>
  <c r="K229" i="1"/>
  <c r="L229" i="1" s="1"/>
  <c r="M229" i="1" s="1"/>
  <c r="J230" i="1"/>
  <c r="H229" i="1"/>
  <c r="G230" i="1"/>
  <c r="N228" i="1"/>
  <c r="P228" i="1" s="1"/>
  <c r="B228" i="1" s="1"/>
  <c r="W285" i="1"/>
  <c r="Q284" i="1"/>
  <c r="R284" i="1" s="1"/>
  <c r="X285" i="1"/>
  <c r="A286" i="1"/>
  <c r="D286" i="1" s="1"/>
  <c r="O285" i="1"/>
  <c r="I286" i="1" s="1"/>
  <c r="E286" i="1" l="1"/>
  <c r="F287" i="1" s="1"/>
  <c r="N229" i="1"/>
  <c r="P229" i="1" s="1"/>
  <c r="B229" i="1" s="1"/>
  <c r="H230" i="1"/>
  <c r="G231" i="1"/>
  <c r="J231" i="1"/>
  <c r="K230" i="1"/>
  <c r="L230" i="1" s="1"/>
  <c r="M230" i="1" s="1"/>
  <c r="W286" i="1"/>
  <c r="Q285" i="1"/>
  <c r="R285" i="1" s="1"/>
  <c r="X286" i="1"/>
  <c r="A287" i="1"/>
  <c r="D287" i="1" s="1"/>
  <c r="O286" i="1"/>
  <c r="I287" i="1" s="1"/>
  <c r="E287" i="1" l="1"/>
  <c r="F288" i="1" s="1"/>
  <c r="K231" i="1"/>
  <c r="L231" i="1" s="1"/>
  <c r="M231" i="1" s="1"/>
  <c r="J232" i="1"/>
  <c r="H231" i="1"/>
  <c r="G232" i="1"/>
  <c r="N230" i="1"/>
  <c r="P230" i="1" s="1"/>
  <c r="B230" i="1" s="1"/>
  <c r="W287" i="1"/>
  <c r="Q286" i="1"/>
  <c r="R286" i="1" s="1"/>
  <c r="X287" i="1"/>
  <c r="A288" i="1"/>
  <c r="D288" i="1" s="1"/>
  <c r="O287" i="1"/>
  <c r="I288" i="1" s="1"/>
  <c r="E288" i="1" l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D289" i="1" s="1"/>
  <c r="O288" i="1"/>
  <c r="I289" i="1" s="1"/>
  <c r="X288" i="1"/>
  <c r="Q287" i="1"/>
  <c r="R287" i="1" s="1"/>
  <c r="W288" i="1"/>
  <c r="E289" i="1" l="1"/>
  <c r="F290" i="1" s="1"/>
  <c r="K233" i="1"/>
  <c r="L233" i="1" s="1"/>
  <c r="M233" i="1" s="1"/>
  <c r="J234" i="1"/>
  <c r="H233" i="1"/>
  <c r="G234" i="1"/>
  <c r="N232" i="1"/>
  <c r="P232" i="1" s="1"/>
  <c r="B232" i="1" s="1"/>
  <c r="A290" i="1"/>
  <c r="D290" i="1" s="1"/>
  <c r="O289" i="1"/>
  <c r="I290" i="1" s="1"/>
  <c r="W289" i="1"/>
  <c r="Q288" i="1"/>
  <c r="R288" i="1" s="1"/>
  <c r="X289" i="1"/>
  <c r="E290" i="1" l="1"/>
  <c r="F291" i="1" s="1"/>
  <c r="H234" i="1"/>
  <c r="G235" i="1"/>
  <c r="N233" i="1"/>
  <c r="P233" i="1" s="1"/>
  <c r="B233" i="1" s="1"/>
  <c r="K234" i="1"/>
  <c r="L234" i="1" s="1"/>
  <c r="M234" i="1" s="1"/>
  <c r="J235" i="1"/>
  <c r="X290" i="1"/>
  <c r="Q289" i="1"/>
  <c r="R289" i="1" s="1"/>
  <c r="W290" i="1"/>
  <c r="A291" i="1"/>
  <c r="D291" i="1" s="1"/>
  <c r="O290" i="1"/>
  <c r="I291" i="1" s="1"/>
  <c r="E291" i="1" l="1"/>
  <c r="F292" i="1" s="1"/>
  <c r="J236" i="1"/>
  <c r="K235" i="1"/>
  <c r="L235" i="1" s="1"/>
  <c r="M235" i="1" s="1"/>
  <c r="H235" i="1"/>
  <c r="G236" i="1"/>
  <c r="N234" i="1"/>
  <c r="P234" i="1" s="1"/>
  <c r="B234" i="1" s="1"/>
  <c r="W291" i="1"/>
  <c r="Q290" i="1"/>
  <c r="R290" i="1" s="1"/>
  <c r="X291" i="1"/>
  <c r="A292" i="1"/>
  <c r="D292" i="1" s="1"/>
  <c r="O291" i="1"/>
  <c r="I292" i="1" s="1"/>
  <c r="E292" i="1" l="1"/>
  <c r="F293" i="1" s="1"/>
  <c r="N235" i="1"/>
  <c r="P235" i="1" s="1"/>
  <c r="B235" i="1" s="1"/>
  <c r="H236" i="1"/>
  <c r="G237" i="1"/>
  <c r="J237" i="1"/>
  <c r="K236" i="1"/>
  <c r="L236" i="1" s="1"/>
  <c r="M236" i="1" s="1"/>
  <c r="X292" i="1"/>
  <c r="Q291" i="1"/>
  <c r="R291" i="1" s="1"/>
  <c r="W292" i="1"/>
  <c r="A293" i="1"/>
  <c r="D293" i="1" s="1"/>
  <c r="O292" i="1"/>
  <c r="I293" i="1" s="1"/>
  <c r="E293" i="1" l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D294" i="1" s="1"/>
  <c r="O293" i="1"/>
  <c r="I294" i="1" s="1"/>
  <c r="X293" i="1"/>
  <c r="Q292" i="1"/>
  <c r="R292" i="1" s="1"/>
  <c r="W293" i="1"/>
  <c r="E294" i="1" l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W294" i="1"/>
  <c r="X294" i="1"/>
  <c r="A295" i="1"/>
  <c r="D295" i="1" s="1"/>
  <c r="O294" i="1"/>
  <c r="I295" i="1" s="1"/>
  <c r="E295" i="1" l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D296" i="1" s="1"/>
  <c r="O295" i="1"/>
  <c r="I296" i="1" s="1"/>
  <c r="Q294" i="1"/>
  <c r="R294" i="1" s="1"/>
  <c r="X295" i="1"/>
  <c r="W295" i="1"/>
  <c r="E296" i="1" l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W296" i="1"/>
  <c r="X296" i="1"/>
  <c r="A297" i="1"/>
  <c r="D297" i="1" s="1"/>
  <c r="O296" i="1"/>
  <c r="I297" i="1" s="1"/>
  <c r="E297" i="1" l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X297" i="1"/>
  <c r="W297" i="1"/>
  <c r="A298" i="1"/>
  <c r="D298" i="1" s="1"/>
  <c r="O297" i="1"/>
  <c r="I298" i="1" s="1"/>
  <c r="E298" i="1" l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R297" i="1" s="1"/>
  <c r="X298" i="1"/>
  <c r="W298" i="1"/>
  <c r="A299" i="1"/>
  <c r="D299" i="1" s="1"/>
  <c r="O298" i="1"/>
  <c r="I299" i="1" s="1"/>
  <c r="E299" i="1" l="1"/>
  <c r="F300" i="1" s="1"/>
  <c r="K243" i="1"/>
  <c r="L243" i="1" s="1"/>
  <c r="M243" i="1" s="1"/>
  <c r="J244" i="1"/>
  <c r="N242" i="1"/>
  <c r="P242" i="1" s="1"/>
  <c r="B242" i="1" s="1"/>
  <c r="G244" i="1"/>
  <c r="H243" i="1"/>
  <c r="O299" i="1"/>
  <c r="I300" i="1" s="1"/>
  <c r="A300" i="1"/>
  <c r="D300" i="1" s="1"/>
  <c r="Q298" i="1"/>
  <c r="R298" i="1" s="1"/>
  <c r="X299" i="1"/>
  <c r="W299" i="1"/>
  <c r="E300" i="1" l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D301" i="1" s="1"/>
  <c r="O300" i="1"/>
  <c r="I301" i="1" s="1"/>
  <c r="Q299" i="1"/>
  <c r="R299" i="1" s="1"/>
  <c r="X300" i="1"/>
  <c r="W300" i="1"/>
  <c r="E301" i="1" l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W301" i="1"/>
  <c r="X301" i="1"/>
  <c r="A302" i="1"/>
  <c r="D302" i="1" s="1"/>
  <c r="O301" i="1"/>
  <c r="I302" i="1" s="1"/>
  <c r="E302" i="1" l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X302" i="1"/>
  <c r="W302" i="1"/>
  <c r="O302" i="1"/>
  <c r="I303" i="1" s="1"/>
  <c r="A303" i="1"/>
  <c r="D303" i="1" s="1"/>
  <c r="E303" i="1" l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D304" i="1" s="1"/>
  <c r="Q302" i="1"/>
  <c r="R302" i="1" s="1"/>
  <c r="W303" i="1"/>
  <c r="X303" i="1"/>
  <c r="E304" i="1" l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D305" i="1" s="1"/>
  <c r="O304" i="1"/>
  <c r="I305" i="1" s="1"/>
  <c r="Q303" i="1"/>
  <c r="R303" i="1" s="1"/>
  <c r="W304" i="1"/>
  <c r="X304" i="1"/>
  <c r="E305" i="1" l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W305" i="1"/>
  <c r="X305" i="1"/>
  <c r="A306" i="1"/>
  <c r="D306" i="1" s="1"/>
  <c r="O305" i="1"/>
  <c r="I306" i="1" s="1"/>
  <c r="E306" i="1" l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X306" i="1"/>
  <c r="W306" i="1"/>
  <c r="A307" i="1"/>
  <c r="D307" i="1" s="1"/>
  <c r="O306" i="1"/>
  <c r="I307" i="1" s="1"/>
  <c r="E307" i="1" l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W307" i="1"/>
  <c r="X307" i="1"/>
  <c r="A308" i="1"/>
  <c r="D308" i="1" s="1"/>
  <c r="O307" i="1"/>
  <c r="I308" i="1" s="1"/>
  <c r="E308" i="1" l="1"/>
  <c r="F309" i="1" s="1"/>
  <c r="N251" i="1"/>
  <c r="P251" i="1" s="1"/>
  <c r="B251" i="1" s="1"/>
  <c r="H252" i="1"/>
  <c r="G253" i="1"/>
  <c r="J253" i="1"/>
  <c r="K252" i="1"/>
  <c r="L252" i="1" s="1"/>
  <c r="M252" i="1" s="1"/>
  <c r="Q307" i="1"/>
  <c r="R307" i="1" s="1"/>
  <c r="X308" i="1"/>
  <c r="W308" i="1"/>
  <c r="A309" i="1"/>
  <c r="D309" i="1" s="1"/>
  <c r="O308" i="1"/>
  <c r="I309" i="1" s="1"/>
  <c r="E309" i="1" l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D310" i="1" s="1"/>
  <c r="Q308" i="1"/>
  <c r="R308" i="1" s="1"/>
  <c r="X309" i="1"/>
  <c r="W309" i="1"/>
  <c r="E310" i="1" l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D311" i="1" s="1"/>
  <c r="O310" i="1"/>
  <c r="I311" i="1" s="1"/>
  <c r="Q309" i="1"/>
  <c r="R309" i="1" s="1"/>
  <c r="X310" i="1"/>
  <c r="W310" i="1"/>
  <c r="E311" i="1" l="1"/>
  <c r="F312" i="1" s="1"/>
  <c r="N254" i="1"/>
  <c r="P254" i="1" s="1"/>
  <c r="B254" i="1" s="1"/>
  <c r="K255" i="1"/>
  <c r="L255" i="1" s="1"/>
  <c r="M255" i="1" s="1"/>
  <c r="J256" i="1"/>
  <c r="H255" i="1"/>
  <c r="G256" i="1"/>
  <c r="Q310" i="1"/>
  <c r="R310" i="1" s="1"/>
  <c r="X311" i="1"/>
  <c r="W311" i="1"/>
  <c r="A312" i="1"/>
  <c r="D312" i="1" s="1"/>
  <c r="O311" i="1"/>
  <c r="I312" i="1" s="1"/>
  <c r="E312" i="1" l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D313" i="1" s="1"/>
  <c r="O312" i="1"/>
  <c r="I313" i="1" s="1"/>
  <c r="Q311" i="1"/>
  <c r="R311" i="1" s="1"/>
  <c r="X312" i="1"/>
  <c r="W312" i="1"/>
  <c r="E313" i="1" l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D314" i="1" s="1"/>
  <c r="Q312" i="1"/>
  <c r="R312" i="1" s="1"/>
  <c r="X313" i="1"/>
  <c r="W313" i="1"/>
  <c r="E314" i="1" l="1"/>
  <c r="F315" i="1" s="1"/>
  <c r="H258" i="1"/>
  <c r="G259" i="1"/>
  <c r="N257" i="1"/>
  <c r="P257" i="1" s="1"/>
  <c r="K258" i="1"/>
  <c r="L258" i="1" s="1"/>
  <c r="M258" i="1" s="1"/>
  <c r="J259" i="1"/>
  <c r="A315" i="1"/>
  <c r="D315" i="1" s="1"/>
  <c r="O314" i="1"/>
  <c r="I315" i="1" s="1"/>
  <c r="Q313" i="1"/>
  <c r="R313" i="1" s="1"/>
  <c r="X314" i="1"/>
  <c r="W314" i="1"/>
  <c r="S257" i="1" l="1"/>
  <c r="B257" i="1"/>
  <c r="E315" i="1"/>
  <c r="F316" i="1" s="1"/>
  <c r="N258" i="1"/>
  <c r="J260" i="1"/>
  <c r="K259" i="1"/>
  <c r="L259" i="1" s="1"/>
  <c r="M259" i="1" s="1"/>
  <c r="H259" i="1"/>
  <c r="G260" i="1"/>
  <c r="Q314" i="1"/>
  <c r="X315" i="1"/>
  <c r="W315" i="1"/>
  <c r="A316" i="1"/>
  <c r="D316" i="1" s="1"/>
  <c r="O315" i="1"/>
  <c r="I316" i="1" s="1"/>
  <c r="C258" i="1" l="1"/>
  <c r="E316" i="1"/>
  <c r="F317" i="1" s="1"/>
  <c r="H260" i="1"/>
  <c r="G261" i="1"/>
  <c r="N259" i="1"/>
  <c r="K260" i="1"/>
  <c r="L260" i="1" s="1"/>
  <c r="M260" i="1" s="1"/>
  <c r="J261" i="1"/>
  <c r="A317" i="1"/>
  <c r="D317" i="1" s="1"/>
  <c r="O316" i="1"/>
  <c r="I317" i="1" s="1"/>
  <c r="Q315" i="1"/>
  <c r="R315" i="1" s="1"/>
  <c r="X316" i="1"/>
  <c r="W316" i="1"/>
  <c r="C259" i="1" l="1"/>
  <c r="P259" i="1" s="1"/>
  <c r="P258" i="1"/>
  <c r="B258" i="1" s="1"/>
  <c r="E317" i="1"/>
  <c r="F318" i="1" s="1"/>
  <c r="N260" i="1"/>
  <c r="J262" i="1"/>
  <c r="K261" i="1"/>
  <c r="L261" i="1" s="1"/>
  <c r="M261" i="1" s="1"/>
  <c r="G262" i="1"/>
  <c r="H261" i="1"/>
  <c r="Q316" i="1"/>
  <c r="R316" i="1" s="1"/>
  <c r="X317" i="1"/>
  <c r="W317" i="1"/>
  <c r="O317" i="1"/>
  <c r="I318" i="1" s="1"/>
  <c r="A318" i="1"/>
  <c r="D318" i="1" s="1"/>
  <c r="B259" i="1" l="1"/>
  <c r="C260" i="1"/>
  <c r="P260" i="1" s="1"/>
  <c r="E318" i="1"/>
  <c r="F319" i="1" s="1"/>
  <c r="N261" i="1"/>
  <c r="H262" i="1"/>
  <c r="G263" i="1"/>
  <c r="K262" i="1"/>
  <c r="L262" i="1" s="1"/>
  <c r="M262" i="1" s="1"/>
  <c r="J263" i="1"/>
  <c r="A319" i="1"/>
  <c r="D319" i="1" s="1"/>
  <c r="O318" i="1"/>
  <c r="I319" i="1" s="1"/>
  <c r="Q317" i="1"/>
  <c r="R317" i="1" s="1"/>
  <c r="X318" i="1"/>
  <c r="W318" i="1"/>
  <c r="C261" i="1" l="1"/>
  <c r="P261" i="1" s="1"/>
  <c r="B260" i="1"/>
  <c r="N262" i="1"/>
  <c r="J264" i="1"/>
  <c r="K263" i="1"/>
  <c r="L263" i="1" s="1"/>
  <c r="M263" i="1" s="1"/>
  <c r="H263" i="1"/>
  <c r="G264" i="1"/>
  <c r="A320" i="1"/>
  <c r="D320" i="1" s="1"/>
  <c r="O319" i="1"/>
  <c r="I320" i="1" s="1"/>
  <c r="Q318" i="1"/>
  <c r="R318" i="1" s="1"/>
  <c r="X319" i="1"/>
  <c r="W319" i="1"/>
  <c r="C262" i="1" l="1"/>
  <c r="P262" i="1" s="1"/>
  <c r="B261" i="1"/>
  <c r="E319" i="1"/>
  <c r="F320" i="1" s="1"/>
  <c r="G265" i="1"/>
  <c r="H264" i="1"/>
  <c r="N263" i="1"/>
  <c r="K264" i="1"/>
  <c r="L264" i="1" s="1"/>
  <c r="M264" i="1" s="1"/>
  <c r="J265" i="1"/>
  <c r="Q319" i="1"/>
  <c r="R319" i="1" s="1"/>
  <c r="X320" i="1"/>
  <c r="W320" i="1"/>
  <c r="O320" i="1"/>
  <c r="I321" i="1" s="1"/>
  <c r="A321" i="1"/>
  <c r="D321" i="1" s="1"/>
  <c r="C263" i="1" l="1"/>
  <c r="P263" i="1" s="1"/>
  <c r="B262" i="1"/>
  <c r="E320" i="1"/>
  <c r="F321" i="1" s="1"/>
  <c r="N264" i="1"/>
  <c r="J266" i="1"/>
  <c r="K265" i="1"/>
  <c r="L265" i="1" s="1"/>
  <c r="M265" i="1" s="1"/>
  <c r="G266" i="1"/>
  <c r="H265" i="1"/>
  <c r="Q320" i="1"/>
  <c r="R320" i="1" s="1"/>
  <c r="W321" i="1"/>
  <c r="X321" i="1"/>
  <c r="A322" i="1"/>
  <c r="D322" i="1" s="1"/>
  <c r="O321" i="1"/>
  <c r="I322" i="1" s="1"/>
  <c r="C264" i="1" l="1"/>
  <c r="P264" i="1" s="1"/>
  <c r="B263" i="1"/>
  <c r="E321" i="1"/>
  <c r="F322" i="1" s="1"/>
  <c r="N265" i="1"/>
  <c r="H266" i="1"/>
  <c r="G267" i="1"/>
  <c r="K266" i="1"/>
  <c r="L266" i="1" s="1"/>
  <c r="M266" i="1" s="1"/>
  <c r="J267" i="1"/>
  <c r="Q321" i="1"/>
  <c r="R321" i="1" s="1"/>
  <c r="W322" i="1"/>
  <c r="X322" i="1"/>
  <c r="A323" i="1"/>
  <c r="D323" i="1" s="1"/>
  <c r="O322" i="1"/>
  <c r="I323" i="1" s="1"/>
  <c r="C265" i="1" l="1"/>
  <c r="P265" i="1" s="1"/>
  <c r="B264" i="1"/>
  <c r="E322" i="1"/>
  <c r="F323" i="1" s="1"/>
  <c r="N266" i="1"/>
  <c r="K267" i="1"/>
  <c r="L267" i="1" s="1"/>
  <c r="M267" i="1" s="1"/>
  <c r="J268" i="1"/>
  <c r="G268" i="1"/>
  <c r="H267" i="1"/>
  <c r="Q322" i="1"/>
  <c r="R322" i="1" s="1"/>
  <c r="X323" i="1"/>
  <c r="W323" i="1"/>
  <c r="O323" i="1"/>
  <c r="I324" i="1" s="1"/>
  <c r="A324" i="1"/>
  <c r="D324" i="1" s="1"/>
  <c r="C266" i="1" l="1"/>
  <c r="P266" i="1" s="1"/>
  <c r="B265" i="1"/>
  <c r="E323" i="1"/>
  <c r="F324" i="1" s="1"/>
  <c r="N267" i="1"/>
  <c r="G269" i="1"/>
  <c r="H268" i="1"/>
  <c r="K268" i="1"/>
  <c r="L268" i="1" s="1"/>
  <c r="M268" i="1" s="1"/>
  <c r="J269" i="1"/>
  <c r="A325" i="1"/>
  <c r="D325" i="1" s="1"/>
  <c r="O324" i="1"/>
  <c r="I325" i="1" s="1"/>
  <c r="Q323" i="1"/>
  <c r="R323" i="1" s="1"/>
  <c r="X324" i="1"/>
  <c r="W324" i="1"/>
  <c r="C267" i="1" l="1"/>
  <c r="P267" i="1" s="1"/>
  <c r="B266" i="1"/>
  <c r="E324" i="1"/>
  <c r="F325" i="1" s="1"/>
  <c r="E325" i="1"/>
  <c r="N268" i="1"/>
  <c r="J270" i="1"/>
  <c r="K269" i="1"/>
  <c r="L269" i="1" s="1"/>
  <c r="M269" i="1" s="1"/>
  <c r="G270" i="1"/>
  <c r="H269" i="1"/>
  <c r="Q324" i="1"/>
  <c r="R324" i="1" s="1"/>
  <c r="W325" i="1"/>
  <c r="X325" i="1"/>
  <c r="O325" i="1"/>
  <c r="I326" i="1" s="1"/>
  <c r="A326" i="1"/>
  <c r="D326" i="1" s="1"/>
  <c r="F326" i="1" l="1"/>
  <c r="C268" i="1"/>
  <c r="P268" i="1" s="1"/>
  <c r="B267" i="1"/>
  <c r="E326" i="1"/>
  <c r="F327" i="1" s="1"/>
  <c r="N269" i="1"/>
  <c r="H270" i="1"/>
  <c r="G271" i="1"/>
  <c r="K270" i="1"/>
  <c r="L270" i="1" s="1"/>
  <c r="M270" i="1" s="1"/>
  <c r="J271" i="1"/>
  <c r="A327" i="1"/>
  <c r="D327" i="1" s="1"/>
  <c r="O326" i="1"/>
  <c r="I327" i="1" s="1"/>
  <c r="Q325" i="1"/>
  <c r="R325" i="1" s="1"/>
  <c r="X326" i="1"/>
  <c r="W326" i="1"/>
  <c r="C269" i="1" l="1"/>
  <c r="P269" i="1" s="1"/>
  <c r="B268" i="1"/>
  <c r="N270" i="1"/>
  <c r="K271" i="1"/>
  <c r="L271" i="1" s="1"/>
  <c r="M271" i="1" s="1"/>
  <c r="J272" i="1"/>
  <c r="H271" i="1"/>
  <c r="G272" i="1"/>
  <c r="Q326" i="1"/>
  <c r="R326" i="1" s="1"/>
  <c r="X327" i="1"/>
  <c r="W327" i="1"/>
  <c r="A328" i="1"/>
  <c r="D328" i="1" s="1"/>
  <c r="O327" i="1"/>
  <c r="I328" i="1" s="1"/>
  <c r="C270" i="1" l="1"/>
  <c r="P270" i="1" s="1"/>
  <c r="B269" i="1"/>
  <c r="E327" i="1"/>
  <c r="F328" i="1" s="1"/>
  <c r="N271" i="1"/>
  <c r="H272" i="1"/>
  <c r="G273" i="1"/>
  <c r="J273" i="1"/>
  <c r="K272" i="1"/>
  <c r="L272" i="1" s="1"/>
  <c r="M272" i="1" s="1"/>
  <c r="Q327" i="1"/>
  <c r="R327" i="1" s="1"/>
  <c r="W328" i="1"/>
  <c r="X328" i="1"/>
  <c r="A329" i="1"/>
  <c r="D329" i="1" s="1"/>
  <c r="O328" i="1"/>
  <c r="I329" i="1" s="1"/>
  <c r="C271" i="1" l="1"/>
  <c r="B270" i="1"/>
  <c r="E328" i="1"/>
  <c r="F329" i="1" s="1"/>
  <c r="J274" i="1"/>
  <c r="K273" i="1"/>
  <c r="L273" i="1" s="1"/>
  <c r="M273" i="1" s="1"/>
  <c r="H273" i="1"/>
  <c r="G274" i="1"/>
  <c r="N272" i="1"/>
  <c r="Q328" i="1"/>
  <c r="R328" i="1" s="1"/>
  <c r="X329" i="1"/>
  <c r="W329" i="1"/>
  <c r="A330" i="1"/>
  <c r="D330" i="1" s="1"/>
  <c r="O329" i="1"/>
  <c r="I330" i="1" s="1"/>
  <c r="C272" i="1" l="1"/>
  <c r="P271" i="1"/>
  <c r="B271" i="1" s="1"/>
  <c r="E329" i="1"/>
  <c r="F330" i="1" s="1"/>
  <c r="N273" i="1"/>
  <c r="H274" i="1"/>
  <c r="G275" i="1"/>
  <c r="J275" i="1"/>
  <c r="K274" i="1"/>
  <c r="L274" i="1" s="1"/>
  <c r="M274" i="1" s="1"/>
  <c r="Q329" i="1"/>
  <c r="X330" i="1"/>
  <c r="W330" i="1"/>
  <c r="A331" i="1"/>
  <c r="D331" i="1" s="1"/>
  <c r="O330" i="1"/>
  <c r="I331" i="1" s="1"/>
  <c r="C273" i="1" l="1"/>
  <c r="P273" i="1" s="1"/>
  <c r="P272" i="1"/>
  <c r="B272" i="1" s="1"/>
  <c r="E330" i="1"/>
  <c r="F331" i="1" s="1"/>
  <c r="K275" i="1"/>
  <c r="L275" i="1" s="1"/>
  <c r="M275" i="1" s="1"/>
  <c r="J276" i="1"/>
  <c r="H275" i="1"/>
  <c r="G276" i="1"/>
  <c r="N274" i="1"/>
  <c r="Q330" i="1"/>
  <c r="R330" i="1" s="1"/>
  <c r="X331" i="1"/>
  <c r="W331" i="1"/>
  <c r="O331" i="1"/>
  <c r="I332" i="1" s="1"/>
  <c r="A332" i="1"/>
  <c r="D332" i="1" s="1"/>
  <c r="C274" i="1" l="1"/>
  <c r="P274" i="1" s="1"/>
  <c r="B273" i="1"/>
  <c r="E331" i="1"/>
  <c r="F332" i="1" s="1"/>
  <c r="E332" i="1"/>
  <c r="N275" i="1"/>
  <c r="H276" i="1"/>
  <c r="G277" i="1"/>
  <c r="J277" i="1"/>
  <c r="K276" i="1"/>
  <c r="L276" i="1" s="1"/>
  <c r="M276" i="1" s="1"/>
  <c r="Q331" i="1"/>
  <c r="R331" i="1" s="1"/>
  <c r="X332" i="1"/>
  <c r="W332" i="1"/>
  <c r="O332" i="1"/>
  <c r="I333" i="1" s="1"/>
  <c r="A333" i="1"/>
  <c r="D333" i="1" s="1"/>
  <c r="C275" i="1" l="1"/>
  <c r="P275" i="1" s="1"/>
  <c r="B274" i="1"/>
  <c r="F333" i="1"/>
  <c r="E333" i="1"/>
  <c r="F334" i="1" s="1"/>
  <c r="J278" i="1"/>
  <c r="K277" i="1"/>
  <c r="L277" i="1" s="1"/>
  <c r="M277" i="1" s="1"/>
  <c r="G278" i="1"/>
  <c r="H277" i="1"/>
  <c r="N276" i="1"/>
  <c r="X333" i="1"/>
  <c r="Q332" i="1"/>
  <c r="R332" i="1" s="1"/>
  <c r="W333" i="1"/>
  <c r="O333" i="1"/>
  <c r="I334" i="1" s="1"/>
  <c r="A334" i="1"/>
  <c r="D334" i="1" s="1"/>
  <c r="C276" i="1" l="1"/>
  <c r="P276" i="1" s="1"/>
  <c r="B275" i="1"/>
  <c r="N277" i="1"/>
  <c r="H278" i="1"/>
  <c r="G279" i="1"/>
  <c r="K278" i="1"/>
  <c r="L278" i="1" s="1"/>
  <c r="M278" i="1" s="1"/>
  <c r="J279" i="1"/>
  <c r="O334" i="1"/>
  <c r="I335" i="1" s="1"/>
  <c r="A335" i="1"/>
  <c r="D335" i="1" s="1"/>
  <c r="X334" i="1"/>
  <c r="Q333" i="1"/>
  <c r="R333" i="1" s="1"/>
  <c r="W334" i="1"/>
  <c r="C277" i="1" l="1"/>
  <c r="P277" i="1" s="1"/>
  <c r="B276" i="1"/>
  <c r="E334" i="1"/>
  <c r="F335" i="1" s="1"/>
  <c r="J280" i="1"/>
  <c r="K279" i="1"/>
  <c r="L279" i="1" s="1"/>
  <c r="M279" i="1" s="1"/>
  <c r="H279" i="1"/>
  <c r="G280" i="1"/>
  <c r="N278" i="1"/>
  <c r="O335" i="1"/>
  <c r="I336" i="1" s="1"/>
  <c r="A336" i="1"/>
  <c r="D336" i="1" s="1"/>
  <c r="Q334" i="1"/>
  <c r="R334" i="1" s="1"/>
  <c r="X335" i="1"/>
  <c r="W335" i="1"/>
  <c r="C278" i="1" l="1"/>
  <c r="P278" i="1" s="1"/>
  <c r="B277" i="1"/>
  <c r="E335" i="1"/>
  <c r="F336" i="1" s="1"/>
  <c r="N279" i="1"/>
  <c r="H280" i="1"/>
  <c r="G281" i="1"/>
  <c r="J281" i="1"/>
  <c r="K280" i="1"/>
  <c r="L280" i="1" s="1"/>
  <c r="M280" i="1" s="1"/>
  <c r="O336" i="1"/>
  <c r="I337" i="1" s="1"/>
  <c r="A337" i="1"/>
  <c r="D337" i="1" s="1"/>
  <c r="W336" i="1"/>
  <c r="Q335" i="1"/>
  <c r="R335" i="1" s="1"/>
  <c r="X336" i="1"/>
  <c r="C279" i="1" l="1"/>
  <c r="P279" i="1" s="1"/>
  <c r="B278" i="1"/>
  <c r="E336" i="1"/>
  <c r="F337" i="1" s="1"/>
  <c r="N280" i="1"/>
  <c r="K281" i="1"/>
  <c r="L281" i="1" s="1"/>
  <c r="M281" i="1" s="1"/>
  <c r="J282" i="1"/>
  <c r="H281" i="1"/>
  <c r="G282" i="1"/>
  <c r="O337" i="1"/>
  <c r="I338" i="1" s="1"/>
  <c r="A338" i="1"/>
  <c r="D338" i="1" s="1"/>
  <c r="W337" i="1"/>
  <c r="Q336" i="1"/>
  <c r="R336" i="1" s="1"/>
  <c r="X337" i="1"/>
  <c r="C280" i="1" l="1"/>
  <c r="P280" i="1" s="1"/>
  <c r="B279" i="1"/>
  <c r="E337" i="1"/>
  <c r="F338" i="1" s="1"/>
  <c r="H282" i="1"/>
  <c r="G283" i="1"/>
  <c r="N281" i="1"/>
  <c r="J283" i="1"/>
  <c r="K282" i="1"/>
  <c r="L282" i="1" s="1"/>
  <c r="M282" i="1" s="1"/>
  <c r="Q337" i="1"/>
  <c r="R337" i="1" s="1"/>
  <c r="X338" i="1"/>
  <c r="W338" i="1"/>
  <c r="O338" i="1"/>
  <c r="I339" i="1" s="1"/>
  <c r="A339" i="1"/>
  <c r="D339" i="1" s="1"/>
  <c r="C281" i="1" l="1"/>
  <c r="P281" i="1" s="1"/>
  <c r="B280" i="1"/>
  <c r="E338" i="1"/>
  <c r="F339" i="1" s="1"/>
  <c r="E339" i="1"/>
  <c r="N282" i="1"/>
  <c r="G284" i="1"/>
  <c r="H283" i="1"/>
  <c r="J284" i="1"/>
  <c r="K283" i="1"/>
  <c r="L283" i="1" s="1"/>
  <c r="M283" i="1" s="1"/>
  <c r="O339" i="1"/>
  <c r="I340" i="1" s="1"/>
  <c r="A340" i="1"/>
  <c r="D340" i="1" s="1"/>
  <c r="W339" i="1"/>
  <c r="Q338" i="1"/>
  <c r="R338" i="1" s="1"/>
  <c r="X339" i="1"/>
  <c r="F340" i="1" l="1"/>
  <c r="C282" i="1"/>
  <c r="P282" i="1" s="1"/>
  <c r="B281" i="1"/>
  <c r="E340" i="1"/>
  <c r="F341" i="1" s="1"/>
  <c r="J285" i="1"/>
  <c r="K284" i="1"/>
  <c r="L284" i="1" s="1"/>
  <c r="M284" i="1" s="1"/>
  <c r="N283" i="1"/>
  <c r="G285" i="1"/>
  <c r="H284" i="1"/>
  <c r="O340" i="1"/>
  <c r="I341" i="1" s="1"/>
  <c r="A341" i="1"/>
  <c r="D341" i="1" s="1"/>
  <c r="Q339" i="1"/>
  <c r="R339" i="1" s="1"/>
  <c r="X340" i="1"/>
  <c r="W340" i="1"/>
  <c r="C283" i="1" l="1"/>
  <c r="P283" i="1" s="1"/>
  <c r="B282" i="1"/>
  <c r="N284" i="1"/>
  <c r="H285" i="1"/>
  <c r="G286" i="1"/>
  <c r="K285" i="1"/>
  <c r="L285" i="1" s="1"/>
  <c r="M285" i="1" s="1"/>
  <c r="J286" i="1"/>
  <c r="O341" i="1"/>
  <c r="I342" i="1" s="1"/>
  <c r="A342" i="1"/>
  <c r="D342" i="1" s="1"/>
  <c r="W341" i="1"/>
  <c r="Q340" i="1"/>
  <c r="R340" i="1" s="1"/>
  <c r="X341" i="1"/>
  <c r="C284" i="1" l="1"/>
  <c r="P284" i="1" s="1"/>
  <c r="B283" i="1"/>
  <c r="E341" i="1"/>
  <c r="F342" i="1" s="1"/>
  <c r="H286" i="1"/>
  <c r="G287" i="1"/>
  <c r="J287" i="1"/>
  <c r="K286" i="1"/>
  <c r="L286" i="1" s="1"/>
  <c r="M286" i="1" s="1"/>
  <c r="N285" i="1"/>
  <c r="Q341" i="1"/>
  <c r="R341" i="1" s="1"/>
  <c r="W342" i="1"/>
  <c r="X342" i="1"/>
  <c r="O342" i="1"/>
  <c r="I343" i="1" s="1"/>
  <c r="A343" i="1"/>
  <c r="D343" i="1" s="1"/>
  <c r="C285" i="1" l="1"/>
  <c r="P285" i="1" s="1"/>
  <c r="B284" i="1"/>
  <c r="E342" i="1"/>
  <c r="F343" i="1" s="1"/>
  <c r="R329" i="1"/>
  <c r="N286" i="1"/>
  <c r="K287" i="1"/>
  <c r="L287" i="1" s="1"/>
  <c r="M287" i="1" s="1"/>
  <c r="J288" i="1"/>
  <c r="G288" i="1"/>
  <c r="H287" i="1"/>
  <c r="O343" i="1"/>
  <c r="I344" i="1" s="1"/>
  <c r="A344" i="1"/>
  <c r="D344" i="1" s="1"/>
  <c r="Q342" i="1"/>
  <c r="R342" i="1" s="1"/>
  <c r="X343" i="1"/>
  <c r="W343" i="1"/>
  <c r="C286" i="1" l="1"/>
  <c r="P286" i="1" s="1"/>
  <c r="B285" i="1"/>
  <c r="E343" i="1"/>
  <c r="F344" i="1" s="1"/>
  <c r="N287" i="1"/>
  <c r="H288" i="1"/>
  <c r="G289" i="1"/>
  <c r="J289" i="1"/>
  <c r="K288" i="1"/>
  <c r="L288" i="1" s="1"/>
  <c r="M288" i="1" s="1"/>
  <c r="O344" i="1"/>
  <c r="I345" i="1" s="1"/>
  <c r="A345" i="1"/>
  <c r="D345" i="1" s="1"/>
  <c r="Q343" i="1"/>
  <c r="R343" i="1" s="1"/>
  <c r="X344" i="1"/>
  <c r="W344" i="1"/>
  <c r="C287" i="1" l="1"/>
  <c r="P287" i="1" s="1"/>
  <c r="B286" i="1"/>
  <c r="E344" i="1"/>
  <c r="F345" i="1" s="1"/>
  <c r="N288" i="1"/>
  <c r="K289" i="1"/>
  <c r="L289" i="1" s="1"/>
  <c r="M289" i="1" s="1"/>
  <c r="J290" i="1"/>
  <c r="H289" i="1"/>
  <c r="G290" i="1"/>
  <c r="O345" i="1"/>
  <c r="I346" i="1" s="1"/>
  <c r="A346" i="1"/>
  <c r="D346" i="1" s="1"/>
  <c r="Q344" i="1"/>
  <c r="R344" i="1" s="1"/>
  <c r="X345" i="1"/>
  <c r="W345" i="1"/>
  <c r="C288" i="1" l="1"/>
  <c r="P288" i="1" s="1"/>
  <c r="B287" i="1"/>
  <c r="E345" i="1"/>
  <c r="F346" i="1" s="1"/>
  <c r="E346" i="1"/>
  <c r="G291" i="1"/>
  <c r="H290" i="1"/>
  <c r="N289" i="1"/>
  <c r="J291" i="1"/>
  <c r="K290" i="1"/>
  <c r="L290" i="1" s="1"/>
  <c r="M290" i="1" s="1"/>
  <c r="O346" i="1"/>
  <c r="I347" i="1" s="1"/>
  <c r="A347" i="1"/>
  <c r="D347" i="1" s="1"/>
  <c r="Q345" i="1"/>
  <c r="R345" i="1" s="1"/>
  <c r="W346" i="1"/>
  <c r="X346" i="1"/>
  <c r="F347" i="1" l="1"/>
  <c r="C289" i="1"/>
  <c r="P289" i="1" s="1"/>
  <c r="B288" i="1"/>
  <c r="E347" i="1"/>
  <c r="F348" i="1" s="1"/>
  <c r="N290" i="1"/>
  <c r="J292" i="1"/>
  <c r="K291" i="1"/>
  <c r="L291" i="1" s="1"/>
  <c r="M291" i="1" s="1"/>
  <c r="H291" i="1"/>
  <c r="G292" i="1"/>
  <c r="O347" i="1"/>
  <c r="I348" i="1" s="1"/>
  <c r="A348" i="1"/>
  <c r="D348" i="1" s="1"/>
  <c r="Q346" i="1"/>
  <c r="R346" i="1" s="1"/>
  <c r="X347" i="1"/>
  <c r="W347" i="1"/>
  <c r="C290" i="1" l="1"/>
  <c r="P290" i="1" s="1"/>
  <c r="B289" i="1"/>
  <c r="G293" i="1"/>
  <c r="H292" i="1"/>
  <c r="N291" i="1"/>
  <c r="J293" i="1"/>
  <c r="K292" i="1"/>
  <c r="L292" i="1" s="1"/>
  <c r="M292" i="1" s="1"/>
  <c r="O348" i="1"/>
  <c r="I349" i="1" s="1"/>
  <c r="A349" i="1"/>
  <c r="D349" i="1" s="1"/>
  <c r="Q347" i="1"/>
  <c r="R347" i="1" s="1"/>
  <c r="X348" i="1"/>
  <c r="W348" i="1"/>
  <c r="C291" i="1" l="1"/>
  <c r="P291" i="1" s="1"/>
  <c r="B290" i="1"/>
  <c r="E348" i="1"/>
  <c r="F349" i="1" s="1"/>
  <c r="N292" i="1"/>
  <c r="J294" i="1"/>
  <c r="K293" i="1"/>
  <c r="L293" i="1" s="1"/>
  <c r="M293" i="1" s="1"/>
  <c r="H293" i="1"/>
  <c r="G294" i="1"/>
  <c r="Q348" i="1"/>
  <c r="R348" i="1" s="1"/>
  <c r="X349" i="1"/>
  <c r="W349" i="1"/>
  <c r="O349" i="1"/>
  <c r="I350" i="1" s="1"/>
  <c r="A350" i="1"/>
  <c r="D350" i="1" s="1"/>
  <c r="C292" i="1" l="1"/>
  <c r="P292" i="1" s="1"/>
  <c r="B291" i="1"/>
  <c r="E349" i="1"/>
  <c r="F350" i="1" s="1"/>
  <c r="G295" i="1"/>
  <c r="H294" i="1"/>
  <c r="N293" i="1"/>
  <c r="J295" i="1"/>
  <c r="K294" i="1"/>
  <c r="L294" i="1" s="1"/>
  <c r="M294" i="1" s="1"/>
  <c r="O350" i="1"/>
  <c r="I351" i="1" s="1"/>
  <c r="A351" i="1"/>
  <c r="D351" i="1" s="1"/>
  <c r="W350" i="1"/>
  <c r="Q349" i="1"/>
  <c r="R349" i="1" s="1"/>
  <c r="X350" i="1"/>
  <c r="C293" i="1" l="1"/>
  <c r="P293" i="1" s="1"/>
  <c r="B292" i="1"/>
  <c r="E350" i="1"/>
  <c r="F351" i="1" s="1"/>
  <c r="N294" i="1"/>
  <c r="K295" i="1"/>
  <c r="L295" i="1" s="1"/>
  <c r="M295" i="1" s="1"/>
  <c r="J296" i="1"/>
  <c r="H295" i="1"/>
  <c r="G296" i="1"/>
  <c r="W351" i="1"/>
  <c r="Q350" i="1"/>
  <c r="R350" i="1" s="1"/>
  <c r="X351" i="1"/>
  <c r="O351" i="1"/>
  <c r="I352" i="1" s="1"/>
  <c r="A352" i="1"/>
  <c r="D352" i="1" s="1"/>
  <c r="C294" i="1" l="1"/>
  <c r="P294" i="1" s="1"/>
  <c r="B293" i="1"/>
  <c r="E351" i="1"/>
  <c r="F352" i="1" s="1"/>
  <c r="G297" i="1"/>
  <c r="H296" i="1"/>
  <c r="N295" i="1"/>
  <c r="J297" i="1"/>
  <c r="K296" i="1"/>
  <c r="L296" i="1" s="1"/>
  <c r="M296" i="1" s="1"/>
  <c r="Q351" i="1"/>
  <c r="R351" i="1" s="1"/>
  <c r="X352" i="1"/>
  <c r="W352" i="1"/>
  <c r="O352" i="1"/>
  <c r="I353" i="1" s="1"/>
  <c r="A353" i="1"/>
  <c r="D353" i="1" s="1"/>
  <c r="C295" i="1" l="1"/>
  <c r="P295" i="1" s="1"/>
  <c r="B294" i="1"/>
  <c r="E352" i="1"/>
  <c r="F353" i="1" s="1"/>
  <c r="E353" i="1"/>
  <c r="N296" i="1"/>
  <c r="J298" i="1"/>
  <c r="K297" i="1"/>
  <c r="L297" i="1" s="1"/>
  <c r="M297" i="1" s="1"/>
  <c r="H297" i="1"/>
  <c r="G298" i="1"/>
  <c r="X353" i="1"/>
  <c r="Q352" i="1"/>
  <c r="R352" i="1" s="1"/>
  <c r="W353" i="1"/>
  <c r="O353" i="1"/>
  <c r="I354" i="1" s="1"/>
  <c r="A354" i="1"/>
  <c r="D354" i="1" s="1"/>
  <c r="C296" i="1" l="1"/>
  <c r="P296" i="1" s="1"/>
  <c r="B295" i="1"/>
  <c r="F354" i="1"/>
  <c r="E354" i="1"/>
  <c r="F355" i="1" s="1"/>
  <c r="G299" i="1"/>
  <c r="H298" i="1"/>
  <c r="N297" i="1"/>
  <c r="J299" i="1"/>
  <c r="K298" i="1"/>
  <c r="L298" i="1" s="1"/>
  <c r="M298" i="1" s="1"/>
  <c r="O354" i="1"/>
  <c r="I355" i="1" s="1"/>
  <c r="A355" i="1"/>
  <c r="D355" i="1" s="1"/>
  <c r="Q353" i="1"/>
  <c r="R353" i="1" s="1"/>
  <c r="W354" i="1"/>
  <c r="X354" i="1"/>
  <c r="C297" i="1" l="1"/>
  <c r="P297" i="1" s="1"/>
  <c r="B296" i="1"/>
  <c r="J300" i="1"/>
  <c r="K299" i="1"/>
  <c r="L299" i="1" s="1"/>
  <c r="M299" i="1" s="1"/>
  <c r="N298" i="1"/>
  <c r="G300" i="1"/>
  <c r="H299" i="1"/>
  <c r="O355" i="1"/>
  <c r="I356" i="1" s="1"/>
  <c r="A356" i="1"/>
  <c r="D356" i="1" s="1"/>
  <c r="Q354" i="1"/>
  <c r="R354" i="1" s="1"/>
  <c r="X355" i="1"/>
  <c r="W355" i="1"/>
  <c r="C298" i="1" l="1"/>
  <c r="P298" i="1" s="1"/>
  <c r="B297" i="1"/>
  <c r="E355" i="1"/>
  <c r="F356" i="1" s="1"/>
  <c r="N299" i="1"/>
  <c r="G301" i="1"/>
  <c r="H300" i="1"/>
  <c r="K300" i="1"/>
  <c r="L300" i="1" s="1"/>
  <c r="M300" i="1" s="1"/>
  <c r="J301" i="1"/>
  <c r="Q355" i="1"/>
  <c r="R355" i="1" s="1"/>
  <c r="X356" i="1"/>
  <c r="W356" i="1"/>
  <c r="O356" i="1"/>
  <c r="I357" i="1" s="1"/>
  <c r="A357" i="1"/>
  <c r="D357" i="1" s="1"/>
  <c r="C299" i="1" l="1"/>
  <c r="P299" i="1" s="1"/>
  <c r="B298" i="1"/>
  <c r="E356" i="1"/>
  <c r="F357" i="1" s="1"/>
  <c r="N300" i="1"/>
  <c r="J302" i="1"/>
  <c r="K301" i="1"/>
  <c r="L301" i="1" s="1"/>
  <c r="M301" i="1" s="1"/>
  <c r="G302" i="1"/>
  <c r="H301" i="1"/>
  <c r="X357" i="1"/>
  <c r="Q356" i="1"/>
  <c r="R356" i="1" s="1"/>
  <c r="W357" i="1"/>
  <c r="O357" i="1"/>
  <c r="I358" i="1" s="1"/>
  <c r="A358" i="1"/>
  <c r="D358" i="1" s="1"/>
  <c r="C300" i="1" l="1"/>
  <c r="P300" i="1" s="1"/>
  <c r="B299" i="1"/>
  <c r="E357" i="1"/>
  <c r="F358" i="1" s="1"/>
  <c r="N301" i="1"/>
  <c r="G303" i="1"/>
  <c r="H302" i="1"/>
  <c r="J303" i="1"/>
  <c r="K302" i="1"/>
  <c r="L302" i="1" s="1"/>
  <c r="M302" i="1" s="1"/>
  <c r="O358" i="1"/>
  <c r="I359" i="1" s="1"/>
  <c r="A359" i="1"/>
  <c r="D359" i="1" s="1"/>
  <c r="Q357" i="1"/>
  <c r="R357" i="1" s="1"/>
  <c r="W358" i="1"/>
  <c r="X358" i="1"/>
  <c r="C301" i="1" l="1"/>
  <c r="P301" i="1" s="1"/>
  <c r="B300" i="1"/>
  <c r="E358" i="1"/>
  <c r="F359" i="1" s="1"/>
  <c r="N302" i="1"/>
  <c r="K303" i="1"/>
  <c r="L303" i="1" s="1"/>
  <c r="M303" i="1" s="1"/>
  <c r="J304" i="1"/>
  <c r="H303" i="1"/>
  <c r="G304" i="1"/>
  <c r="O359" i="1"/>
  <c r="I360" i="1" s="1"/>
  <c r="A360" i="1"/>
  <c r="D360" i="1" s="1"/>
  <c r="X359" i="1"/>
  <c r="Q358" i="1"/>
  <c r="R358" i="1" s="1"/>
  <c r="W359" i="1"/>
  <c r="C302" i="1" l="1"/>
  <c r="P302" i="1" s="1"/>
  <c r="B301" i="1"/>
  <c r="E359" i="1"/>
  <c r="F360" i="1" s="1"/>
  <c r="E360" i="1"/>
  <c r="N303" i="1"/>
  <c r="G305" i="1"/>
  <c r="H304" i="1"/>
  <c r="K304" i="1"/>
  <c r="L304" i="1" s="1"/>
  <c r="M304" i="1" s="1"/>
  <c r="J305" i="1"/>
  <c r="Q359" i="1"/>
  <c r="R359" i="1" s="1"/>
  <c r="X360" i="1"/>
  <c r="W360" i="1"/>
  <c r="O360" i="1"/>
  <c r="I361" i="1" s="1"/>
  <c r="A361" i="1"/>
  <c r="D361" i="1" s="1"/>
  <c r="C303" i="1" l="1"/>
  <c r="P303" i="1" s="1"/>
  <c r="B302" i="1"/>
  <c r="F361" i="1"/>
  <c r="E361" i="1"/>
  <c r="F362" i="1" s="1"/>
  <c r="J306" i="1"/>
  <c r="K305" i="1"/>
  <c r="L305" i="1" s="1"/>
  <c r="M305" i="1" s="1"/>
  <c r="N304" i="1"/>
  <c r="G306" i="1"/>
  <c r="H305" i="1"/>
  <c r="O361" i="1"/>
  <c r="I362" i="1" s="1"/>
  <c r="A362" i="1"/>
  <c r="D362" i="1" s="1"/>
  <c r="X361" i="1"/>
  <c r="Q360" i="1"/>
  <c r="R360" i="1" s="1"/>
  <c r="W361" i="1"/>
  <c r="C304" i="1" l="1"/>
  <c r="P304" i="1" s="1"/>
  <c r="B303" i="1"/>
  <c r="E362" i="1"/>
  <c r="F363" i="1" s="1"/>
  <c r="N305" i="1"/>
  <c r="H306" i="1"/>
  <c r="G307" i="1"/>
  <c r="J307" i="1"/>
  <c r="K306" i="1"/>
  <c r="L306" i="1" s="1"/>
  <c r="M306" i="1" s="1"/>
  <c r="Q361" i="1"/>
  <c r="R361" i="1" s="1"/>
  <c r="X362" i="1"/>
  <c r="W362" i="1"/>
  <c r="O362" i="1"/>
  <c r="I363" i="1" s="1"/>
  <c r="A363" i="1"/>
  <c r="D363" i="1" s="1"/>
  <c r="C305" i="1" l="1"/>
  <c r="P305" i="1" s="1"/>
  <c r="B304" i="1"/>
  <c r="E363" i="1"/>
  <c r="F364" i="1" s="1"/>
  <c r="K307" i="1"/>
  <c r="L307" i="1" s="1"/>
  <c r="M307" i="1" s="1"/>
  <c r="J308" i="1"/>
  <c r="H307" i="1"/>
  <c r="G308" i="1"/>
  <c r="N306" i="1"/>
  <c r="Q362" i="1"/>
  <c r="R362" i="1" s="1"/>
  <c r="W363" i="1"/>
  <c r="X363" i="1"/>
  <c r="O363" i="1"/>
  <c r="I364" i="1" s="1"/>
  <c r="A364" i="1"/>
  <c r="D364" i="1" s="1"/>
  <c r="B305" i="1" l="1"/>
  <c r="C306" i="1"/>
  <c r="P306" i="1" s="1"/>
  <c r="N307" i="1"/>
  <c r="H308" i="1"/>
  <c r="G309" i="1"/>
  <c r="J309" i="1"/>
  <c r="K308" i="1"/>
  <c r="L308" i="1" s="1"/>
  <c r="M308" i="1" s="1"/>
  <c r="O364" i="1"/>
  <c r="I365" i="1" s="1"/>
  <c r="A365" i="1"/>
  <c r="D365" i="1" s="1"/>
  <c r="Q363" i="1"/>
  <c r="R363" i="1" s="1"/>
  <c r="X364" i="1"/>
  <c r="W364" i="1"/>
  <c r="B306" i="1" l="1"/>
  <c r="C307" i="1"/>
  <c r="P307" i="1" s="1"/>
  <c r="E364" i="1"/>
  <c r="F365" i="1" s="1"/>
  <c r="K309" i="1"/>
  <c r="L309" i="1" s="1"/>
  <c r="M309" i="1" s="1"/>
  <c r="J310" i="1"/>
  <c r="H309" i="1"/>
  <c r="G310" i="1"/>
  <c r="N308" i="1"/>
  <c r="O365" i="1"/>
  <c r="I366" i="1" s="1"/>
  <c r="A366" i="1"/>
  <c r="D366" i="1" s="1"/>
  <c r="Q364" i="1"/>
  <c r="R364" i="1" s="1"/>
  <c r="X365" i="1"/>
  <c r="W365" i="1"/>
  <c r="B307" i="1" l="1"/>
  <c r="C308" i="1"/>
  <c r="P308" i="1" s="1"/>
  <c r="E365" i="1"/>
  <c r="F366" i="1" s="1"/>
  <c r="N309" i="1"/>
  <c r="H310" i="1"/>
  <c r="G311" i="1"/>
  <c r="K310" i="1"/>
  <c r="L310" i="1" s="1"/>
  <c r="M310" i="1" s="1"/>
  <c r="J311" i="1"/>
  <c r="W366" i="1"/>
  <c r="Q365" i="1"/>
  <c r="R365" i="1" s="1"/>
  <c r="X366" i="1"/>
  <c r="O366" i="1"/>
  <c r="I367" i="1" s="1"/>
  <c r="A367" i="1"/>
  <c r="D367" i="1" s="1"/>
  <c r="B308" i="1" l="1"/>
  <c r="C309" i="1"/>
  <c r="P309" i="1" s="1"/>
  <c r="E366" i="1"/>
  <c r="F367" i="1" s="1"/>
  <c r="E367" i="1"/>
  <c r="J312" i="1"/>
  <c r="K311" i="1"/>
  <c r="L311" i="1" s="1"/>
  <c r="M311" i="1" s="1"/>
  <c r="H311" i="1"/>
  <c r="G312" i="1"/>
  <c r="N310" i="1"/>
  <c r="Q366" i="1"/>
  <c r="R366" i="1" s="1"/>
  <c r="W367" i="1"/>
  <c r="X367" i="1"/>
  <c r="O367" i="1"/>
  <c r="I368" i="1" s="1"/>
  <c r="A368" i="1"/>
  <c r="D368" i="1" s="1"/>
  <c r="F368" i="1" l="1"/>
  <c r="B309" i="1"/>
  <c r="C310" i="1"/>
  <c r="P310" i="1" s="1"/>
  <c r="E368" i="1"/>
  <c r="F369" i="1" s="1"/>
  <c r="N311" i="1"/>
  <c r="H312" i="1"/>
  <c r="G313" i="1"/>
  <c r="J313" i="1"/>
  <c r="K312" i="1"/>
  <c r="L312" i="1" s="1"/>
  <c r="M312" i="1" s="1"/>
  <c r="O368" i="1"/>
  <c r="I369" i="1" s="1"/>
  <c r="A369" i="1"/>
  <c r="D369" i="1" s="1"/>
  <c r="Q367" i="1"/>
  <c r="R367" i="1" s="1"/>
  <c r="X368" i="1"/>
  <c r="W368" i="1"/>
  <c r="B310" i="1" l="1"/>
  <c r="C311" i="1"/>
  <c r="P311" i="1" s="1"/>
  <c r="K313" i="1"/>
  <c r="L313" i="1" s="1"/>
  <c r="M313" i="1" s="1"/>
  <c r="J314" i="1"/>
  <c r="H313" i="1"/>
  <c r="G314" i="1"/>
  <c r="N312" i="1"/>
  <c r="Q368" i="1"/>
  <c r="R368" i="1" s="1"/>
  <c r="X369" i="1"/>
  <c r="W369" i="1"/>
  <c r="O369" i="1"/>
  <c r="I370" i="1" s="1"/>
  <c r="A370" i="1"/>
  <c r="D370" i="1" s="1"/>
  <c r="B311" i="1" l="1"/>
  <c r="C312" i="1"/>
  <c r="P312" i="1" s="1"/>
  <c r="E369" i="1"/>
  <c r="F370" i="1" s="1"/>
  <c r="N313" i="1"/>
  <c r="G315" i="1"/>
  <c r="H314" i="1"/>
  <c r="K314" i="1"/>
  <c r="L314" i="1" s="1"/>
  <c r="M314" i="1" s="1"/>
  <c r="J315" i="1"/>
  <c r="O370" i="1"/>
  <c r="I371" i="1" s="1"/>
  <c r="A371" i="1"/>
  <c r="D371" i="1" s="1"/>
  <c r="Q369" i="1"/>
  <c r="R369" i="1" s="1"/>
  <c r="X370" i="1"/>
  <c r="W370" i="1"/>
  <c r="B312" i="1" l="1"/>
  <c r="C313" i="1"/>
  <c r="P313" i="1" s="1"/>
  <c r="E370" i="1"/>
  <c r="F371" i="1" s="1"/>
  <c r="J316" i="1"/>
  <c r="K315" i="1"/>
  <c r="L315" i="1" s="1"/>
  <c r="M315" i="1" s="1"/>
  <c r="N314" i="1"/>
  <c r="G316" i="1"/>
  <c r="H315" i="1"/>
  <c r="A372" i="1"/>
  <c r="D372" i="1" s="1"/>
  <c r="O371" i="1"/>
  <c r="I372" i="1" s="1"/>
  <c r="Q370" i="1"/>
  <c r="R370" i="1" s="1"/>
  <c r="X371" i="1"/>
  <c r="W371" i="1"/>
  <c r="B313" i="1" l="1"/>
  <c r="C314" i="1"/>
  <c r="P314" i="1" s="1"/>
  <c r="E371" i="1"/>
  <c r="F372" i="1" s="1"/>
  <c r="N315" i="1"/>
  <c r="H316" i="1"/>
  <c r="G317" i="1"/>
  <c r="K316" i="1"/>
  <c r="L316" i="1" s="1"/>
  <c r="M316" i="1" s="1"/>
  <c r="J317" i="1"/>
  <c r="X372" i="1"/>
  <c r="Q371" i="1"/>
  <c r="R371" i="1" s="1"/>
  <c r="W372" i="1"/>
  <c r="A373" i="1"/>
  <c r="D373" i="1" s="1"/>
  <c r="O372" i="1"/>
  <c r="I373" i="1" s="1"/>
  <c r="R314" i="1" l="1"/>
  <c r="C315" i="1" s="1"/>
  <c r="P315" i="1" s="1"/>
  <c r="B314" i="1"/>
  <c r="E372" i="1"/>
  <c r="F373" i="1" s="1"/>
  <c r="K317" i="1"/>
  <c r="L317" i="1" s="1"/>
  <c r="M317" i="1" s="1"/>
  <c r="J318" i="1"/>
  <c r="H317" i="1"/>
  <c r="G318" i="1"/>
  <c r="N316" i="1"/>
  <c r="A374" i="1"/>
  <c r="D374" i="1" s="1"/>
  <c r="O373" i="1"/>
  <c r="I374" i="1" s="1"/>
  <c r="W373" i="1"/>
  <c r="Q372" i="1"/>
  <c r="R372" i="1" s="1"/>
  <c r="X373" i="1"/>
  <c r="B315" i="1" l="1"/>
  <c r="C316" i="1"/>
  <c r="P316" i="1" s="1"/>
  <c r="E373" i="1"/>
  <c r="F374" i="1" s="1"/>
  <c r="E374" i="1"/>
  <c r="N317" i="1"/>
  <c r="G319" i="1"/>
  <c r="H318" i="1"/>
  <c r="J319" i="1"/>
  <c r="K318" i="1"/>
  <c r="L318" i="1" s="1"/>
  <c r="M318" i="1" s="1"/>
  <c r="A375" i="1"/>
  <c r="D375" i="1" s="1"/>
  <c r="O374" i="1"/>
  <c r="I375" i="1" s="1"/>
  <c r="X374" i="1"/>
  <c r="Q373" i="1"/>
  <c r="R373" i="1" s="1"/>
  <c r="W374" i="1"/>
  <c r="F375" i="1" l="1"/>
  <c r="B316" i="1"/>
  <c r="C317" i="1"/>
  <c r="P317" i="1" s="1"/>
  <c r="E375" i="1"/>
  <c r="F376" i="1" s="1"/>
  <c r="K319" i="1"/>
  <c r="L319" i="1" s="1"/>
  <c r="M319" i="1" s="1"/>
  <c r="J320" i="1"/>
  <c r="N318" i="1"/>
  <c r="H319" i="1"/>
  <c r="G320" i="1"/>
  <c r="A376" i="1"/>
  <c r="D376" i="1" s="1"/>
  <c r="O375" i="1"/>
  <c r="I376" i="1" s="1"/>
  <c r="X375" i="1"/>
  <c r="Q374" i="1"/>
  <c r="R374" i="1" s="1"/>
  <c r="W375" i="1"/>
  <c r="B317" i="1" l="1"/>
  <c r="C318" i="1"/>
  <c r="P318" i="1" s="1"/>
  <c r="N319" i="1"/>
  <c r="G321" i="1"/>
  <c r="H320" i="1"/>
  <c r="K320" i="1"/>
  <c r="L320" i="1" s="1"/>
  <c r="M320" i="1" s="1"/>
  <c r="J321" i="1"/>
  <c r="E376" i="1"/>
  <c r="F377" i="1" s="1"/>
  <c r="A377" i="1"/>
  <c r="D377" i="1" s="1"/>
  <c r="X376" i="1"/>
  <c r="W376" i="1"/>
  <c r="Q375" i="1"/>
  <c r="R375" i="1" s="1"/>
  <c r="O376" i="1"/>
  <c r="I377" i="1" s="1"/>
  <c r="B318" i="1" l="1"/>
  <c r="C319" i="1"/>
  <c r="P319" i="1" s="1"/>
  <c r="N320" i="1"/>
  <c r="K321" i="1"/>
  <c r="L321" i="1" s="1"/>
  <c r="M321" i="1" s="1"/>
  <c r="J322" i="1"/>
  <c r="H321" i="1"/>
  <c r="G322" i="1"/>
  <c r="X377" i="1"/>
  <c r="W377" i="1"/>
  <c r="A378" i="1"/>
  <c r="D378" i="1" s="1"/>
  <c r="O377" i="1"/>
  <c r="I378" i="1" s="1"/>
  <c r="E377" i="1"/>
  <c r="Q376" i="1"/>
  <c r="R376" i="1" s="1"/>
  <c r="B319" i="1" l="1"/>
  <c r="C320" i="1"/>
  <c r="P320" i="1" s="1"/>
  <c r="N321" i="1"/>
  <c r="G323" i="1"/>
  <c r="H322" i="1"/>
  <c r="K322" i="1"/>
  <c r="L322" i="1" s="1"/>
  <c r="M322" i="1" s="1"/>
  <c r="J323" i="1"/>
  <c r="F378" i="1"/>
  <c r="Q377" i="1"/>
  <c r="R377" i="1" s="1"/>
  <c r="X378" i="1"/>
  <c r="O378" i="1"/>
  <c r="I379" i="1" s="1"/>
  <c r="A379" i="1"/>
  <c r="D379" i="1" s="1"/>
  <c r="E378" i="1"/>
  <c r="B320" i="1" l="1"/>
  <c r="C321" i="1"/>
  <c r="P321" i="1" s="1"/>
  <c r="N322" i="1"/>
  <c r="K323" i="1"/>
  <c r="L323" i="1" s="1"/>
  <c r="M323" i="1" s="1"/>
  <c r="J324" i="1"/>
  <c r="H323" i="1"/>
  <c r="G324" i="1"/>
  <c r="F379" i="1"/>
  <c r="O379" i="1"/>
  <c r="I380" i="1" s="1"/>
  <c r="A380" i="1"/>
  <c r="D380" i="1" s="1"/>
  <c r="E379" i="1"/>
  <c r="F380" i="1" s="1"/>
  <c r="X379" i="1"/>
  <c r="W379" i="1"/>
  <c r="Q378" i="1"/>
  <c r="R378" i="1" s="1"/>
  <c r="B321" i="1" l="1"/>
  <c r="C322" i="1"/>
  <c r="P322" i="1" s="1"/>
  <c r="E380" i="1"/>
  <c r="F381" i="1" s="1"/>
  <c r="N323" i="1"/>
  <c r="G325" i="1"/>
  <c r="H324" i="1"/>
  <c r="J325" i="1"/>
  <c r="K324" i="1"/>
  <c r="L324" i="1" s="1"/>
  <c r="M324" i="1" s="1"/>
  <c r="O380" i="1"/>
  <c r="I381" i="1" s="1"/>
  <c r="A381" i="1"/>
  <c r="D381" i="1" s="1"/>
  <c r="Q379" i="1"/>
  <c r="R379" i="1" s="1"/>
  <c r="X380" i="1"/>
  <c r="W380" i="1"/>
  <c r="B322" i="1" l="1"/>
  <c r="C323" i="1"/>
  <c r="P323" i="1" s="1"/>
  <c r="E381" i="1"/>
  <c r="F382" i="1" s="1"/>
  <c r="N324" i="1"/>
  <c r="J326" i="1"/>
  <c r="K325" i="1"/>
  <c r="L325" i="1" s="1"/>
  <c r="M325" i="1" s="1"/>
  <c r="G326" i="1"/>
  <c r="H325" i="1"/>
  <c r="O381" i="1"/>
  <c r="I382" i="1" s="1"/>
  <c r="A382" i="1"/>
  <c r="D382" i="1" s="1"/>
  <c r="Q380" i="1"/>
  <c r="R380" i="1" s="1"/>
  <c r="X381" i="1"/>
  <c r="W381" i="1"/>
  <c r="B323" i="1" l="1"/>
  <c r="C324" i="1"/>
  <c r="P324" i="1" s="1"/>
  <c r="E382" i="1"/>
  <c r="N325" i="1"/>
  <c r="G327" i="1"/>
  <c r="H326" i="1"/>
  <c r="K326" i="1"/>
  <c r="L326" i="1" s="1"/>
  <c r="M326" i="1" s="1"/>
  <c r="J327" i="1"/>
  <c r="O382" i="1"/>
  <c r="I383" i="1" s="1"/>
  <c r="A383" i="1"/>
  <c r="D383" i="1" s="1"/>
  <c r="Q381" i="1"/>
  <c r="R381" i="1" s="1"/>
  <c r="W382" i="1"/>
  <c r="X382" i="1"/>
  <c r="B324" i="1" l="1"/>
  <c r="C325" i="1"/>
  <c r="P325" i="1" s="1"/>
  <c r="N326" i="1"/>
  <c r="K327" i="1"/>
  <c r="L327" i="1" s="1"/>
  <c r="M327" i="1" s="1"/>
  <c r="J328" i="1"/>
  <c r="H327" i="1"/>
  <c r="G328" i="1"/>
  <c r="O383" i="1"/>
  <c r="I384" i="1" s="1"/>
  <c r="A384" i="1"/>
  <c r="D384" i="1" s="1"/>
  <c r="Q382" i="1"/>
  <c r="R382" i="1" s="1"/>
  <c r="X383" i="1"/>
  <c r="W383" i="1"/>
  <c r="F383" i="1"/>
  <c r="B325" i="1" l="1"/>
  <c r="C326" i="1"/>
  <c r="P326" i="1" s="1"/>
  <c r="E383" i="1"/>
  <c r="F384" i="1" s="1"/>
  <c r="N327" i="1"/>
  <c r="H328" i="1"/>
  <c r="G329" i="1"/>
  <c r="K328" i="1"/>
  <c r="L328" i="1" s="1"/>
  <c r="M328" i="1" s="1"/>
  <c r="J329" i="1"/>
  <c r="Q383" i="1"/>
  <c r="R383" i="1" s="1"/>
  <c r="X384" i="1"/>
  <c r="W384" i="1"/>
  <c r="O384" i="1"/>
  <c r="I385" i="1" s="1"/>
  <c r="A385" i="1"/>
  <c r="D385" i="1" s="1"/>
  <c r="B326" i="1" l="1"/>
  <c r="C327" i="1"/>
  <c r="P327" i="1" s="1"/>
  <c r="E384" i="1"/>
  <c r="F385" i="1" s="1"/>
  <c r="N328" i="1"/>
  <c r="K329" i="1"/>
  <c r="L329" i="1" s="1"/>
  <c r="M329" i="1" s="1"/>
  <c r="J330" i="1"/>
  <c r="H329" i="1"/>
  <c r="G330" i="1"/>
  <c r="A386" i="1"/>
  <c r="D386" i="1" s="1"/>
  <c r="O385" i="1"/>
  <c r="I386" i="1" s="1"/>
  <c r="W385" i="1"/>
  <c r="X385" i="1"/>
  <c r="Q384" i="1"/>
  <c r="R384" i="1" s="1"/>
  <c r="B327" i="1" l="1"/>
  <c r="C328" i="1"/>
  <c r="P328" i="1" s="1"/>
  <c r="E385" i="1"/>
  <c r="F386" i="1" s="1"/>
  <c r="N329" i="1"/>
  <c r="G331" i="1"/>
  <c r="H330" i="1"/>
  <c r="K330" i="1"/>
  <c r="L330" i="1" s="1"/>
  <c r="M330" i="1" s="1"/>
  <c r="J331" i="1"/>
  <c r="W386" i="1"/>
  <c r="Q385" i="1"/>
  <c r="R385" i="1" s="1"/>
  <c r="X386" i="1"/>
  <c r="A387" i="1"/>
  <c r="D387" i="1" s="1"/>
  <c r="O386" i="1"/>
  <c r="I387" i="1" s="1"/>
  <c r="B328" i="1" l="1"/>
  <c r="C329" i="1"/>
  <c r="P329" i="1" s="1"/>
  <c r="E386" i="1"/>
  <c r="F387" i="1" s="1"/>
  <c r="N330" i="1"/>
  <c r="K331" i="1"/>
  <c r="L331" i="1" s="1"/>
  <c r="M331" i="1" s="1"/>
  <c r="J332" i="1"/>
  <c r="G332" i="1"/>
  <c r="H331" i="1"/>
  <c r="X387" i="1"/>
  <c r="Q386" i="1"/>
  <c r="R386" i="1" s="1"/>
  <c r="W387" i="1"/>
  <c r="O387" i="1"/>
  <c r="I388" i="1" s="1"/>
  <c r="A388" i="1"/>
  <c r="D388" i="1" s="1"/>
  <c r="B329" i="1" l="1"/>
  <c r="C330" i="1"/>
  <c r="P330" i="1" s="1"/>
  <c r="E387" i="1"/>
  <c r="F388" i="1" s="1"/>
  <c r="E388" i="1"/>
  <c r="N331" i="1"/>
  <c r="H332" i="1"/>
  <c r="G333" i="1"/>
  <c r="J333" i="1"/>
  <c r="K332" i="1"/>
  <c r="L332" i="1" s="1"/>
  <c r="M332" i="1" s="1"/>
  <c r="O388" i="1"/>
  <c r="I389" i="1" s="1"/>
  <c r="A389" i="1"/>
  <c r="D389" i="1" s="1"/>
  <c r="Q387" i="1"/>
  <c r="R387" i="1" s="1"/>
  <c r="X388" i="1"/>
  <c r="W388" i="1"/>
  <c r="F389" i="1" l="1"/>
  <c r="B330" i="1"/>
  <c r="C331" i="1"/>
  <c r="P331" i="1" s="1"/>
  <c r="E389" i="1"/>
  <c r="F390" i="1" s="1"/>
  <c r="N332" i="1"/>
  <c r="K333" i="1"/>
  <c r="L333" i="1" s="1"/>
  <c r="M333" i="1" s="1"/>
  <c r="J334" i="1"/>
  <c r="G334" i="1"/>
  <c r="H333" i="1"/>
  <c r="O389" i="1"/>
  <c r="I390" i="1" s="1"/>
  <c r="A390" i="1"/>
  <c r="D390" i="1" s="1"/>
  <c r="X389" i="1"/>
  <c r="W389" i="1"/>
  <c r="Q388" i="1"/>
  <c r="R388" i="1" s="1"/>
  <c r="B331" i="1" l="1"/>
  <c r="C332" i="1"/>
  <c r="P332" i="1" s="1"/>
  <c r="N333" i="1"/>
  <c r="H334" i="1"/>
  <c r="G335" i="1"/>
  <c r="K334" i="1"/>
  <c r="L334" i="1" s="1"/>
  <c r="M334" i="1" s="1"/>
  <c r="J335" i="1"/>
  <c r="A391" i="1"/>
  <c r="D391" i="1" s="1"/>
  <c r="O390" i="1"/>
  <c r="I391" i="1" s="1"/>
  <c r="Q389" i="1"/>
  <c r="R389" i="1" s="1"/>
  <c r="X390" i="1"/>
  <c r="W390" i="1"/>
  <c r="B332" i="1" l="1"/>
  <c r="C333" i="1"/>
  <c r="P333" i="1" s="1"/>
  <c r="E390" i="1"/>
  <c r="F391" i="1" s="1"/>
  <c r="N334" i="1"/>
  <c r="K335" i="1"/>
  <c r="L335" i="1" s="1"/>
  <c r="M335" i="1" s="1"/>
  <c r="J336" i="1"/>
  <c r="G336" i="1"/>
  <c r="H335" i="1"/>
  <c r="X391" i="1"/>
  <c r="Q390" i="1"/>
  <c r="R390" i="1" s="1"/>
  <c r="W391" i="1"/>
  <c r="O391" i="1"/>
  <c r="I392" i="1" s="1"/>
  <c r="A392" i="1"/>
  <c r="D392" i="1" s="1"/>
  <c r="B333" i="1" l="1"/>
  <c r="C334" i="1"/>
  <c r="P334" i="1" s="1"/>
  <c r="E391" i="1"/>
  <c r="F392" i="1" s="1"/>
  <c r="N335" i="1"/>
  <c r="H336" i="1"/>
  <c r="G337" i="1"/>
  <c r="J337" i="1"/>
  <c r="K336" i="1"/>
  <c r="L336" i="1" s="1"/>
  <c r="M336" i="1" s="1"/>
  <c r="A393" i="1"/>
  <c r="D393" i="1" s="1"/>
  <c r="O392" i="1"/>
  <c r="I393" i="1" s="1"/>
  <c r="Q391" i="1"/>
  <c r="X392" i="1"/>
  <c r="W392" i="1"/>
  <c r="B334" i="1" l="1"/>
  <c r="C335" i="1"/>
  <c r="P335" i="1" s="1"/>
  <c r="E392" i="1"/>
  <c r="F393" i="1" s="1"/>
  <c r="N336" i="1"/>
  <c r="K337" i="1"/>
  <c r="L337" i="1" s="1"/>
  <c r="M337" i="1" s="1"/>
  <c r="J338" i="1"/>
  <c r="G338" i="1"/>
  <c r="H337" i="1"/>
  <c r="X393" i="1"/>
  <c r="W393" i="1"/>
  <c r="Q392" i="1"/>
  <c r="R392" i="1" s="1"/>
  <c r="A394" i="1"/>
  <c r="D394" i="1" s="1"/>
  <c r="O393" i="1"/>
  <c r="I394" i="1" s="1"/>
  <c r="B335" i="1" l="1"/>
  <c r="C336" i="1"/>
  <c r="P336" i="1" s="1"/>
  <c r="E393" i="1"/>
  <c r="F394" i="1" s="1"/>
  <c r="N337" i="1"/>
  <c r="H338" i="1"/>
  <c r="G339" i="1"/>
  <c r="J339" i="1"/>
  <c r="K338" i="1"/>
  <c r="L338" i="1" s="1"/>
  <c r="M338" i="1" s="1"/>
  <c r="Q393" i="1"/>
  <c r="R393" i="1" s="1"/>
  <c r="X394" i="1"/>
  <c r="W394" i="1"/>
  <c r="A395" i="1"/>
  <c r="D395" i="1" s="1"/>
  <c r="O394" i="1"/>
  <c r="I395" i="1" s="1"/>
  <c r="B336" i="1" l="1"/>
  <c r="C337" i="1"/>
  <c r="P337" i="1" s="1"/>
  <c r="E394" i="1"/>
  <c r="F395" i="1" s="1"/>
  <c r="E395" i="1"/>
  <c r="N338" i="1"/>
  <c r="K339" i="1"/>
  <c r="L339" i="1" s="1"/>
  <c r="M339" i="1" s="1"/>
  <c r="J340" i="1"/>
  <c r="G340" i="1"/>
  <c r="H339" i="1"/>
  <c r="X395" i="1"/>
  <c r="Q394" i="1"/>
  <c r="R394" i="1" s="1"/>
  <c r="W395" i="1"/>
  <c r="A396" i="1"/>
  <c r="D396" i="1" s="1"/>
  <c r="O395" i="1"/>
  <c r="I396" i="1" s="1"/>
  <c r="F396" i="1" l="1"/>
  <c r="B337" i="1"/>
  <c r="C338" i="1"/>
  <c r="P338" i="1" s="1"/>
  <c r="E396" i="1"/>
  <c r="F397" i="1" s="1"/>
  <c r="N339" i="1"/>
  <c r="H340" i="1"/>
  <c r="G341" i="1"/>
  <c r="J341" i="1"/>
  <c r="K340" i="1"/>
  <c r="L340" i="1" s="1"/>
  <c r="M340" i="1" s="1"/>
  <c r="Q395" i="1"/>
  <c r="R395" i="1" s="1"/>
  <c r="W396" i="1"/>
  <c r="X396" i="1"/>
  <c r="O396" i="1"/>
  <c r="I397" i="1" s="1"/>
  <c r="A397" i="1"/>
  <c r="D397" i="1" s="1"/>
  <c r="B338" i="1" l="1"/>
  <c r="C339" i="1"/>
  <c r="P339" i="1" s="1"/>
  <c r="N340" i="1"/>
  <c r="J342" i="1"/>
  <c r="K341" i="1"/>
  <c r="L341" i="1" s="1"/>
  <c r="M341" i="1" s="1"/>
  <c r="G342" i="1"/>
  <c r="H341" i="1"/>
  <c r="W397" i="1"/>
  <c r="Q396" i="1"/>
  <c r="R396" i="1" s="1"/>
  <c r="X397" i="1"/>
  <c r="A398" i="1"/>
  <c r="D398" i="1" s="1"/>
  <c r="O397" i="1"/>
  <c r="I398" i="1" s="1"/>
  <c r="B339" i="1" l="1"/>
  <c r="C340" i="1"/>
  <c r="P340" i="1" s="1"/>
  <c r="E397" i="1"/>
  <c r="F398" i="1" s="1"/>
  <c r="N341" i="1"/>
  <c r="H342" i="1"/>
  <c r="G343" i="1"/>
  <c r="J343" i="1"/>
  <c r="K342" i="1"/>
  <c r="L342" i="1" s="1"/>
  <c r="M342" i="1" s="1"/>
  <c r="Q397" i="1"/>
  <c r="R397" i="1" s="1"/>
  <c r="X398" i="1"/>
  <c r="W398" i="1"/>
  <c r="A399" i="1"/>
  <c r="D399" i="1" s="1"/>
  <c r="O398" i="1"/>
  <c r="I399" i="1" s="1"/>
  <c r="B340" i="1" l="1"/>
  <c r="C341" i="1"/>
  <c r="P341" i="1" s="1"/>
  <c r="E398" i="1"/>
  <c r="F399" i="1" s="1"/>
  <c r="N342" i="1"/>
  <c r="J344" i="1"/>
  <c r="K343" i="1"/>
  <c r="L343" i="1" s="1"/>
  <c r="M343" i="1" s="1"/>
  <c r="G344" i="1"/>
  <c r="H343" i="1"/>
  <c r="X399" i="1"/>
  <c r="W399" i="1"/>
  <c r="Q398" i="1"/>
  <c r="R398" i="1" s="1"/>
  <c r="O399" i="1"/>
  <c r="I400" i="1" s="1"/>
  <c r="A400" i="1"/>
  <c r="D400" i="1" s="1"/>
  <c r="B341" i="1" l="1"/>
  <c r="C342" i="1"/>
  <c r="P342" i="1" s="1"/>
  <c r="E399" i="1"/>
  <c r="F400" i="1" s="1"/>
  <c r="N343" i="1"/>
  <c r="H344" i="1"/>
  <c r="G345" i="1"/>
  <c r="K344" i="1"/>
  <c r="L344" i="1" s="1"/>
  <c r="M344" i="1" s="1"/>
  <c r="J345" i="1"/>
  <c r="O400" i="1"/>
  <c r="I401" i="1" s="1"/>
  <c r="A401" i="1"/>
  <c r="D401" i="1" s="1"/>
  <c r="Q399" i="1"/>
  <c r="R399" i="1" s="1"/>
  <c r="X400" i="1"/>
  <c r="W400" i="1"/>
  <c r="B342" i="1" l="1"/>
  <c r="C343" i="1"/>
  <c r="P343" i="1" s="1"/>
  <c r="E400" i="1"/>
  <c r="F401" i="1" s="1"/>
  <c r="N344" i="1"/>
  <c r="J346" i="1"/>
  <c r="K345" i="1"/>
  <c r="L345" i="1" s="1"/>
  <c r="M345" i="1" s="1"/>
  <c r="H345" i="1"/>
  <c r="G346" i="1"/>
  <c r="A402" i="1"/>
  <c r="D402" i="1" s="1"/>
  <c r="O401" i="1"/>
  <c r="I402" i="1" s="1"/>
  <c r="W401" i="1"/>
  <c r="X401" i="1"/>
  <c r="Q400" i="1"/>
  <c r="R400" i="1" s="1"/>
  <c r="B343" i="1" l="1"/>
  <c r="C344" i="1"/>
  <c r="P344" i="1" s="1"/>
  <c r="E401" i="1"/>
  <c r="F402" i="1" s="1"/>
  <c r="E402" i="1"/>
  <c r="N345" i="1"/>
  <c r="G347" i="1"/>
  <c r="H346" i="1"/>
  <c r="J347" i="1"/>
  <c r="K346" i="1"/>
  <c r="L346" i="1" s="1"/>
  <c r="M346" i="1" s="1"/>
  <c r="O402" i="1"/>
  <c r="I403" i="1" s="1"/>
  <c r="A403" i="1"/>
  <c r="D403" i="1" s="1"/>
  <c r="X402" i="1"/>
  <c r="W402" i="1"/>
  <c r="Q401" i="1"/>
  <c r="R401" i="1" s="1"/>
  <c r="F403" i="1" l="1"/>
  <c r="B344" i="1"/>
  <c r="C345" i="1"/>
  <c r="P345" i="1" s="1"/>
  <c r="E403" i="1"/>
  <c r="F404" i="1" s="1"/>
  <c r="N346" i="1"/>
  <c r="J348" i="1"/>
  <c r="K347" i="1"/>
  <c r="L347" i="1" s="1"/>
  <c r="M347" i="1" s="1"/>
  <c r="G348" i="1"/>
  <c r="H347" i="1"/>
  <c r="O403" i="1"/>
  <c r="I404" i="1" s="1"/>
  <c r="A404" i="1"/>
  <c r="D404" i="1" s="1"/>
  <c r="W403" i="1"/>
  <c r="X403" i="1"/>
  <c r="Q402" i="1"/>
  <c r="R402" i="1" s="1"/>
  <c r="B345" i="1" l="1"/>
  <c r="C346" i="1"/>
  <c r="P346" i="1" s="1"/>
  <c r="R391" i="1"/>
  <c r="E404" i="1"/>
  <c r="F405" i="1" s="1"/>
  <c r="N347" i="1"/>
  <c r="G349" i="1"/>
  <c r="H348" i="1"/>
  <c r="J349" i="1"/>
  <c r="K348" i="1"/>
  <c r="L348" i="1" s="1"/>
  <c r="M348" i="1" s="1"/>
  <c r="O404" i="1"/>
  <c r="I405" i="1" s="1"/>
  <c r="A405" i="1"/>
  <c r="D405" i="1" s="1"/>
  <c r="Q403" i="1"/>
  <c r="R403" i="1" s="1"/>
  <c r="X404" i="1"/>
  <c r="W404" i="1"/>
  <c r="B346" i="1" l="1"/>
  <c r="C347" i="1"/>
  <c r="P347" i="1" s="1"/>
  <c r="N348" i="1"/>
  <c r="J350" i="1"/>
  <c r="K349" i="1"/>
  <c r="L349" i="1" s="1"/>
  <c r="M349" i="1" s="1"/>
  <c r="H349" i="1"/>
  <c r="G350" i="1"/>
  <c r="O405" i="1"/>
  <c r="I406" i="1" s="1"/>
  <c r="A406" i="1"/>
  <c r="D406" i="1" s="1"/>
  <c r="Q404" i="1"/>
  <c r="R404" i="1" s="1"/>
  <c r="W405" i="1"/>
  <c r="X405" i="1"/>
  <c r="B347" i="1" l="1"/>
  <c r="C348" i="1"/>
  <c r="P348" i="1" s="1"/>
  <c r="E405" i="1"/>
  <c r="F406" i="1" s="1"/>
  <c r="N349" i="1"/>
  <c r="G351" i="1"/>
  <c r="H350" i="1"/>
  <c r="K350" i="1"/>
  <c r="L350" i="1" s="1"/>
  <c r="M350" i="1" s="1"/>
  <c r="J351" i="1"/>
  <c r="Q405" i="1"/>
  <c r="R405" i="1" s="1"/>
  <c r="X406" i="1"/>
  <c r="W406" i="1"/>
  <c r="O406" i="1"/>
  <c r="I407" i="1" s="1"/>
  <c r="A407" i="1"/>
  <c r="D407" i="1" s="1"/>
  <c r="B348" i="1" l="1"/>
  <c r="C349" i="1"/>
  <c r="P349" i="1" s="1"/>
  <c r="S349" i="1" s="1"/>
  <c r="E406" i="1"/>
  <c r="F407" i="1" s="1"/>
  <c r="N350" i="1"/>
  <c r="J352" i="1"/>
  <c r="K351" i="1"/>
  <c r="L351" i="1" s="1"/>
  <c r="M351" i="1" s="1"/>
  <c r="G352" i="1"/>
  <c r="H351" i="1"/>
  <c r="Q406" i="1"/>
  <c r="R406" i="1" s="1"/>
  <c r="X407" i="1"/>
  <c r="W407" i="1"/>
  <c r="O407" i="1"/>
  <c r="I408" i="1" s="1"/>
  <c r="A408" i="1"/>
  <c r="D408" i="1" s="1"/>
  <c r="B349" i="1" l="1"/>
  <c r="E407" i="1"/>
  <c r="F408" i="1" s="1"/>
  <c r="E408" i="1"/>
  <c r="N351" i="1"/>
  <c r="H352" i="1"/>
  <c r="G353" i="1"/>
  <c r="K352" i="1"/>
  <c r="L352" i="1" s="1"/>
  <c r="M352" i="1" s="1"/>
  <c r="J353" i="1"/>
  <c r="A409" i="1"/>
  <c r="D409" i="1" s="1"/>
  <c r="O408" i="1"/>
  <c r="I409" i="1" s="1"/>
  <c r="X408" i="1"/>
  <c r="Q407" i="1"/>
  <c r="R407" i="1" s="1"/>
  <c r="W408" i="1"/>
  <c r="F409" i="1" l="1"/>
  <c r="C350" i="1"/>
  <c r="E409" i="1"/>
  <c r="F410" i="1" s="1"/>
  <c r="N352" i="1"/>
  <c r="J354" i="1"/>
  <c r="K353" i="1"/>
  <c r="L353" i="1" s="1"/>
  <c r="M353" i="1" s="1"/>
  <c r="G354" i="1"/>
  <c r="H353" i="1"/>
  <c r="Q408" i="1"/>
  <c r="R408" i="1" s="1"/>
  <c r="X409" i="1"/>
  <c r="W409" i="1"/>
  <c r="O409" i="1"/>
  <c r="I410" i="1" s="1"/>
  <c r="A410" i="1"/>
  <c r="D410" i="1" s="1"/>
  <c r="C351" i="1" l="1"/>
  <c r="P350" i="1"/>
  <c r="B350" i="1" s="1"/>
  <c r="E410" i="1"/>
  <c r="F411" i="1" s="1"/>
  <c r="N353" i="1"/>
  <c r="H354" i="1"/>
  <c r="G355" i="1"/>
  <c r="K354" i="1"/>
  <c r="L354" i="1" s="1"/>
  <c r="M354" i="1" s="1"/>
  <c r="J355" i="1"/>
  <c r="X410" i="1"/>
  <c r="W410" i="1"/>
  <c r="Q409" i="1"/>
  <c r="R409" i="1" s="1"/>
  <c r="O410" i="1"/>
  <c r="I411" i="1" s="1"/>
  <c r="A411" i="1"/>
  <c r="D411" i="1" s="1"/>
  <c r="C352" i="1" l="1"/>
  <c r="P351" i="1"/>
  <c r="B351" i="1" s="1"/>
  <c r="E411" i="1"/>
  <c r="F412" i="1" s="1"/>
  <c r="N354" i="1"/>
  <c r="J356" i="1"/>
  <c r="K355" i="1"/>
  <c r="L355" i="1" s="1"/>
  <c r="M355" i="1" s="1"/>
  <c r="G356" i="1"/>
  <c r="H355" i="1"/>
  <c r="I412" i="1"/>
  <c r="A412" i="1"/>
  <c r="D412" i="1" s="1"/>
  <c r="X411" i="1"/>
  <c r="W411" i="1"/>
  <c r="Q410" i="1"/>
  <c r="R410" i="1" s="1"/>
  <c r="C353" i="1" l="1"/>
  <c r="P352" i="1"/>
  <c r="B352" i="1" s="1"/>
  <c r="E412" i="1"/>
  <c r="F413" i="1" s="1"/>
  <c r="N355" i="1"/>
  <c r="G357" i="1"/>
  <c r="H356" i="1"/>
  <c r="K356" i="1"/>
  <c r="L356" i="1" s="1"/>
  <c r="M356" i="1" s="1"/>
  <c r="J357" i="1"/>
  <c r="A413" i="1"/>
  <c r="D413" i="1" s="1"/>
  <c r="O412" i="1"/>
  <c r="I413" i="1" s="1"/>
  <c r="X412" i="1"/>
  <c r="W412" i="1"/>
  <c r="Q411" i="1"/>
  <c r="R411" i="1" s="1"/>
  <c r="C354" i="1" l="1"/>
  <c r="P353" i="1"/>
  <c r="B353" i="1" s="1"/>
  <c r="E413" i="1"/>
  <c r="F414" i="1" s="1"/>
  <c r="N356" i="1"/>
  <c r="J358" i="1"/>
  <c r="K357" i="1"/>
  <c r="L357" i="1" s="1"/>
  <c r="M357" i="1" s="1"/>
  <c r="G358" i="1"/>
  <c r="H357" i="1"/>
  <c r="X413" i="1"/>
  <c r="W413" i="1"/>
  <c r="Q412" i="1"/>
  <c r="R412" i="1" s="1"/>
  <c r="A414" i="1"/>
  <c r="D414" i="1" s="1"/>
  <c r="O413" i="1"/>
  <c r="I414" i="1" s="1"/>
  <c r="C355" i="1" l="1"/>
  <c r="P354" i="1"/>
  <c r="B354" i="1" s="1"/>
  <c r="E414" i="1"/>
  <c r="F415" i="1" s="1"/>
  <c r="N357" i="1"/>
  <c r="G359" i="1"/>
  <c r="H358" i="1"/>
  <c r="J359" i="1"/>
  <c r="K358" i="1"/>
  <c r="L358" i="1" s="1"/>
  <c r="M358" i="1" s="1"/>
  <c r="Q413" i="1"/>
  <c r="R413" i="1" s="1"/>
  <c r="X414" i="1"/>
  <c r="W414" i="1"/>
  <c r="A415" i="1"/>
  <c r="D415" i="1" s="1"/>
  <c r="O414" i="1"/>
  <c r="I415" i="1" s="1"/>
  <c r="C356" i="1" l="1"/>
  <c r="P355" i="1"/>
  <c r="B355" i="1" s="1"/>
  <c r="E415" i="1"/>
  <c r="F416" i="1" s="1"/>
  <c r="N358" i="1"/>
  <c r="J360" i="1"/>
  <c r="K359" i="1"/>
  <c r="L359" i="1" s="1"/>
  <c r="M359" i="1" s="1"/>
  <c r="G360" i="1"/>
  <c r="H359" i="1"/>
  <c r="O415" i="1"/>
  <c r="I416" i="1" s="1"/>
  <c r="A416" i="1"/>
  <c r="D416" i="1" s="1"/>
  <c r="X415" i="1"/>
  <c r="W415" i="1"/>
  <c r="Q414" i="1"/>
  <c r="R414" i="1" s="1"/>
  <c r="C357" i="1" l="1"/>
  <c r="P356" i="1"/>
  <c r="B356" i="1" s="1"/>
  <c r="E416" i="1"/>
  <c r="F417" i="1" s="1"/>
  <c r="N359" i="1"/>
  <c r="H360" i="1"/>
  <c r="G361" i="1"/>
  <c r="K360" i="1"/>
  <c r="L360" i="1" s="1"/>
  <c r="M360" i="1" s="1"/>
  <c r="J361" i="1"/>
  <c r="O416" i="1"/>
  <c r="I417" i="1" s="1"/>
  <c r="A417" i="1"/>
  <c r="D417" i="1" s="1"/>
  <c r="Q415" i="1"/>
  <c r="R415" i="1" s="1"/>
  <c r="W416" i="1"/>
  <c r="X416" i="1"/>
  <c r="C358" i="1" l="1"/>
  <c r="P357" i="1"/>
  <c r="B357" i="1" s="1"/>
  <c r="E417" i="1"/>
  <c r="F418" i="1" s="1"/>
  <c r="N360" i="1"/>
  <c r="J362" i="1"/>
  <c r="K361" i="1"/>
  <c r="L361" i="1" s="1"/>
  <c r="M361" i="1" s="1"/>
  <c r="G362" i="1"/>
  <c r="H361" i="1"/>
  <c r="O417" i="1"/>
  <c r="I418" i="1" s="1"/>
  <c r="A418" i="1"/>
  <c r="D418" i="1" s="1"/>
  <c r="Q416" i="1"/>
  <c r="R416" i="1" s="1"/>
  <c r="X417" i="1"/>
  <c r="W417" i="1"/>
  <c r="C359" i="1" l="1"/>
  <c r="P358" i="1"/>
  <c r="B358" i="1" s="1"/>
  <c r="E418" i="1"/>
  <c r="F419" i="1" s="1"/>
  <c r="N361" i="1"/>
  <c r="H362" i="1"/>
  <c r="G363" i="1"/>
  <c r="J363" i="1"/>
  <c r="K362" i="1"/>
  <c r="L362" i="1" s="1"/>
  <c r="M362" i="1" s="1"/>
  <c r="O418" i="1"/>
  <c r="I419" i="1" s="1"/>
  <c r="A419" i="1"/>
  <c r="D419" i="1" s="1"/>
  <c r="X418" i="1"/>
  <c r="W418" i="1"/>
  <c r="Q417" i="1"/>
  <c r="R417" i="1" s="1"/>
  <c r="C360" i="1" l="1"/>
  <c r="P359" i="1"/>
  <c r="B359" i="1" s="1"/>
  <c r="N362" i="1"/>
  <c r="K363" i="1"/>
  <c r="L363" i="1" s="1"/>
  <c r="M363" i="1" s="1"/>
  <c r="J364" i="1"/>
  <c r="H363" i="1"/>
  <c r="G364" i="1"/>
  <c r="O419" i="1"/>
  <c r="I420" i="1" s="1"/>
  <c r="A420" i="1"/>
  <c r="D420" i="1" s="1"/>
  <c r="X419" i="1"/>
  <c r="W419" i="1"/>
  <c r="Q418" i="1"/>
  <c r="R418" i="1" s="1"/>
  <c r="E419" i="1" l="1"/>
  <c r="F420" i="1" s="1"/>
  <c r="C361" i="1"/>
  <c r="P360" i="1"/>
  <c r="B360" i="1" s="1"/>
  <c r="N363" i="1"/>
  <c r="H364" i="1"/>
  <c r="G365" i="1"/>
  <c r="K364" i="1"/>
  <c r="L364" i="1" s="1"/>
  <c r="M364" i="1" s="1"/>
  <c r="J365" i="1"/>
  <c r="O420" i="1"/>
  <c r="I421" i="1" s="1"/>
  <c r="A421" i="1"/>
  <c r="D421" i="1" s="1"/>
  <c r="X420" i="1"/>
  <c r="Q419" i="1"/>
  <c r="R419" i="1" s="1"/>
  <c r="W420" i="1"/>
  <c r="E420" i="1" l="1"/>
  <c r="F421" i="1" s="1"/>
  <c r="C362" i="1"/>
  <c r="P361" i="1"/>
  <c r="B361" i="1" s="1"/>
  <c r="N364" i="1"/>
  <c r="J366" i="1"/>
  <c r="K365" i="1"/>
  <c r="L365" i="1" s="1"/>
  <c r="M365" i="1" s="1"/>
  <c r="G366" i="1"/>
  <c r="H365" i="1"/>
  <c r="O421" i="1"/>
  <c r="I422" i="1" s="1"/>
  <c r="A422" i="1"/>
  <c r="D422" i="1" s="1"/>
  <c r="X421" i="1"/>
  <c r="W421" i="1"/>
  <c r="Q420" i="1"/>
  <c r="R420" i="1" s="1"/>
  <c r="E421" i="1" l="1"/>
  <c r="F422" i="1" s="1"/>
  <c r="C363" i="1"/>
  <c r="P362" i="1"/>
  <c r="B362" i="1" s="1"/>
  <c r="E422" i="1"/>
  <c r="N365" i="1"/>
  <c r="G367" i="1"/>
  <c r="H366" i="1"/>
  <c r="K366" i="1"/>
  <c r="L366" i="1" s="1"/>
  <c r="M366" i="1" s="1"/>
  <c r="J367" i="1"/>
  <c r="Q421" i="1"/>
  <c r="R421" i="1" s="1"/>
  <c r="X422" i="1"/>
  <c r="W422" i="1"/>
  <c r="O422" i="1"/>
  <c r="I423" i="1" s="1"/>
  <c r="A423" i="1"/>
  <c r="D423" i="1" s="1"/>
  <c r="F423" i="1" l="1"/>
  <c r="C364" i="1"/>
  <c r="P363" i="1"/>
  <c r="B363" i="1" s="1"/>
  <c r="E423" i="1"/>
  <c r="F424" i="1" s="1"/>
  <c r="N366" i="1"/>
  <c r="J368" i="1"/>
  <c r="K367" i="1"/>
  <c r="L367" i="1" s="1"/>
  <c r="M367" i="1" s="1"/>
  <c r="H367" i="1"/>
  <c r="G368" i="1"/>
  <c r="A424" i="1"/>
  <c r="D424" i="1" s="1"/>
  <c r="O423" i="1"/>
  <c r="I424" i="1" s="1"/>
  <c r="X423" i="1"/>
  <c r="W423" i="1"/>
  <c r="Q422" i="1"/>
  <c r="R422" i="1" s="1"/>
  <c r="C365" i="1" l="1"/>
  <c r="P364" i="1"/>
  <c r="B364" i="1" s="1"/>
  <c r="E424" i="1"/>
  <c r="F425" i="1" s="1"/>
  <c r="N367" i="1"/>
  <c r="H368" i="1"/>
  <c r="G369" i="1"/>
  <c r="J369" i="1"/>
  <c r="K368" i="1"/>
  <c r="L368" i="1" s="1"/>
  <c r="M368" i="1" s="1"/>
  <c r="W424" i="1"/>
  <c r="Q423" i="1"/>
  <c r="R423" i="1" s="1"/>
  <c r="X424" i="1"/>
  <c r="O424" i="1"/>
  <c r="I425" i="1" s="1"/>
  <c r="A425" i="1"/>
  <c r="D425" i="1" s="1"/>
  <c r="C366" i="1" l="1"/>
  <c r="P365" i="1"/>
  <c r="B365" i="1" s="1"/>
  <c r="E425" i="1"/>
  <c r="F426" i="1" s="1"/>
  <c r="N368" i="1"/>
  <c r="K369" i="1"/>
  <c r="L369" i="1" s="1"/>
  <c r="M369" i="1" s="1"/>
  <c r="J370" i="1"/>
  <c r="H369" i="1"/>
  <c r="G370" i="1"/>
  <c r="X425" i="1"/>
  <c r="W425" i="1"/>
  <c r="Q424" i="1"/>
  <c r="R424" i="1" s="1"/>
  <c r="A426" i="1"/>
  <c r="D426" i="1" s="1"/>
  <c r="O425" i="1"/>
  <c r="I426" i="1" s="1"/>
  <c r="C367" i="1" l="1"/>
  <c r="P366" i="1"/>
  <c r="B366" i="1" s="1"/>
  <c r="E426" i="1"/>
  <c r="F427" i="1" s="1"/>
  <c r="N369" i="1"/>
  <c r="H370" i="1"/>
  <c r="G371" i="1"/>
  <c r="K370" i="1"/>
  <c r="L370" i="1" s="1"/>
  <c r="M370" i="1" s="1"/>
  <c r="J371" i="1"/>
  <c r="O426" i="1"/>
  <c r="I427" i="1" s="1"/>
  <c r="A427" i="1"/>
  <c r="D427" i="1" s="1"/>
  <c r="X426" i="1"/>
  <c r="W426" i="1"/>
  <c r="Q425" i="1"/>
  <c r="R425" i="1" s="1"/>
  <c r="C368" i="1" l="1"/>
  <c r="P367" i="1"/>
  <c r="B367" i="1" s="1"/>
  <c r="E427" i="1"/>
  <c r="F428" i="1" s="1"/>
  <c r="N370" i="1"/>
  <c r="K371" i="1"/>
  <c r="L371" i="1" s="1"/>
  <c r="M371" i="1" s="1"/>
  <c r="J372" i="1"/>
  <c r="H371" i="1"/>
  <c r="G372" i="1"/>
  <c r="O427" i="1"/>
  <c r="I428" i="1" s="1"/>
  <c r="A428" i="1"/>
  <c r="D428" i="1" s="1"/>
  <c r="W427" i="1"/>
  <c r="Q426" i="1"/>
  <c r="R426" i="1" s="1"/>
  <c r="X427" i="1"/>
  <c r="C369" i="1" l="1"/>
  <c r="P368" i="1"/>
  <c r="B368" i="1" s="1"/>
  <c r="N371" i="1"/>
  <c r="G373" i="1"/>
  <c r="H372" i="1"/>
  <c r="J373" i="1"/>
  <c r="K372" i="1"/>
  <c r="L372" i="1" s="1"/>
  <c r="M372" i="1" s="1"/>
  <c r="A429" i="1"/>
  <c r="D429" i="1" s="1"/>
  <c r="O428" i="1"/>
  <c r="I429" i="1" s="1"/>
  <c r="Q427" i="1"/>
  <c r="R427" i="1" s="1"/>
  <c r="X428" i="1"/>
  <c r="W428" i="1"/>
  <c r="E428" i="1" l="1"/>
  <c r="F429" i="1" s="1"/>
  <c r="C370" i="1"/>
  <c r="P369" i="1"/>
  <c r="B369" i="1" s="1"/>
  <c r="N372" i="1"/>
  <c r="K373" i="1"/>
  <c r="L373" i="1" s="1"/>
  <c r="M373" i="1" s="1"/>
  <c r="J374" i="1"/>
  <c r="G374" i="1"/>
  <c r="H373" i="1"/>
  <c r="O429" i="1"/>
  <c r="I430" i="1" s="1"/>
  <c r="A430" i="1"/>
  <c r="D430" i="1" s="1"/>
  <c r="X429" i="1"/>
  <c r="Q428" i="1"/>
  <c r="R428" i="1" s="1"/>
  <c r="W429" i="1"/>
  <c r="E429" i="1" l="1"/>
  <c r="F430" i="1" s="1"/>
  <c r="C371" i="1"/>
  <c r="P370" i="1"/>
  <c r="B370" i="1" s="1"/>
  <c r="E430" i="1"/>
  <c r="N373" i="1"/>
  <c r="G375" i="1"/>
  <c r="H374" i="1"/>
  <c r="J375" i="1"/>
  <c r="K374" i="1"/>
  <c r="L374" i="1" s="1"/>
  <c r="M374" i="1" s="1"/>
  <c r="O430" i="1"/>
  <c r="I431" i="1" s="1"/>
  <c r="A431" i="1"/>
  <c r="D431" i="1" s="1"/>
  <c r="Q429" i="1"/>
  <c r="R429" i="1" s="1"/>
  <c r="X430" i="1"/>
  <c r="W430" i="1"/>
  <c r="F431" i="1" l="1"/>
  <c r="C372" i="1"/>
  <c r="P371" i="1"/>
  <c r="B371" i="1" s="1"/>
  <c r="E431" i="1"/>
  <c r="F432" i="1" s="1"/>
  <c r="N374" i="1"/>
  <c r="J376" i="1"/>
  <c r="K375" i="1"/>
  <c r="L375" i="1" s="1"/>
  <c r="M375" i="1" s="1"/>
  <c r="G376" i="1"/>
  <c r="H375" i="1"/>
  <c r="O431" i="1"/>
  <c r="I432" i="1" s="1"/>
  <c r="A432" i="1"/>
  <c r="D432" i="1" s="1"/>
  <c r="X431" i="1"/>
  <c r="W431" i="1"/>
  <c r="Q430" i="1"/>
  <c r="R430" i="1" s="1"/>
  <c r="C373" i="1" l="1"/>
  <c r="P372" i="1"/>
  <c r="B372" i="1" s="1"/>
  <c r="N375" i="1"/>
  <c r="G377" i="1"/>
  <c r="H376" i="1"/>
  <c r="J377" i="1"/>
  <c r="K376" i="1"/>
  <c r="L376" i="1" s="1"/>
  <c r="M376" i="1" s="1"/>
  <c r="Q431" i="1"/>
  <c r="R431" i="1" s="1"/>
  <c r="X432" i="1"/>
  <c r="W432" i="1"/>
  <c r="O432" i="1"/>
  <c r="I433" i="1" s="1"/>
  <c r="A433" i="1"/>
  <c r="D433" i="1" s="1"/>
  <c r="E432" i="1" l="1"/>
  <c r="F433" i="1" s="1"/>
  <c r="C374" i="1"/>
  <c r="P373" i="1"/>
  <c r="B373" i="1" s="1"/>
  <c r="N376" i="1"/>
  <c r="K377" i="1"/>
  <c r="L377" i="1" s="1"/>
  <c r="M377" i="1" s="1"/>
  <c r="J378" i="1"/>
  <c r="H377" i="1"/>
  <c r="G378" i="1"/>
  <c r="A434" i="1"/>
  <c r="D434" i="1" s="1"/>
  <c r="O433" i="1"/>
  <c r="I434" i="1" s="1"/>
  <c r="X433" i="1"/>
  <c r="W433" i="1"/>
  <c r="Q432" i="1"/>
  <c r="R432" i="1" s="1"/>
  <c r="E433" i="1" l="1"/>
  <c r="F434" i="1" s="1"/>
  <c r="C375" i="1"/>
  <c r="P374" i="1"/>
  <c r="B374" i="1" s="1"/>
  <c r="N377" i="1"/>
  <c r="H378" i="1"/>
  <c r="G379" i="1"/>
  <c r="K378" i="1"/>
  <c r="L378" i="1" s="1"/>
  <c r="M378" i="1" s="1"/>
  <c r="J379" i="1"/>
  <c r="Q433" i="1"/>
  <c r="R433" i="1" s="1"/>
  <c r="X434" i="1"/>
  <c r="W434" i="1"/>
  <c r="O434" i="1"/>
  <c r="I435" i="1" s="1"/>
  <c r="A435" i="1"/>
  <c r="D435" i="1" s="1"/>
  <c r="E434" i="1" l="1"/>
  <c r="F435" i="1" s="1"/>
  <c r="C376" i="1"/>
  <c r="P375" i="1"/>
  <c r="B375" i="1" s="1"/>
  <c r="N378" i="1"/>
  <c r="G380" i="1"/>
  <c r="H379" i="1"/>
  <c r="K379" i="1"/>
  <c r="L379" i="1" s="1"/>
  <c r="M379" i="1" s="1"/>
  <c r="J380" i="1"/>
  <c r="Q434" i="1"/>
  <c r="R434" i="1" s="1"/>
  <c r="W435" i="1"/>
  <c r="X435" i="1"/>
  <c r="O435" i="1"/>
  <c r="I436" i="1" s="1"/>
  <c r="A436" i="1"/>
  <c r="D436" i="1" s="1"/>
  <c r="E435" i="1" l="1"/>
  <c r="F436" i="1" s="1"/>
  <c r="C377" i="1"/>
  <c r="P376" i="1"/>
  <c r="B376" i="1" s="1"/>
  <c r="N379" i="1"/>
  <c r="K380" i="1"/>
  <c r="L380" i="1" s="1"/>
  <c r="M380" i="1" s="1"/>
  <c r="J381" i="1"/>
  <c r="H380" i="1"/>
  <c r="G381" i="1"/>
  <c r="O436" i="1"/>
  <c r="I437" i="1" s="1"/>
  <c r="A437" i="1"/>
  <c r="D437" i="1" s="1"/>
  <c r="W436" i="1"/>
  <c r="Q435" i="1"/>
  <c r="R435" i="1" s="1"/>
  <c r="X436" i="1"/>
  <c r="E436" i="1" l="1"/>
  <c r="F437" i="1" s="1"/>
  <c r="P377" i="1"/>
  <c r="S377" i="1" s="1"/>
  <c r="E437" i="1"/>
  <c r="N380" i="1"/>
  <c r="H381" i="1"/>
  <c r="G382" i="1"/>
  <c r="K381" i="1"/>
  <c r="L381" i="1" s="1"/>
  <c r="M381" i="1" s="1"/>
  <c r="J382" i="1"/>
  <c r="O437" i="1"/>
  <c r="I438" i="1" s="1"/>
  <c r="A438" i="1"/>
  <c r="D438" i="1" s="1"/>
  <c r="W437" i="1"/>
  <c r="X437" i="1"/>
  <c r="Q436" i="1"/>
  <c r="R436" i="1" s="1"/>
  <c r="F438" i="1" l="1"/>
  <c r="B377" i="1"/>
  <c r="C378" i="1"/>
  <c r="E438" i="1"/>
  <c r="F439" i="1" s="1"/>
  <c r="N381" i="1"/>
  <c r="H382" i="1"/>
  <c r="G383" i="1"/>
  <c r="K382" i="1"/>
  <c r="L382" i="1" s="1"/>
  <c r="M382" i="1" s="1"/>
  <c r="J383" i="1"/>
  <c r="Q437" i="1"/>
  <c r="R437" i="1" s="1"/>
  <c r="W438" i="1"/>
  <c r="X438" i="1"/>
  <c r="A439" i="1"/>
  <c r="D439" i="1" s="1"/>
  <c r="O438" i="1"/>
  <c r="I439" i="1" s="1"/>
  <c r="C379" i="1" l="1"/>
  <c r="P379" i="1" s="1"/>
  <c r="P378" i="1"/>
  <c r="B378" i="1" s="1"/>
  <c r="N382" i="1"/>
  <c r="H383" i="1"/>
  <c r="G384" i="1"/>
  <c r="K383" i="1"/>
  <c r="L383" i="1" s="1"/>
  <c r="M383" i="1" s="1"/>
  <c r="J384" i="1"/>
  <c r="Q438" i="1"/>
  <c r="R438" i="1" s="1"/>
  <c r="X439" i="1"/>
  <c r="W439" i="1"/>
  <c r="O439" i="1"/>
  <c r="I440" i="1" s="1"/>
  <c r="A440" i="1"/>
  <c r="D440" i="1" s="1"/>
  <c r="E439" i="1" l="1"/>
  <c r="F440" i="1" s="1"/>
  <c r="C380" i="1"/>
  <c r="P380" i="1" s="1"/>
  <c r="B380" i="1" s="1"/>
  <c r="B379" i="1"/>
  <c r="N383" i="1"/>
  <c r="K384" i="1"/>
  <c r="L384" i="1" s="1"/>
  <c r="M384" i="1" s="1"/>
  <c r="J385" i="1"/>
  <c r="H384" i="1"/>
  <c r="G385" i="1"/>
  <c r="O440" i="1"/>
  <c r="I441" i="1" s="1"/>
  <c r="A441" i="1"/>
  <c r="D441" i="1" s="1"/>
  <c r="Q439" i="1"/>
  <c r="R439" i="1" s="1"/>
  <c r="X440" i="1"/>
  <c r="W440" i="1"/>
  <c r="C381" i="1" l="1"/>
  <c r="P381" i="1" s="1"/>
  <c r="B381" i="1" s="1"/>
  <c r="E440" i="1"/>
  <c r="F441" i="1" s="1"/>
  <c r="N384" i="1"/>
  <c r="G386" i="1"/>
  <c r="H385" i="1"/>
  <c r="K385" i="1"/>
  <c r="L385" i="1" s="1"/>
  <c r="M385" i="1" s="1"/>
  <c r="J386" i="1"/>
  <c r="O441" i="1"/>
  <c r="I442" i="1" s="1"/>
  <c r="A442" i="1"/>
  <c r="D442" i="1" s="1"/>
  <c r="Q440" i="1"/>
  <c r="R440" i="1" s="1"/>
  <c r="X441" i="1"/>
  <c r="W441" i="1"/>
  <c r="C382" i="1" l="1"/>
  <c r="C383" i="1" s="1"/>
  <c r="E441" i="1"/>
  <c r="F442" i="1" s="1"/>
  <c r="N385" i="1"/>
  <c r="K386" i="1"/>
  <c r="L386" i="1" s="1"/>
  <c r="M386" i="1" s="1"/>
  <c r="J387" i="1"/>
  <c r="G387" i="1"/>
  <c r="H386" i="1"/>
  <c r="O442" i="1"/>
  <c r="I443" i="1" s="1"/>
  <c r="A443" i="1"/>
  <c r="D443" i="1" s="1"/>
  <c r="W442" i="1"/>
  <c r="Q441" i="1"/>
  <c r="R441" i="1" s="1"/>
  <c r="X442" i="1"/>
  <c r="P382" i="1" l="1"/>
  <c r="B382" i="1" s="1"/>
  <c r="E442" i="1"/>
  <c r="F443" i="1" s="1"/>
  <c r="C384" i="1"/>
  <c r="P383" i="1"/>
  <c r="B383" i="1" s="1"/>
  <c r="N386" i="1"/>
  <c r="H387" i="1"/>
  <c r="G388" i="1"/>
  <c r="K387" i="1"/>
  <c r="L387" i="1" s="1"/>
  <c r="M387" i="1" s="1"/>
  <c r="J388" i="1"/>
  <c r="A444" i="1"/>
  <c r="D444" i="1" s="1"/>
  <c r="O443" i="1"/>
  <c r="I444" i="1" s="1"/>
  <c r="Q442" i="1"/>
  <c r="R442" i="1" s="1"/>
  <c r="X443" i="1"/>
  <c r="W443" i="1"/>
  <c r="E443" i="1" l="1"/>
  <c r="F444" i="1" s="1"/>
  <c r="C385" i="1"/>
  <c r="P384" i="1"/>
  <c r="B384" i="1" s="1"/>
  <c r="E444" i="1"/>
  <c r="N387" i="1"/>
  <c r="K388" i="1"/>
  <c r="L388" i="1" s="1"/>
  <c r="M388" i="1" s="1"/>
  <c r="J389" i="1"/>
  <c r="H388" i="1"/>
  <c r="G389" i="1"/>
  <c r="Q443" i="1"/>
  <c r="R443" i="1" s="1"/>
  <c r="X444" i="1"/>
  <c r="W444" i="1"/>
  <c r="O444" i="1"/>
  <c r="I445" i="1" s="1"/>
  <c r="A445" i="1"/>
  <c r="D445" i="1" s="1"/>
  <c r="F445" i="1" l="1"/>
  <c r="C386" i="1"/>
  <c r="P385" i="1"/>
  <c r="B385" i="1" s="1"/>
  <c r="E445" i="1"/>
  <c r="F446" i="1" s="1"/>
  <c r="N388" i="1"/>
  <c r="H389" i="1"/>
  <c r="G390" i="1"/>
  <c r="J390" i="1"/>
  <c r="K389" i="1"/>
  <c r="L389" i="1" s="1"/>
  <c r="M389" i="1" s="1"/>
  <c r="A446" i="1"/>
  <c r="D446" i="1" s="1"/>
  <c r="O445" i="1"/>
  <c r="I446" i="1" s="1"/>
  <c r="W445" i="1"/>
  <c r="Q444" i="1"/>
  <c r="R444" i="1" s="1"/>
  <c r="X445" i="1"/>
  <c r="C387" i="1" l="1"/>
  <c r="P386" i="1"/>
  <c r="B386" i="1" s="1"/>
  <c r="N389" i="1"/>
  <c r="K390" i="1"/>
  <c r="L390" i="1" s="1"/>
  <c r="M390" i="1" s="1"/>
  <c r="J391" i="1"/>
  <c r="G391" i="1"/>
  <c r="H390" i="1"/>
  <c r="W446" i="1"/>
  <c r="Q445" i="1"/>
  <c r="R445" i="1" s="1"/>
  <c r="X446" i="1"/>
  <c r="O446" i="1"/>
  <c r="I447" i="1" s="1"/>
  <c r="A447" i="1"/>
  <c r="D447" i="1" s="1"/>
  <c r="E446" i="1" l="1"/>
  <c r="F447" i="1" s="1"/>
  <c r="C388" i="1"/>
  <c r="P387" i="1"/>
  <c r="B387" i="1" s="1"/>
  <c r="N390" i="1"/>
  <c r="G392" i="1"/>
  <c r="H391" i="1"/>
  <c r="J392" i="1"/>
  <c r="K391" i="1"/>
  <c r="L391" i="1" s="1"/>
  <c r="M391" i="1" s="1"/>
  <c r="O447" i="1"/>
  <c r="I448" i="1" s="1"/>
  <c r="A448" i="1"/>
  <c r="D448" i="1" s="1"/>
  <c r="X447" i="1"/>
  <c r="W447" i="1"/>
  <c r="Q446" i="1"/>
  <c r="R446" i="1" s="1"/>
  <c r="E447" i="1" l="1"/>
  <c r="F448" i="1" s="1"/>
  <c r="C389" i="1"/>
  <c r="P388" i="1"/>
  <c r="B388" i="1" s="1"/>
  <c r="N391" i="1"/>
  <c r="K392" i="1"/>
  <c r="L392" i="1" s="1"/>
  <c r="M392" i="1" s="1"/>
  <c r="J393" i="1"/>
  <c r="H392" i="1"/>
  <c r="G393" i="1"/>
  <c r="O448" i="1"/>
  <c r="I449" i="1" s="1"/>
  <c r="A449" i="1"/>
  <c r="D449" i="1" s="1"/>
  <c r="W448" i="1"/>
  <c r="Q447" i="1"/>
  <c r="R447" i="1" s="1"/>
  <c r="X448" i="1"/>
  <c r="E448" i="1" l="1"/>
  <c r="F449" i="1" s="1"/>
  <c r="C390" i="1"/>
  <c r="P389" i="1"/>
  <c r="B389" i="1" s="1"/>
  <c r="N392" i="1"/>
  <c r="H393" i="1"/>
  <c r="G394" i="1"/>
  <c r="K393" i="1"/>
  <c r="L393" i="1" s="1"/>
  <c r="M393" i="1" s="1"/>
  <c r="J394" i="1"/>
  <c r="A450" i="1"/>
  <c r="D450" i="1" s="1"/>
  <c r="O449" i="1"/>
  <c r="I450" i="1" s="1"/>
  <c r="W449" i="1"/>
  <c r="Q448" i="1"/>
  <c r="R448" i="1" s="1"/>
  <c r="X449" i="1"/>
  <c r="E449" i="1" l="1"/>
  <c r="F450" i="1" s="1"/>
  <c r="C391" i="1"/>
  <c r="P390" i="1"/>
  <c r="B390" i="1" s="1"/>
  <c r="N393" i="1"/>
  <c r="J395" i="1"/>
  <c r="K394" i="1"/>
  <c r="L394" i="1" s="1"/>
  <c r="M394" i="1" s="1"/>
  <c r="H394" i="1"/>
  <c r="G395" i="1"/>
  <c r="W450" i="1"/>
  <c r="Q449" i="1"/>
  <c r="R449" i="1" s="1"/>
  <c r="X450" i="1"/>
  <c r="O450" i="1"/>
  <c r="I451" i="1" s="1"/>
  <c r="A451" i="1"/>
  <c r="D451" i="1" s="1"/>
  <c r="E450" i="1" l="1"/>
  <c r="F451" i="1" s="1"/>
  <c r="C392" i="1"/>
  <c r="P391" i="1"/>
  <c r="B391" i="1" s="1"/>
  <c r="E451" i="1"/>
  <c r="N394" i="1"/>
  <c r="H395" i="1"/>
  <c r="G396" i="1"/>
  <c r="K395" i="1"/>
  <c r="L395" i="1" s="1"/>
  <c r="M395" i="1" s="1"/>
  <c r="J396" i="1"/>
  <c r="O451" i="1"/>
  <c r="I452" i="1" s="1"/>
  <c r="A452" i="1"/>
  <c r="D452" i="1" s="1"/>
  <c r="X451" i="1"/>
  <c r="W451" i="1"/>
  <c r="Q450" i="1"/>
  <c r="R450" i="1" s="1"/>
  <c r="F452" i="1" l="1"/>
  <c r="C393" i="1"/>
  <c r="P392" i="1"/>
  <c r="B392" i="1" s="1"/>
  <c r="E452" i="1"/>
  <c r="F453" i="1" s="1"/>
  <c r="N395" i="1"/>
  <c r="J397" i="1"/>
  <c r="K396" i="1"/>
  <c r="L396" i="1" s="1"/>
  <c r="M396" i="1" s="1"/>
  <c r="G397" i="1"/>
  <c r="H396" i="1"/>
  <c r="O452" i="1"/>
  <c r="I453" i="1" s="1"/>
  <c r="A453" i="1"/>
  <c r="D453" i="1" s="1"/>
  <c r="W452" i="1"/>
  <c r="Q451" i="1"/>
  <c r="R451" i="1" s="1"/>
  <c r="X452" i="1"/>
  <c r="C394" i="1" l="1"/>
  <c r="P393" i="1"/>
  <c r="B393" i="1" s="1"/>
  <c r="N396" i="1"/>
  <c r="H397" i="1"/>
  <c r="G398" i="1"/>
  <c r="K397" i="1"/>
  <c r="L397" i="1" s="1"/>
  <c r="M397" i="1" s="1"/>
  <c r="J398" i="1"/>
  <c r="X453" i="1"/>
  <c r="Q452" i="1"/>
  <c r="R452" i="1" s="1"/>
  <c r="W453" i="1"/>
  <c r="O453" i="1"/>
  <c r="I454" i="1" s="1"/>
  <c r="A454" i="1"/>
  <c r="D454" i="1" s="1"/>
  <c r="E453" i="1" l="1"/>
  <c r="F454" i="1" s="1"/>
  <c r="C395" i="1"/>
  <c r="P394" i="1"/>
  <c r="B394" i="1" s="1"/>
  <c r="N397" i="1"/>
  <c r="K398" i="1"/>
  <c r="L398" i="1" s="1"/>
  <c r="M398" i="1" s="1"/>
  <c r="J399" i="1"/>
  <c r="G399" i="1"/>
  <c r="H398" i="1"/>
  <c r="W454" i="1"/>
  <c r="Q453" i="1"/>
  <c r="X454" i="1"/>
  <c r="O454" i="1"/>
  <c r="I455" i="1" s="1"/>
  <c r="A455" i="1"/>
  <c r="D455" i="1" s="1"/>
  <c r="E454" i="1" l="1"/>
  <c r="F455" i="1" s="1"/>
  <c r="C396" i="1"/>
  <c r="P395" i="1"/>
  <c r="B395" i="1" s="1"/>
  <c r="N398" i="1"/>
  <c r="H399" i="1"/>
  <c r="G400" i="1"/>
  <c r="K399" i="1"/>
  <c r="L399" i="1" s="1"/>
  <c r="M399" i="1" s="1"/>
  <c r="J400" i="1"/>
  <c r="Q454" i="1"/>
  <c r="R454" i="1" s="1"/>
  <c r="X455" i="1"/>
  <c r="W455" i="1"/>
  <c r="O455" i="1"/>
  <c r="I456" i="1" s="1"/>
  <c r="A456" i="1"/>
  <c r="D456" i="1" s="1"/>
  <c r="E455" i="1" l="1"/>
  <c r="F456" i="1" s="1"/>
  <c r="C397" i="1"/>
  <c r="P396" i="1"/>
  <c r="B396" i="1" s="1"/>
  <c r="N399" i="1"/>
  <c r="G401" i="1"/>
  <c r="H400" i="1"/>
  <c r="K400" i="1"/>
  <c r="L400" i="1" s="1"/>
  <c r="M400" i="1" s="1"/>
  <c r="J401" i="1"/>
  <c r="O456" i="1"/>
  <c r="I457" i="1" s="1"/>
  <c r="A457" i="1"/>
  <c r="D457" i="1" s="1"/>
  <c r="W456" i="1"/>
  <c r="Q455" i="1"/>
  <c r="R455" i="1" s="1"/>
  <c r="X456" i="1"/>
  <c r="E456" i="1" l="1"/>
  <c r="F457" i="1" s="1"/>
  <c r="C398" i="1"/>
  <c r="P397" i="1"/>
  <c r="B397" i="1" s="1"/>
  <c r="N400" i="1"/>
  <c r="J402" i="1"/>
  <c r="K401" i="1"/>
  <c r="L401" i="1" s="1"/>
  <c r="M401" i="1" s="1"/>
  <c r="G402" i="1"/>
  <c r="H401" i="1"/>
  <c r="O457" i="1"/>
  <c r="I458" i="1" s="1"/>
  <c r="A458" i="1"/>
  <c r="D458" i="1" s="1"/>
  <c r="W457" i="1"/>
  <c r="X457" i="1"/>
  <c r="Q456" i="1"/>
  <c r="R456" i="1" s="1"/>
  <c r="E457" i="1" l="1"/>
  <c r="F458" i="1" s="1"/>
  <c r="C399" i="1"/>
  <c r="P398" i="1"/>
  <c r="B398" i="1" s="1"/>
  <c r="E458" i="1"/>
  <c r="N401" i="1"/>
  <c r="H402" i="1"/>
  <c r="G403" i="1"/>
  <c r="K402" i="1"/>
  <c r="L402" i="1" s="1"/>
  <c r="M402" i="1" s="1"/>
  <c r="J403" i="1"/>
  <c r="O458" i="1"/>
  <c r="I459" i="1" s="1"/>
  <c r="A459" i="1"/>
  <c r="D459" i="1" s="1"/>
  <c r="X458" i="1"/>
  <c r="W458" i="1"/>
  <c r="Q457" i="1"/>
  <c r="R457" i="1" s="1"/>
  <c r="F459" i="1" l="1"/>
  <c r="C400" i="1"/>
  <c r="P399" i="1"/>
  <c r="B399" i="1" s="1"/>
  <c r="E459" i="1"/>
  <c r="F460" i="1" s="1"/>
  <c r="N402" i="1"/>
  <c r="K403" i="1"/>
  <c r="L403" i="1" s="1"/>
  <c r="M403" i="1" s="1"/>
  <c r="J404" i="1"/>
  <c r="H403" i="1"/>
  <c r="G404" i="1"/>
  <c r="O459" i="1"/>
  <c r="I460" i="1" s="1"/>
  <c r="A460" i="1"/>
  <c r="D460" i="1" s="1"/>
  <c r="X459" i="1"/>
  <c r="W459" i="1"/>
  <c r="Q458" i="1"/>
  <c r="R458" i="1" s="1"/>
  <c r="C401" i="1" l="1"/>
  <c r="P400" i="1"/>
  <c r="B400" i="1" s="1"/>
  <c r="N403" i="1"/>
  <c r="H404" i="1"/>
  <c r="G405" i="1"/>
  <c r="K404" i="1"/>
  <c r="L404" i="1" s="1"/>
  <c r="M404" i="1" s="1"/>
  <c r="J405" i="1"/>
  <c r="O460" i="1"/>
  <c r="I461" i="1" s="1"/>
  <c r="A461" i="1"/>
  <c r="D461" i="1" s="1"/>
  <c r="Q459" i="1"/>
  <c r="R459" i="1" s="1"/>
  <c r="X460" i="1"/>
  <c r="W460" i="1"/>
  <c r="E460" i="1" l="1"/>
  <c r="F461" i="1" s="1"/>
  <c r="C402" i="1"/>
  <c r="P401" i="1"/>
  <c r="B401" i="1" s="1"/>
  <c r="N404" i="1"/>
  <c r="K405" i="1"/>
  <c r="L405" i="1" s="1"/>
  <c r="M405" i="1" s="1"/>
  <c r="J406" i="1"/>
  <c r="H405" i="1"/>
  <c r="G406" i="1"/>
  <c r="X461" i="1"/>
  <c r="Q460" i="1"/>
  <c r="R460" i="1" s="1"/>
  <c r="W461" i="1"/>
  <c r="O461" i="1"/>
  <c r="I462" i="1" s="1"/>
  <c r="A462" i="1"/>
  <c r="D462" i="1" s="1"/>
  <c r="E461" i="1" l="1"/>
  <c r="F462" i="1" s="1"/>
  <c r="C403" i="1"/>
  <c r="P402" i="1"/>
  <c r="B402" i="1" s="1"/>
  <c r="N405" i="1"/>
  <c r="G407" i="1"/>
  <c r="H406" i="1"/>
  <c r="K406" i="1"/>
  <c r="L406" i="1" s="1"/>
  <c r="M406" i="1" s="1"/>
  <c r="J407" i="1"/>
  <c r="O462" i="1"/>
  <c r="I463" i="1" s="1"/>
  <c r="A463" i="1"/>
  <c r="D463" i="1" s="1"/>
  <c r="W462" i="1"/>
  <c r="Q461" i="1"/>
  <c r="R461" i="1" s="1"/>
  <c r="X462" i="1"/>
  <c r="E462" i="1" l="1"/>
  <c r="F463" i="1" s="1"/>
  <c r="C404" i="1"/>
  <c r="P403" i="1"/>
  <c r="B403" i="1" s="1"/>
  <c r="N406" i="1"/>
  <c r="K407" i="1"/>
  <c r="L407" i="1" s="1"/>
  <c r="M407" i="1" s="1"/>
  <c r="J408" i="1"/>
  <c r="H407" i="1"/>
  <c r="G408" i="1"/>
  <c r="O463" i="1"/>
  <c r="I464" i="1" s="1"/>
  <c r="A464" i="1"/>
  <c r="D464" i="1" s="1"/>
  <c r="X463" i="1"/>
  <c r="W463" i="1"/>
  <c r="Q462" i="1"/>
  <c r="R462" i="1" s="1"/>
  <c r="E463" i="1" l="1"/>
  <c r="F464" i="1" s="1"/>
  <c r="C405" i="1"/>
  <c r="P404" i="1"/>
  <c r="B404" i="1" s="1"/>
  <c r="N407" i="1"/>
  <c r="G409" i="1"/>
  <c r="H408" i="1"/>
  <c r="K408" i="1"/>
  <c r="L408" i="1" s="1"/>
  <c r="M408" i="1" s="1"/>
  <c r="J409" i="1"/>
  <c r="O464" i="1"/>
  <c r="I465" i="1" s="1"/>
  <c r="A465" i="1"/>
  <c r="D465" i="1" s="1"/>
  <c r="W464" i="1"/>
  <c r="Q463" i="1"/>
  <c r="R463" i="1" s="1"/>
  <c r="X464" i="1"/>
  <c r="E464" i="1" l="1"/>
  <c r="F465" i="1" s="1"/>
  <c r="C406" i="1"/>
  <c r="P405" i="1"/>
  <c r="B405" i="1" s="1"/>
  <c r="E465" i="1"/>
  <c r="N408" i="1"/>
  <c r="J410" i="1"/>
  <c r="K409" i="1"/>
  <c r="L409" i="1" s="1"/>
  <c r="M409" i="1" s="1"/>
  <c r="H409" i="1"/>
  <c r="G410" i="1"/>
  <c r="O465" i="1"/>
  <c r="I466" i="1" s="1"/>
  <c r="A466" i="1"/>
  <c r="D466" i="1" s="1"/>
  <c r="Q464" i="1"/>
  <c r="R464" i="1" s="1"/>
  <c r="X465" i="1"/>
  <c r="W465" i="1"/>
  <c r="F466" i="1" l="1"/>
  <c r="C407" i="1"/>
  <c r="P406" i="1"/>
  <c r="B406" i="1" s="1"/>
  <c r="E466" i="1"/>
  <c r="F467" i="1" s="1"/>
  <c r="N409" i="1"/>
  <c r="G411" i="1"/>
  <c r="H410" i="1"/>
  <c r="J411" i="1"/>
  <c r="K410" i="1"/>
  <c r="L410" i="1" s="1"/>
  <c r="M410" i="1" s="1"/>
  <c r="O466" i="1"/>
  <c r="I467" i="1" s="1"/>
  <c r="A467" i="1"/>
  <c r="D467" i="1" s="1"/>
  <c r="X466" i="1"/>
  <c r="Q465" i="1"/>
  <c r="R465" i="1" s="1"/>
  <c r="W466" i="1"/>
  <c r="C408" i="1" l="1"/>
  <c r="P407" i="1"/>
  <c r="B407" i="1" s="1"/>
  <c r="N410" i="1"/>
  <c r="K411" i="1"/>
  <c r="L411" i="1" s="1"/>
  <c r="M411" i="1" s="1"/>
  <c r="J412" i="1"/>
  <c r="H411" i="1"/>
  <c r="G412" i="1"/>
  <c r="O467" i="1"/>
  <c r="I468" i="1" s="1"/>
  <c r="A468" i="1"/>
  <c r="D468" i="1" s="1"/>
  <c r="X467" i="1"/>
  <c r="Q466" i="1"/>
  <c r="R466" i="1" s="1"/>
  <c r="W467" i="1"/>
  <c r="E467" i="1" l="1"/>
  <c r="F468" i="1" s="1"/>
  <c r="C409" i="1"/>
  <c r="P408" i="1"/>
  <c r="B408" i="1" s="1"/>
  <c r="E468" i="1"/>
  <c r="N411" i="1"/>
  <c r="H412" i="1"/>
  <c r="G413" i="1"/>
  <c r="K412" i="1"/>
  <c r="L412" i="1" s="1"/>
  <c r="M412" i="1" s="1"/>
  <c r="J413" i="1"/>
  <c r="O468" i="1"/>
  <c r="I469" i="1" s="1"/>
  <c r="A469" i="1"/>
  <c r="D469" i="1" s="1"/>
  <c r="Q467" i="1"/>
  <c r="R467" i="1" s="1"/>
  <c r="X468" i="1"/>
  <c r="W468" i="1"/>
  <c r="F469" i="1" l="1"/>
  <c r="C410" i="1"/>
  <c r="P409" i="1"/>
  <c r="B409" i="1" s="1"/>
  <c r="N412" i="1"/>
  <c r="K413" i="1"/>
  <c r="L413" i="1" s="1"/>
  <c r="M413" i="1" s="1"/>
  <c r="J414" i="1"/>
  <c r="H413" i="1"/>
  <c r="G414" i="1"/>
  <c r="O469" i="1"/>
  <c r="I470" i="1" s="1"/>
  <c r="A470" i="1"/>
  <c r="D470" i="1" s="1"/>
  <c r="Q468" i="1"/>
  <c r="R468" i="1" s="1"/>
  <c r="W469" i="1"/>
  <c r="X469" i="1"/>
  <c r="E469" i="1" l="1"/>
  <c r="F470" i="1" s="1"/>
  <c r="C411" i="1"/>
  <c r="C412" i="1" s="1"/>
  <c r="P410" i="1"/>
  <c r="B410" i="1" s="1"/>
  <c r="E470" i="1"/>
  <c r="N413" i="1"/>
  <c r="H414" i="1"/>
  <c r="G415" i="1"/>
  <c r="K414" i="1"/>
  <c r="L414" i="1" s="1"/>
  <c r="M414" i="1" s="1"/>
  <c r="J415" i="1"/>
  <c r="O470" i="1"/>
  <c r="I471" i="1" s="1"/>
  <c r="A471" i="1"/>
  <c r="D471" i="1" s="1"/>
  <c r="W470" i="1"/>
  <c r="Q469" i="1"/>
  <c r="R469" i="1" s="1"/>
  <c r="X470" i="1"/>
  <c r="F471" i="1" l="1"/>
  <c r="P411" i="1"/>
  <c r="N414" i="1"/>
  <c r="K415" i="1"/>
  <c r="L415" i="1" s="1"/>
  <c r="M415" i="1" s="1"/>
  <c r="J416" i="1"/>
  <c r="G416" i="1"/>
  <c r="H415" i="1"/>
  <c r="Q470" i="1"/>
  <c r="R470" i="1" s="1"/>
  <c r="W471" i="1"/>
  <c r="X471" i="1"/>
  <c r="O471" i="1"/>
  <c r="I472" i="1" s="1"/>
  <c r="A472" i="1"/>
  <c r="D472" i="1" s="1"/>
  <c r="E471" i="1" l="1"/>
  <c r="F472" i="1" s="1"/>
  <c r="B411" i="1"/>
  <c r="E472" i="1"/>
  <c r="N415" i="1"/>
  <c r="G417" i="1"/>
  <c r="H416" i="1"/>
  <c r="J417" i="1"/>
  <c r="K416" i="1"/>
  <c r="L416" i="1" s="1"/>
  <c r="M416" i="1" s="1"/>
  <c r="X472" i="1"/>
  <c r="Q471" i="1"/>
  <c r="R471" i="1" s="1"/>
  <c r="W472" i="1"/>
  <c r="O472" i="1"/>
  <c r="I473" i="1" s="1"/>
  <c r="A473" i="1"/>
  <c r="D473" i="1" s="1"/>
  <c r="F473" i="1" l="1"/>
  <c r="E473" i="1"/>
  <c r="F474" i="1" s="1"/>
  <c r="N416" i="1"/>
  <c r="K417" i="1"/>
  <c r="L417" i="1" s="1"/>
  <c r="M417" i="1" s="1"/>
  <c r="J418" i="1"/>
  <c r="H417" i="1"/>
  <c r="G418" i="1"/>
  <c r="O473" i="1"/>
  <c r="I474" i="1" s="1"/>
  <c r="A474" i="1"/>
  <c r="D474" i="1" s="1"/>
  <c r="W473" i="1"/>
  <c r="X473" i="1"/>
  <c r="Q472" i="1"/>
  <c r="R472" i="1" s="1"/>
  <c r="P412" i="1" l="1"/>
  <c r="B412" i="1" s="1"/>
  <c r="C413" i="1"/>
  <c r="N417" i="1"/>
  <c r="G419" i="1"/>
  <c r="H418" i="1"/>
  <c r="K418" i="1"/>
  <c r="L418" i="1" s="1"/>
  <c r="M418" i="1" s="1"/>
  <c r="J419" i="1"/>
  <c r="O474" i="1"/>
  <c r="I475" i="1" s="1"/>
  <c r="A475" i="1"/>
  <c r="D475" i="1" s="1"/>
  <c r="W474" i="1"/>
  <c r="Q473" i="1"/>
  <c r="R473" i="1" s="1"/>
  <c r="X474" i="1"/>
  <c r="E474" i="1" l="1"/>
  <c r="F475" i="1" s="1"/>
  <c r="P413" i="1"/>
  <c r="B413" i="1" s="1"/>
  <c r="C414" i="1"/>
  <c r="N418" i="1"/>
  <c r="K419" i="1"/>
  <c r="L419" i="1" s="1"/>
  <c r="M419" i="1" s="1"/>
  <c r="J420" i="1"/>
  <c r="H419" i="1"/>
  <c r="G420" i="1"/>
  <c r="A476" i="1"/>
  <c r="D476" i="1" s="1"/>
  <c r="O475" i="1"/>
  <c r="I476" i="1" s="1"/>
  <c r="X475" i="1"/>
  <c r="W475" i="1"/>
  <c r="Q474" i="1"/>
  <c r="R474" i="1" s="1"/>
  <c r="E475" i="1" l="1"/>
  <c r="F476" i="1" s="1"/>
  <c r="P414" i="1"/>
  <c r="B414" i="1" s="1"/>
  <c r="C415" i="1"/>
  <c r="N419" i="1"/>
  <c r="G421" i="1"/>
  <c r="H420" i="1"/>
  <c r="J421" i="1"/>
  <c r="K420" i="1"/>
  <c r="L420" i="1" s="1"/>
  <c r="M420" i="1" s="1"/>
  <c r="W476" i="1"/>
  <c r="Q475" i="1"/>
  <c r="R475" i="1" s="1"/>
  <c r="X476" i="1"/>
  <c r="O476" i="1"/>
  <c r="I477" i="1" s="1"/>
  <c r="A477" i="1"/>
  <c r="D477" i="1" s="1"/>
  <c r="E476" i="1" l="1"/>
  <c r="F477" i="1" s="1"/>
  <c r="P415" i="1"/>
  <c r="B415" i="1" s="1"/>
  <c r="C416" i="1"/>
  <c r="N420" i="1"/>
  <c r="J422" i="1"/>
  <c r="K421" i="1"/>
  <c r="L421" i="1" s="1"/>
  <c r="M421" i="1" s="1"/>
  <c r="H421" i="1"/>
  <c r="G422" i="1"/>
  <c r="W477" i="1"/>
  <c r="Q476" i="1"/>
  <c r="R476" i="1" s="1"/>
  <c r="X477" i="1"/>
  <c r="O477" i="1"/>
  <c r="I478" i="1" s="1"/>
  <c r="A478" i="1"/>
  <c r="D478" i="1" s="1"/>
  <c r="E477" i="1" l="1"/>
  <c r="F478" i="1" s="1"/>
  <c r="P416" i="1"/>
  <c r="B416" i="1" s="1"/>
  <c r="C417" i="1"/>
  <c r="N421" i="1"/>
  <c r="H422" i="1"/>
  <c r="G423" i="1"/>
  <c r="K422" i="1"/>
  <c r="L422" i="1" s="1"/>
  <c r="M422" i="1" s="1"/>
  <c r="J423" i="1"/>
  <c r="Q477" i="1"/>
  <c r="R477" i="1" s="1"/>
  <c r="X478" i="1"/>
  <c r="W478" i="1"/>
  <c r="O478" i="1"/>
  <c r="I479" i="1" s="1"/>
  <c r="A479" i="1"/>
  <c r="D479" i="1" s="1"/>
  <c r="E478" i="1" l="1"/>
  <c r="F479" i="1" s="1"/>
  <c r="P417" i="1"/>
  <c r="B417" i="1" s="1"/>
  <c r="C418" i="1"/>
  <c r="E479" i="1"/>
  <c r="N422" i="1"/>
  <c r="G424" i="1"/>
  <c r="H423" i="1"/>
  <c r="K423" i="1"/>
  <c r="L423" i="1" s="1"/>
  <c r="M423" i="1" s="1"/>
  <c r="J424" i="1"/>
  <c r="X479" i="1"/>
  <c r="Q478" i="1"/>
  <c r="R478" i="1" s="1"/>
  <c r="W479" i="1"/>
  <c r="O479" i="1"/>
  <c r="I480" i="1" s="1"/>
  <c r="A480" i="1"/>
  <c r="D480" i="1" s="1"/>
  <c r="F480" i="1" l="1"/>
  <c r="P418" i="1"/>
  <c r="B418" i="1" s="1"/>
  <c r="C419" i="1"/>
  <c r="E480" i="1"/>
  <c r="F481" i="1" s="1"/>
  <c r="N423" i="1"/>
  <c r="K424" i="1"/>
  <c r="L424" i="1" s="1"/>
  <c r="M424" i="1" s="1"/>
  <c r="J425" i="1"/>
  <c r="H424" i="1"/>
  <c r="G425" i="1"/>
  <c r="O480" i="1"/>
  <c r="I481" i="1" s="1"/>
  <c r="A481" i="1"/>
  <c r="D481" i="1" s="1"/>
  <c r="Q479" i="1"/>
  <c r="R479" i="1" s="1"/>
  <c r="X480" i="1"/>
  <c r="W480" i="1"/>
  <c r="P419" i="1" l="1"/>
  <c r="B419" i="1" s="1"/>
  <c r="C420" i="1"/>
  <c r="N424" i="1"/>
  <c r="H425" i="1"/>
  <c r="G426" i="1"/>
  <c r="K425" i="1"/>
  <c r="L425" i="1" s="1"/>
  <c r="M425" i="1" s="1"/>
  <c r="J426" i="1"/>
  <c r="O481" i="1"/>
  <c r="I482" i="1" s="1"/>
  <c r="A482" i="1"/>
  <c r="D482" i="1" s="1"/>
  <c r="W481" i="1"/>
  <c r="X481" i="1"/>
  <c r="Q480" i="1"/>
  <c r="R480" i="1" s="1"/>
  <c r="E481" i="1" l="1"/>
  <c r="F482" i="1" s="1"/>
  <c r="P420" i="1"/>
  <c r="B420" i="1" s="1"/>
  <c r="C421" i="1"/>
  <c r="N425" i="1"/>
  <c r="J427" i="1"/>
  <c r="K426" i="1"/>
  <c r="L426" i="1" s="1"/>
  <c r="M426" i="1" s="1"/>
  <c r="H426" i="1"/>
  <c r="G427" i="1"/>
  <c r="O482" i="1"/>
  <c r="I483" i="1" s="1"/>
  <c r="A483" i="1"/>
  <c r="D483" i="1" s="1"/>
  <c r="X482" i="1"/>
  <c r="W482" i="1"/>
  <c r="Q481" i="1"/>
  <c r="R481" i="1" s="1"/>
  <c r="E482" i="1" l="1"/>
  <c r="F483" i="1" s="1"/>
  <c r="P421" i="1"/>
  <c r="B421" i="1" s="1"/>
  <c r="C422" i="1"/>
  <c r="N426" i="1"/>
  <c r="H427" i="1"/>
  <c r="G428" i="1"/>
  <c r="K427" i="1"/>
  <c r="L427" i="1" s="1"/>
  <c r="M427" i="1" s="1"/>
  <c r="J428" i="1"/>
  <c r="O483" i="1"/>
  <c r="I484" i="1" s="1"/>
  <c r="A484" i="1"/>
  <c r="D484" i="1" s="1"/>
  <c r="Q482" i="1"/>
  <c r="R482" i="1" s="1"/>
  <c r="X483" i="1"/>
  <c r="W483" i="1"/>
  <c r="E483" i="1" l="1"/>
  <c r="F484" i="1" s="1"/>
  <c r="P422" i="1"/>
  <c r="B422" i="1" s="1"/>
  <c r="C423" i="1"/>
  <c r="N427" i="1"/>
  <c r="K428" i="1"/>
  <c r="L428" i="1" s="1"/>
  <c r="M428" i="1" s="1"/>
  <c r="J429" i="1"/>
  <c r="H428" i="1"/>
  <c r="G429" i="1"/>
  <c r="W484" i="1"/>
  <c r="Q483" i="1"/>
  <c r="R483" i="1" s="1"/>
  <c r="X484" i="1"/>
  <c r="O484" i="1"/>
  <c r="I485" i="1" s="1"/>
  <c r="A485" i="1"/>
  <c r="D485" i="1" s="1"/>
  <c r="E484" i="1" l="1"/>
  <c r="F485" i="1" s="1"/>
  <c r="P423" i="1"/>
  <c r="B423" i="1" s="1"/>
  <c r="C424" i="1"/>
  <c r="N428" i="1"/>
  <c r="H429" i="1"/>
  <c r="G430" i="1"/>
  <c r="K429" i="1"/>
  <c r="L429" i="1" s="1"/>
  <c r="M429" i="1" s="1"/>
  <c r="J430" i="1"/>
  <c r="O485" i="1"/>
  <c r="I486" i="1" s="1"/>
  <c r="A486" i="1"/>
  <c r="D486" i="1" s="1"/>
  <c r="Q484" i="1"/>
  <c r="R484" i="1" s="1"/>
  <c r="X485" i="1"/>
  <c r="W485" i="1"/>
  <c r="E485" i="1" l="1"/>
  <c r="F486" i="1" s="1"/>
  <c r="P424" i="1"/>
  <c r="B424" i="1" s="1"/>
  <c r="C425" i="1"/>
  <c r="E486" i="1"/>
  <c r="N429" i="1"/>
  <c r="J431" i="1"/>
  <c r="K430" i="1"/>
  <c r="L430" i="1" s="1"/>
  <c r="M430" i="1" s="1"/>
  <c r="H430" i="1"/>
  <c r="G431" i="1"/>
  <c r="Q485" i="1"/>
  <c r="R485" i="1" s="1"/>
  <c r="X486" i="1"/>
  <c r="W486" i="1"/>
  <c r="O486" i="1"/>
  <c r="I487" i="1" s="1"/>
  <c r="A487" i="1"/>
  <c r="D487" i="1" s="1"/>
  <c r="F487" i="1" l="1"/>
  <c r="P425" i="1"/>
  <c r="B425" i="1" s="1"/>
  <c r="C426" i="1"/>
  <c r="E487" i="1"/>
  <c r="F488" i="1" s="1"/>
  <c r="N430" i="1"/>
  <c r="H431" i="1"/>
  <c r="G432" i="1"/>
  <c r="K431" i="1"/>
  <c r="L431" i="1" s="1"/>
  <c r="M431" i="1" s="1"/>
  <c r="J432" i="1"/>
  <c r="O487" i="1"/>
  <c r="I488" i="1" s="1"/>
  <c r="A488" i="1"/>
  <c r="D488" i="1" s="1"/>
  <c r="X487" i="1"/>
  <c r="W487" i="1"/>
  <c r="Q486" i="1"/>
  <c r="R486" i="1" s="1"/>
  <c r="P426" i="1" l="1"/>
  <c r="B426" i="1" s="1"/>
  <c r="C427" i="1"/>
  <c r="N431" i="1"/>
  <c r="K432" i="1"/>
  <c r="L432" i="1" s="1"/>
  <c r="M432" i="1" s="1"/>
  <c r="J433" i="1"/>
  <c r="G433" i="1"/>
  <c r="H432" i="1"/>
  <c r="X488" i="1"/>
  <c r="Q487" i="1"/>
  <c r="R487" i="1" s="1"/>
  <c r="W488" i="1"/>
  <c r="O488" i="1"/>
  <c r="I489" i="1" s="1"/>
  <c r="A489" i="1"/>
  <c r="D489" i="1" s="1"/>
  <c r="E488" i="1" l="1"/>
  <c r="F489" i="1" s="1"/>
  <c r="P427" i="1"/>
  <c r="B427" i="1" s="1"/>
  <c r="C428" i="1"/>
  <c r="N432" i="1"/>
  <c r="H433" i="1"/>
  <c r="G434" i="1"/>
  <c r="K433" i="1"/>
  <c r="L433" i="1" s="1"/>
  <c r="M433" i="1" s="1"/>
  <c r="J434" i="1"/>
  <c r="X489" i="1"/>
  <c r="W489" i="1"/>
  <c r="Q488" i="1"/>
  <c r="R488" i="1" s="1"/>
  <c r="O489" i="1"/>
  <c r="I490" i="1" s="1"/>
  <c r="A490" i="1"/>
  <c r="D490" i="1" s="1"/>
  <c r="E489" i="1" l="1"/>
  <c r="F490" i="1" s="1"/>
  <c r="P428" i="1"/>
  <c r="B428" i="1" s="1"/>
  <c r="C429" i="1"/>
  <c r="N433" i="1"/>
  <c r="H434" i="1"/>
  <c r="G435" i="1"/>
  <c r="J435" i="1"/>
  <c r="K434" i="1"/>
  <c r="L434" i="1" s="1"/>
  <c r="M434" i="1" s="1"/>
  <c r="O490" i="1"/>
  <c r="I491" i="1" s="1"/>
  <c r="A491" i="1"/>
  <c r="D491" i="1" s="1"/>
  <c r="Q489" i="1"/>
  <c r="R489" i="1" s="1"/>
  <c r="W490" i="1"/>
  <c r="X490" i="1"/>
  <c r="E490" i="1" l="1"/>
  <c r="F491" i="1" s="1"/>
  <c r="P429" i="1"/>
  <c r="B429" i="1" s="1"/>
  <c r="C430" i="1"/>
  <c r="N434" i="1"/>
  <c r="K435" i="1"/>
  <c r="L435" i="1" s="1"/>
  <c r="M435" i="1" s="1"/>
  <c r="J436" i="1"/>
  <c r="G436" i="1"/>
  <c r="H435" i="1"/>
  <c r="A492" i="1"/>
  <c r="D492" i="1" s="1"/>
  <c r="O491" i="1"/>
  <c r="I492" i="1" s="1"/>
  <c r="X491" i="1"/>
  <c r="W491" i="1"/>
  <c r="Q490" i="1"/>
  <c r="R490" i="1" s="1"/>
  <c r="E491" i="1" l="1"/>
  <c r="F492" i="1" s="1"/>
  <c r="P430" i="1"/>
  <c r="B430" i="1" s="1"/>
  <c r="C431" i="1"/>
  <c r="N435" i="1"/>
  <c r="H436" i="1"/>
  <c r="G437" i="1"/>
  <c r="J437" i="1"/>
  <c r="K436" i="1"/>
  <c r="L436" i="1" s="1"/>
  <c r="M436" i="1" s="1"/>
  <c r="O492" i="1"/>
  <c r="I493" i="1" s="1"/>
  <c r="A493" i="1"/>
  <c r="D493" i="1" s="1"/>
  <c r="X492" i="1"/>
  <c r="W492" i="1"/>
  <c r="Q491" i="1"/>
  <c r="R491" i="1" s="1"/>
  <c r="E492" i="1" l="1"/>
  <c r="F493" i="1" s="1"/>
  <c r="P431" i="1"/>
  <c r="B431" i="1" s="1"/>
  <c r="C432" i="1"/>
  <c r="E493" i="1"/>
  <c r="N436" i="1"/>
  <c r="K437" i="1"/>
  <c r="L437" i="1" s="1"/>
  <c r="M437" i="1" s="1"/>
  <c r="J438" i="1"/>
  <c r="G438" i="1"/>
  <c r="H437" i="1"/>
  <c r="O493" i="1"/>
  <c r="I494" i="1" s="1"/>
  <c r="A494" i="1"/>
  <c r="D494" i="1" s="1"/>
  <c r="X493" i="1"/>
  <c r="W493" i="1"/>
  <c r="Q492" i="1"/>
  <c r="R492" i="1" s="1"/>
  <c r="F494" i="1" l="1"/>
  <c r="P432" i="1"/>
  <c r="B432" i="1" s="1"/>
  <c r="C433" i="1"/>
  <c r="E494" i="1"/>
  <c r="F495" i="1" s="1"/>
  <c r="N437" i="1"/>
  <c r="H438" i="1"/>
  <c r="G439" i="1"/>
  <c r="K438" i="1"/>
  <c r="L438" i="1" s="1"/>
  <c r="M438" i="1" s="1"/>
  <c r="J439" i="1"/>
  <c r="O494" i="1"/>
  <c r="I495" i="1" s="1"/>
  <c r="A495" i="1"/>
  <c r="D495" i="1" s="1"/>
  <c r="W494" i="1"/>
  <c r="Q493" i="1"/>
  <c r="R493" i="1" s="1"/>
  <c r="X494" i="1"/>
  <c r="P433" i="1" l="1"/>
  <c r="B433" i="1" s="1"/>
  <c r="C434" i="1"/>
  <c r="N438" i="1"/>
  <c r="K439" i="1"/>
  <c r="L439" i="1" s="1"/>
  <c r="M439" i="1" s="1"/>
  <c r="J440" i="1"/>
  <c r="H439" i="1"/>
  <c r="G440" i="1"/>
  <c r="O495" i="1"/>
  <c r="I496" i="1" s="1"/>
  <c r="A496" i="1"/>
  <c r="D496" i="1" s="1"/>
  <c r="Q494" i="1"/>
  <c r="R494" i="1" s="1"/>
  <c r="W495" i="1"/>
  <c r="X495" i="1"/>
  <c r="E495" i="1" l="1"/>
  <c r="F496" i="1" s="1"/>
  <c r="P434" i="1"/>
  <c r="B434" i="1" s="1"/>
  <c r="C435" i="1"/>
  <c r="N439" i="1"/>
  <c r="G441" i="1"/>
  <c r="H440" i="1"/>
  <c r="J441" i="1"/>
  <c r="K440" i="1"/>
  <c r="L440" i="1" s="1"/>
  <c r="M440" i="1" s="1"/>
  <c r="O496" i="1"/>
  <c r="I497" i="1" s="1"/>
  <c r="A497" i="1"/>
  <c r="D497" i="1" s="1"/>
  <c r="X496" i="1"/>
  <c r="Q495" i="1"/>
  <c r="R495" i="1" s="1"/>
  <c r="W496" i="1"/>
  <c r="E496" i="1" l="1"/>
  <c r="F497" i="1" s="1"/>
  <c r="P435" i="1"/>
  <c r="B435" i="1" s="1"/>
  <c r="C436" i="1"/>
  <c r="E497" i="1"/>
  <c r="N440" i="1"/>
  <c r="K441" i="1"/>
  <c r="L441" i="1" s="1"/>
  <c r="M441" i="1" s="1"/>
  <c r="J442" i="1"/>
  <c r="G442" i="1"/>
  <c r="H441" i="1"/>
  <c r="A498" i="1"/>
  <c r="D498" i="1" s="1"/>
  <c r="O497" i="1"/>
  <c r="I498" i="1" s="1"/>
  <c r="X497" i="1"/>
  <c r="W497" i="1"/>
  <c r="Q496" i="1"/>
  <c r="R496" i="1" s="1"/>
  <c r="F498" i="1" l="1"/>
  <c r="P436" i="1"/>
  <c r="B436" i="1" s="1"/>
  <c r="C437" i="1"/>
  <c r="E498" i="1"/>
  <c r="F499" i="1" s="1"/>
  <c r="N441" i="1"/>
  <c r="G443" i="1"/>
  <c r="H442" i="1"/>
  <c r="K442" i="1"/>
  <c r="L442" i="1" s="1"/>
  <c r="M442" i="1" s="1"/>
  <c r="J443" i="1"/>
  <c r="Q497" i="1"/>
  <c r="R497" i="1" s="1"/>
  <c r="X498" i="1"/>
  <c r="W498" i="1"/>
  <c r="A499" i="1"/>
  <c r="D499" i="1" s="1"/>
  <c r="O498" i="1"/>
  <c r="I499" i="1" s="1"/>
  <c r="P437" i="1" l="1"/>
  <c r="B437" i="1" s="1"/>
  <c r="C438" i="1"/>
  <c r="E499" i="1"/>
  <c r="F500" i="1" s="1"/>
  <c r="N442" i="1"/>
  <c r="K443" i="1"/>
  <c r="L443" i="1" s="1"/>
  <c r="M443" i="1" s="1"/>
  <c r="J444" i="1"/>
  <c r="H443" i="1"/>
  <c r="G444" i="1"/>
  <c r="O499" i="1"/>
  <c r="I500" i="1" s="1"/>
  <c r="A500" i="1"/>
  <c r="D500" i="1" s="1"/>
  <c r="X499" i="1"/>
  <c r="Q498" i="1"/>
  <c r="R498" i="1" s="1"/>
  <c r="W499" i="1"/>
  <c r="P438" i="1" l="1"/>
  <c r="B438" i="1" s="1"/>
  <c r="C439" i="1"/>
  <c r="E500" i="1"/>
  <c r="F501" i="1" s="1"/>
  <c r="N443" i="1"/>
  <c r="H444" i="1"/>
  <c r="G445" i="1"/>
  <c r="K444" i="1"/>
  <c r="L444" i="1" s="1"/>
  <c r="M444" i="1" s="1"/>
  <c r="J445" i="1"/>
  <c r="O500" i="1"/>
  <c r="I501" i="1" s="1"/>
  <c r="A501" i="1"/>
  <c r="D501" i="1" s="1"/>
  <c r="W500" i="1"/>
  <c r="Q499" i="1"/>
  <c r="R499" i="1" s="1"/>
  <c r="X500" i="1"/>
  <c r="P439" i="1" l="1"/>
  <c r="C440" i="1"/>
  <c r="E501" i="1"/>
  <c r="F502" i="1" s="1"/>
  <c r="N444" i="1"/>
  <c r="K445" i="1"/>
  <c r="L445" i="1" s="1"/>
  <c r="M445" i="1" s="1"/>
  <c r="J446" i="1"/>
  <c r="G446" i="1"/>
  <c r="H445" i="1"/>
  <c r="O501" i="1"/>
  <c r="I502" i="1" s="1"/>
  <c r="A502" i="1"/>
  <c r="D502" i="1" s="1"/>
  <c r="W501" i="1"/>
  <c r="X501" i="1"/>
  <c r="Q500" i="1"/>
  <c r="R500" i="1" s="1"/>
  <c r="P440" i="1" l="1"/>
  <c r="B440" i="1" s="1"/>
  <c r="B439" i="1"/>
  <c r="C441" i="1"/>
  <c r="E502" i="1"/>
  <c r="F503" i="1" s="1"/>
  <c r="N445" i="1"/>
  <c r="G447" i="1"/>
  <c r="H446" i="1"/>
  <c r="K446" i="1"/>
  <c r="L446" i="1" s="1"/>
  <c r="M446" i="1" s="1"/>
  <c r="J447" i="1"/>
  <c r="O502" i="1"/>
  <c r="I503" i="1" s="1"/>
  <c r="A503" i="1"/>
  <c r="D503" i="1" s="1"/>
  <c r="Q501" i="1"/>
  <c r="R501" i="1" s="1"/>
  <c r="X502" i="1"/>
  <c r="W502" i="1"/>
  <c r="P441" i="1" l="1"/>
  <c r="B441" i="1" s="1"/>
  <c r="C442" i="1"/>
  <c r="E503" i="1"/>
  <c r="F504" i="1" s="1"/>
  <c r="N446" i="1"/>
  <c r="K447" i="1"/>
  <c r="L447" i="1" s="1"/>
  <c r="M447" i="1" s="1"/>
  <c r="J448" i="1"/>
  <c r="G448" i="1"/>
  <c r="H447" i="1"/>
  <c r="O503" i="1"/>
  <c r="I504" i="1" s="1"/>
  <c r="A504" i="1"/>
  <c r="D504" i="1" s="1"/>
  <c r="X503" i="1"/>
  <c r="W503" i="1"/>
  <c r="Q502" i="1"/>
  <c r="R502" i="1" s="1"/>
  <c r="P442" i="1" l="1"/>
  <c r="B442" i="1" s="1"/>
  <c r="C443" i="1"/>
  <c r="E504" i="1"/>
  <c r="F505" i="1" s="1"/>
  <c r="N447" i="1"/>
  <c r="G449" i="1"/>
  <c r="H448" i="1"/>
  <c r="J449" i="1"/>
  <c r="K448" i="1"/>
  <c r="L448" i="1" s="1"/>
  <c r="M448" i="1" s="1"/>
  <c r="O504" i="1"/>
  <c r="I505" i="1" s="1"/>
  <c r="A505" i="1"/>
  <c r="D505" i="1" s="1"/>
  <c r="X504" i="1"/>
  <c r="Q503" i="1"/>
  <c r="R503" i="1" s="1"/>
  <c r="W504" i="1"/>
  <c r="P443" i="1" l="1"/>
  <c r="B443" i="1" s="1"/>
  <c r="C444" i="1"/>
  <c r="E505" i="1"/>
  <c r="F506" i="1" s="1"/>
  <c r="N448" i="1"/>
  <c r="J450" i="1"/>
  <c r="K449" i="1"/>
  <c r="L449" i="1" s="1"/>
  <c r="M449" i="1" s="1"/>
  <c r="H449" i="1"/>
  <c r="G450" i="1"/>
  <c r="O505" i="1"/>
  <c r="I506" i="1" s="1"/>
  <c r="A506" i="1"/>
  <c r="D506" i="1" s="1"/>
  <c r="X505" i="1"/>
  <c r="W505" i="1"/>
  <c r="Q504" i="1"/>
  <c r="R504" i="1" s="1"/>
  <c r="P444" i="1" l="1"/>
  <c r="B444" i="1" s="1"/>
  <c r="C445" i="1"/>
  <c r="E506" i="1"/>
  <c r="F507" i="1" s="1"/>
  <c r="N449" i="1"/>
  <c r="H450" i="1"/>
  <c r="G451" i="1"/>
  <c r="K450" i="1"/>
  <c r="L450" i="1" s="1"/>
  <c r="M450" i="1" s="1"/>
  <c r="J451" i="1"/>
  <c r="O506" i="1"/>
  <c r="I507" i="1" s="1"/>
  <c r="A507" i="1"/>
  <c r="D507" i="1" s="1"/>
  <c r="W506" i="1"/>
  <c r="Q505" i="1"/>
  <c r="R505" i="1" s="1"/>
  <c r="X506" i="1"/>
  <c r="P445" i="1" l="1"/>
  <c r="B445" i="1" s="1"/>
  <c r="C446" i="1"/>
  <c r="E507" i="1"/>
  <c r="F508" i="1" s="1"/>
  <c r="N450" i="1"/>
  <c r="J452" i="1"/>
  <c r="K451" i="1"/>
  <c r="L451" i="1" s="1"/>
  <c r="M451" i="1" s="1"/>
  <c r="G452" i="1"/>
  <c r="H451" i="1"/>
  <c r="O507" i="1"/>
  <c r="I508" i="1" s="1"/>
  <c r="A508" i="1"/>
  <c r="D508" i="1" s="1"/>
  <c r="X507" i="1"/>
  <c r="W507" i="1"/>
  <c r="Q506" i="1"/>
  <c r="R506" i="1" s="1"/>
  <c r="P446" i="1" l="1"/>
  <c r="B446" i="1" s="1"/>
  <c r="C447" i="1"/>
  <c r="E508" i="1"/>
  <c r="F509" i="1" s="1"/>
  <c r="N451" i="1"/>
  <c r="G453" i="1"/>
  <c r="H452" i="1"/>
  <c r="K452" i="1"/>
  <c r="L452" i="1" s="1"/>
  <c r="M452" i="1" s="1"/>
  <c r="J453" i="1"/>
  <c r="Q507" i="1"/>
  <c r="R507" i="1" s="1"/>
  <c r="X508" i="1"/>
  <c r="W508" i="1"/>
  <c r="O508" i="1"/>
  <c r="I509" i="1" s="1"/>
  <c r="A509" i="1"/>
  <c r="D509" i="1" s="1"/>
  <c r="P447" i="1" l="1"/>
  <c r="B447" i="1" s="1"/>
  <c r="C448" i="1"/>
  <c r="E509" i="1"/>
  <c r="F510" i="1" s="1"/>
  <c r="N452" i="1"/>
  <c r="K453" i="1"/>
  <c r="L453" i="1" s="1"/>
  <c r="M453" i="1" s="1"/>
  <c r="J454" i="1"/>
  <c r="G454" i="1"/>
  <c r="H453" i="1"/>
  <c r="X509" i="1"/>
  <c r="W509" i="1"/>
  <c r="Q508" i="1"/>
  <c r="R508" i="1" s="1"/>
  <c r="O509" i="1"/>
  <c r="I510" i="1" s="1"/>
  <c r="A510" i="1"/>
  <c r="D510" i="1" s="1"/>
  <c r="P448" i="1" l="1"/>
  <c r="B448" i="1" s="1"/>
  <c r="C449" i="1"/>
  <c r="E510" i="1"/>
  <c r="F511" i="1" s="1"/>
  <c r="N453" i="1"/>
  <c r="H454" i="1"/>
  <c r="G455" i="1"/>
  <c r="K454" i="1"/>
  <c r="L454" i="1" s="1"/>
  <c r="M454" i="1" s="1"/>
  <c r="J455" i="1"/>
  <c r="X510" i="1"/>
  <c r="W510" i="1"/>
  <c r="Q509" i="1"/>
  <c r="R509" i="1" s="1"/>
  <c r="O510" i="1"/>
  <c r="I511" i="1" s="1"/>
  <c r="A511" i="1"/>
  <c r="D511" i="1" s="1"/>
  <c r="P449" i="1" l="1"/>
  <c r="B449" i="1" s="1"/>
  <c r="C450" i="1"/>
  <c r="E511" i="1"/>
  <c r="F512" i="1" s="1"/>
  <c r="N454" i="1"/>
  <c r="J456" i="1"/>
  <c r="K455" i="1"/>
  <c r="L455" i="1" s="1"/>
  <c r="M455" i="1" s="1"/>
  <c r="H455" i="1"/>
  <c r="G456" i="1"/>
  <c r="A512" i="1"/>
  <c r="D512" i="1" s="1"/>
  <c r="O511" i="1"/>
  <c r="I512" i="1" s="1"/>
  <c r="X511" i="1"/>
  <c r="W511" i="1"/>
  <c r="Q510" i="1"/>
  <c r="R510" i="1" s="1"/>
  <c r="P450" i="1" l="1"/>
  <c r="B450" i="1" s="1"/>
  <c r="C451" i="1"/>
  <c r="E512" i="1"/>
  <c r="F513" i="1" s="1"/>
  <c r="N455" i="1"/>
  <c r="H456" i="1"/>
  <c r="G457" i="1"/>
  <c r="J457" i="1"/>
  <c r="K456" i="1"/>
  <c r="L456" i="1" s="1"/>
  <c r="M456" i="1" s="1"/>
  <c r="W512" i="1"/>
  <c r="Q511" i="1"/>
  <c r="X512" i="1"/>
  <c r="A513" i="1"/>
  <c r="D513" i="1" s="1"/>
  <c r="O512" i="1"/>
  <c r="I513" i="1" s="1"/>
  <c r="P451" i="1" l="1"/>
  <c r="B451" i="1" s="1"/>
  <c r="C452" i="1"/>
  <c r="R453" i="1"/>
  <c r="E513" i="1"/>
  <c r="F514" i="1" s="1"/>
  <c r="N456" i="1"/>
  <c r="K457" i="1"/>
  <c r="L457" i="1" s="1"/>
  <c r="M457" i="1" s="1"/>
  <c r="J458" i="1"/>
  <c r="H457" i="1"/>
  <c r="G458" i="1"/>
  <c r="X513" i="1"/>
  <c r="Q512" i="1"/>
  <c r="R512" i="1" s="1"/>
  <c r="W513" i="1"/>
  <c r="O513" i="1"/>
  <c r="I514" i="1" s="1"/>
  <c r="A514" i="1"/>
  <c r="D514" i="1" s="1"/>
  <c r="P452" i="1" l="1"/>
  <c r="B452" i="1" s="1"/>
  <c r="C453" i="1"/>
  <c r="E514" i="1"/>
  <c r="F515" i="1" s="1"/>
  <c r="N457" i="1"/>
  <c r="G459" i="1"/>
  <c r="H458" i="1"/>
  <c r="J459" i="1"/>
  <c r="K458" i="1"/>
  <c r="L458" i="1" s="1"/>
  <c r="M458" i="1" s="1"/>
  <c r="X514" i="1"/>
  <c r="Q513" i="1"/>
  <c r="R513" i="1" s="1"/>
  <c r="W514" i="1"/>
  <c r="O514" i="1"/>
  <c r="I515" i="1" s="1"/>
  <c r="A515" i="1"/>
  <c r="D515" i="1" s="1"/>
  <c r="P453" i="1" l="1"/>
  <c r="B453" i="1" s="1"/>
  <c r="C454" i="1"/>
  <c r="E515" i="1"/>
  <c r="F516" i="1" s="1"/>
  <c r="N458" i="1"/>
  <c r="K459" i="1"/>
  <c r="L459" i="1" s="1"/>
  <c r="M459" i="1" s="1"/>
  <c r="J460" i="1"/>
  <c r="H459" i="1"/>
  <c r="G460" i="1"/>
  <c r="O515" i="1"/>
  <c r="I516" i="1" s="1"/>
  <c r="A516" i="1"/>
  <c r="D516" i="1" s="1"/>
  <c r="Q514" i="1"/>
  <c r="R514" i="1" s="1"/>
  <c r="X515" i="1"/>
  <c r="W515" i="1"/>
  <c r="P454" i="1" l="1"/>
  <c r="B454" i="1" s="1"/>
  <c r="C455" i="1"/>
  <c r="E516" i="1"/>
  <c r="F517" i="1" s="1"/>
  <c r="N459" i="1"/>
  <c r="H460" i="1"/>
  <c r="G461" i="1"/>
  <c r="J461" i="1"/>
  <c r="K460" i="1"/>
  <c r="L460" i="1" s="1"/>
  <c r="M460" i="1" s="1"/>
  <c r="W516" i="1"/>
  <c r="X516" i="1"/>
  <c r="Q515" i="1"/>
  <c r="R515" i="1" s="1"/>
  <c r="O516" i="1"/>
  <c r="I517" i="1" s="1"/>
  <c r="A517" i="1"/>
  <c r="D517" i="1" s="1"/>
  <c r="P455" i="1" l="1"/>
  <c r="B455" i="1" s="1"/>
  <c r="C456" i="1"/>
  <c r="E517" i="1"/>
  <c r="F518" i="1" s="1"/>
  <c r="N460" i="1"/>
  <c r="J462" i="1"/>
  <c r="K461" i="1"/>
  <c r="L461" i="1" s="1"/>
  <c r="M461" i="1" s="1"/>
  <c r="H461" i="1"/>
  <c r="G462" i="1"/>
  <c r="O517" i="1"/>
  <c r="I518" i="1" s="1"/>
  <c r="A518" i="1"/>
  <c r="D518" i="1" s="1"/>
  <c r="X517" i="1"/>
  <c r="W517" i="1"/>
  <c r="Q516" i="1"/>
  <c r="R516" i="1" s="1"/>
  <c r="P456" i="1" l="1"/>
  <c r="B456" i="1" s="1"/>
  <c r="C457" i="1"/>
  <c r="E518" i="1"/>
  <c r="F519" i="1" s="1"/>
  <c r="N461" i="1"/>
  <c r="G463" i="1"/>
  <c r="H462" i="1"/>
  <c r="J463" i="1"/>
  <c r="K462" i="1"/>
  <c r="L462" i="1" s="1"/>
  <c r="M462" i="1" s="1"/>
  <c r="O518" i="1"/>
  <c r="I519" i="1" s="1"/>
  <c r="A519" i="1"/>
  <c r="D519" i="1" s="1"/>
  <c r="X518" i="1"/>
  <c r="Q517" i="1"/>
  <c r="R517" i="1" s="1"/>
  <c r="W518" i="1"/>
  <c r="P457" i="1" l="1"/>
  <c r="B457" i="1" s="1"/>
  <c r="C458" i="1"/>
  <c r="E519" i="1"/>
  <c r="F520" i="1" s="1"/>
  <c r="N462" i="1"/>
  <c r="J464" i="1"/>
  <c r="K463" i="1"/>
  <c r="L463" i="1" s="1"/>
  <c r="M463" i="1" s="1"/>
  <c r="H463" i="1"/>
  <c r="G464" i="1"/>
  <c r="O519" i="1"/>
  <c r="I520" i="1" s="1"/>
  <c r="A520" i="1"/>
  <c r="D520" i="1" s="1"/>
  <c r="Q518" i="1"/>
  <c r="R518" i="1" s="1"/>
  <c r="X519" i="1"/>
  <c r="W519" i="1"/>
  <c r="P458" i="1" l="1"/>
  <c r="B458" i="1" s="1"/>
  <c r="C459" i="1"/>
  <c r="E520" i="1"/>
  <c r="F521" i="1" s="1"/>
  <c r="N463" i="1"/>
  <c r="H464" i="1"/>
  <c r="G465" i="1"/>
  <c r="K464" i="1"/>
  <c r="L464" i="1" s="1"/>
  <c r="M464" i="1" s="1"/>
  <c r="J465" i="1"/>
  <c r="O520" i="1"/>
  <c r="I521" i="1" s="1"/>
  <c r="A521" i="1"/>
  <c r="D521" i="1" s="1"/>
  <c r="W520" i="1"/>
  <c r="Q519" i="1"/>
  <c r="R519" i="1" s="1"/>
  <c r="X520" i="1"/>
  <c r="P459" i="1" l="1"/>
  <c r="B459" i="1" s="1"/>
  <c r="C460" i="1"/>
  <c r="E521" i="1"/>
  <c r="F522" i="1" s="1"/>
  <c r="N464" i="1"/>
  <c r="K465" i="1"/>
  <c r="L465" i="1" s="1"/>
  <c r="M465" i="1" s="1"/>
  <c r="J466" i="1"/>
  <c r="G466" i="1"/>
  <c r="H465" i="1"/>
  <c r="W521" i="1"/>
  <c r="X521" i="1"/>
  <c r="Q520" i="1"/>
  <c r="R520" i="1" s="1"/>
  <c r="O521" i="1"/>
  <c r="I522" i="1" s="1"/>
  <c r="A522" i="1"/>
  <c r="D522" i="1" s="1"/>
  <c r="P460" i="1" l="1"/>
  <c r="B460" i="1" s="1"/>
  <c r="C461" i="1"/>
  <c r="E522" i="1"/>
  <c r="F523" i="1" s="1"/>
  <c r="N465" i="1"/>
  <c r="H466" i="1"/>
  <c r="G467" i="1"/>
  <c r="K466" i="1"/>
  <c r="L466" i="1" s="1"/>
  <c r="M466" i="1" s="1"/>
  <c r="J467" i="1"/>
  <c r="O522" i="1"/>
  <c r="I523" i="1" s="1"/>
  <c r="A523" i="1"/>
  <c r="D523" i="1" s="1"/>
  <c r="X522" i="1"/>
  <c r="Q521" i="1"/>
  <c r="R521" i="1" s="1"/>
  <c r="W522" i="1"/>
  <c r="P461" i="1" l="1"/>
  <c r="B461" i="1" s="1"/>
  <c r="C462" i="1"/>
  <c r="E523" i="1"/>
  <c r="F524" i="1" s="1"/>
  <c r="N466" i="1"/>
  <c r="J468" i="1"/>
  <c r="K467" i="1"/>
  <c r="L467" i="1" s="1"/>
  <c r="M467" i="1" s="1"/>
  <c r="H467" i="1"/>
  <c r="G468" i="1"/>
  <c r="O523" i="1"/>
  <c r="I524" i="1" s="1"/>
  <c r="A524" i="1"/>
  <c r="D524" i="1" s="1"/>
  <c r="X523" i="1"/>
  <c r="W523" i="1"/>
  <c r="Q522" i="1"/>
  <c r="R522" i="1" s="1"/>
  <c r="P462" i="1" l="1"/>
  <c r="B462" i="1" s="1"/>
  <c r="C463" i="1"/>
  <c r="E524" i="1"/>
  <c r="F525" i="1" s="1"/>
  <c r="N467" i="1"/>
  <c r="H468" i="1"/>
  <c r="G469" i="1"/>
  <c r="J469" i="1"/>
  <c r="K468" i="1"/>
  <c r="L468" i="1" s="1"/>
  <c r="M468" i="1" s="1"/>
  <c r="A525" i="1"/>
  <c r="D525" i="1" s="1"/>
  <c r="O524" i="1"/>
  <c r="I525" i="1" s="1"/>
  <c r="X524" i="1"/>
  <c r="Q523" i="1"/>
  <c r="R523" i="1" s="1"/>
  <c r="W524" i="1"/>
  <c r="P463" i="1" l="1"/>
  <c r="B463" i="1" s="1"/>
  <c r="C464" i="1"/>
  <c r="E525" i="1"/>
  <c r="F526" i="1" s="1"/>
  <c r="N468" i="1"/>
  <c r="J470" i="1"/>
  <c r="K469" i="1"/>
  <c r="L469" i="1" s="1"/>
  <c r="M469" i="1" s="1"/>
  <c r="H469" i="1"/>
  <c r="G470" i="1"/>
  <c r="Q524" i="1"/>
  <c r="R524" i="1" s="1"/>
  <c r="X525" i="1"/>
  <c r="W525" i="1"/>
  <c r="O525" i="1"/>
  <c r="I526" i="1" s="1"/>
  <c r="A526" i="1"/>
  <c r="D526" i="1" s="1"/>
  <c r="P464" i="1" l="1"/>
  <c r="B464" i="1" s="1"/>
  <c r="C465" i="1"/>
  <c r="E526" i="1"/>
  <c r="F527" i="1" s="1"/>
  <c r="N469" i="1"/>
  <c r="H470" i="1"/>
  <c r="G471" i="1"/>
  <c r="K470" i="1"/>
  <c r="L470" i="1" s="1"/>
  <c r="M470" i="1" s="1"/>
  <c r="J471" i="1"/>
  <c r="O526" i="1"/>
  <c r="I527" i="1" s="1"/>
  <c r="A527" i="1"/>
  <c r="D527" i="1" s="1"/>
  <c r="Q525" i="1"/>
  <c r="R525" i="1" s="1"/>
  <c r="X526" i="1"/>
  <c r="W526" i="1"/>
  <c r="P465" i="1" l="1"/>
  <c r="B465" i="1" s="1"/>
  <c r="C466" i="1"/>
  <c r="E527" i="1"/>
  <c r="F528" i="1" s="1"/>
  <c r="N470" i="1"/>
  <c r="K471" i="1"/>
  <c r="L471" i="1" s="1"/>
  <c r="M471" i="1" s="1"/>
  <c r="J472" i="1"/>
  <c r="H471" i="1"/>
  <c r="G472" i="1"/>
  <c r="W527" i="1"/>
  <c r="X527" i="1"/>
  <c r="Q526" i="1"/>
  <c r="R526" i="1" s="1"/>
  <c r="O527" i="1"/>
  <c r="I528" i="1" s="1"/>
  <c r="A528" i="1"/>
  <c r="D528" i="1" s="1"/>
  <c r="P466" i="1" l="1"/>
  <c r="B466" i="1" s="1"/>
  <c r="C467" i="1"/>
  <c r="E528" i="1"/>
  <c r="F529" i="1" s="1"/>
  <c r="N471" i="1"/>
  <c r="H472" i="1"/>
  <c r="G473" i="1"/>
  <c r="J473" i="1"/>
  <c r="K472" i="1"/>
  <c r="L472" i="1" s="1"/>
  <c r="M472" i="1" s="1"/>
  <c r="W528" i="1"/>
  <c r="Q527" i="1"/>
  <c r="R527" i="1" s="1"/>
  <c r="X528" i="1"/>
  <c r="O528" i="1"/>
  <c r="I529" i="1" s="1"/>
  <c r="A529" i="1"/>
  <c r="D529" i="1" s="1"/>
  <c r="P467" i="1" l="1"/>
  <c r="B467" i="1" s="1"/>
  <c r="C468" i="1"/>
  <c r="E529" i="1"/>
  <c r="F530" i="1" s="1"/>
  <c r="N472" i="1"/>
  <c r="J474" i="1"/>
  <c r="K473" i="1"/>
  <c r="L473" i="1" s="1"/>
  <c r="M473" i="1" s="1"/>
  <c r="H473" i="1"/>
  <c r="G474" i="1"/>
  <c r="X529" i="1"/>
  <c r="W529" i="1"/>
  <c r="Q528" i="1"/>
  <c r="R528" i="1" s="1"/>
  <c r="O529" i="1"/>
  <c r="I530" i="1" s="1"/>
  <c r="A530" i="1"/>
  <c r="D530" i="1" s="1"/>
  <c r="P468" i="1" l="1"/>
  <c r="B468" i="1" s="1"/>
  <c r="C469" i="1"/>
  <c r="E530" i="1"/>
  <c r="F531" i="1" s="1"/>
  <c r="N473" i="1"/>
  <c r="G475" i="1"/>
  <c r="H474" i="1"/>
  <c r="K474" i="1"/>
  <c r="L474" i="1" s="1"/>
  <c r="M474" i="1" s="1"/>
  <c r="J475" i="1"/>
  <c r="O530" i="1"/>
  <c r="I531" i="1" s="1"/>
  <c r="A531" i="1"/>
  <c r="D531" i="1" s="1"/>
  <c r="W530" i="1"/>
  <c r="Q529" i="1"/>
  <c r="R529" i="1" s="1"/>
  <c r="X530" i="1"/>
  <c r="P469" i="1" l="1"/>
  <c r="C470" i="1"/>
  <c r="E531" i="1"/>
  <c r="F532" i="1" s="1"/>
  <c r="N474" i="1"/>
  <c r="K475" i="1"/>
  <c r="L475" i="1" s="1"/>
  <c r="M475" i="1" s="1"/>
  <c r="J476" i="1"/>
  <c r="H475" i="1"/>
  <c r="G476" i="1"/>
  <c r="O531" i="1"/>
  <c r="I532" i="1" s="1"/>
  <c r="A532" i="1"/>
  <c r="D532" i="1" s="1"/>
  <c r="W531" i="1"/>
  <c r="X531" i="1"/>
  <c r="Q530" i="1"/>
  <c r="R530" i="1" s="1"/>
  <c r="S469" i="1" l="1"/>
  <c r="B469" i="1"/>
  <c r="P470" i="1"/>
  <c r="B470" i="1" s="1"/>
  <c r="C471" i="1"/>
  <c r="E532" i="1"/>
  <c r="F533" i="1" s="1"/>
  <c r="N475" i="1"/>
  <c r="G477" i="1"/>
  <c r="H476" i="1"/>
  <c r="K476" i="1"/>
  <c r="L476" i="1" s="1"/>
  <c r="M476" i="1" s="1"/>
  <c r="J477" i="1"/>
  <c r="Q531" i="1"/>
  <c r="R531" i="1" s="1"/>
  <c r="W532" i="1"/>
  <c r="X532" i="1"/>
  <c r="O532" i="1"/>
  <c r="I533" i="1" s="1"/>
  <c r="A533" i="1"/>
  <c r="D533" i="1" s="1"/>
  <c r="C472" i="1" l="1"/>
  <c r="P471" i="1"/>
  <c r="B471" i="1" s="1"/>
  <c r="E533" i="1"/>
  <c r="F534" i="1" s="1"/>
  <c r="N476" i="1"/>
  <c r="K477" i="1"/>
  <c r="L477" i="1" s="1"/>
  <c r="M477" i="1" s="1"/>
  <c r="J478" i="1"/>
  <c r="G478" i="1"/>
  <c r="H477" i="1"/>
  <c r="O533" i="1"/>
  <c r="I534" i="1" s="1"/>
  <c r="A534" i="1"/>
  <c r="D534" i="1" s="1"/>
  <c r="W533" i="1"/>
  <c r="X533" i="1"/>
  <c r="Q532" i="1"/>
  <c r="R532" i="1" s="1"/>
  <c r="C473" i="1" l="1"/>
  <c r="P472" i="1"/>
  <c r="B472" i="1" s="1"/>
  <c r="E534" i="1"/>
  <c r="F535" i="1" s="1"/>
  <c r="N477" i="1"/>
  <c r="H478" i="1"/>
  <c r="G479" i="1"/>
  <c r="J479" i="1"/>
  <c r="K478" i="1"/>
  <c r="L478" i="1" s="1"/>
  <c r="M478" i="1" s="1"/>
  <c r="O534" i="1"/>
  <c r="I535" i="1" s="1"/>
  <c r="A535" i="1"/>
  <c r="D535" i="1" s="1"/>
  <c r="W534" i="1"/>
  <c r="X534" i="1"/>
  <c r="Q533" i="1"/>
  <c r="R533" i="1" s="1"/>
  <c r="C474" i="1" l="1"/>
  <c r="P473" i="1"/>
  <c r="B473" i="1" s="1"/>
  <c r="E535" i="1"/>
  <c r="F536" i="1" s="1"/>
  <c r="N478" i="1"/>
  <c r="K479" i="1"/>
  <c r="L479" i="1" s="1"/>
  <c r="M479" i="1" s="1"/>
  <c r="J480" i="1"/>
  <c r="H479" i="1"/>
  <c r="G480" i="1"/>
  <c r="W535" i="1"/>
  <c r="X535" i="1"/>
  <c r="Q534" i="1"/>
  <c r="R534" i="1" s="1"/>
  <c r="O535" i="1"/>
  <c r="I536" i="1" s="1"/>
  <c r="A536" i="1"/>
  <c r="D536" i="1" s="1"/>
  <c r="C475" i="1" l="1"/>
  <c r="P474" i="1"/>
  <c r="B474" i="1" s="1"/>
  <c r="E536" i="1"/>
  <c r="F537" i="1" s="1"/>
  <c r="N479" i="1"/>
  <c r="G481" i="1"/>
  <c r="H480" i="1"/>
  <c r="K480" i="1"/>
  <c r="L480" i="1" s="1"/>
  <c r="M480" i="1" s="1"/>
  <c r="J481" i="1"/>
  <c r="X536" i="1"/>
  <c r="W536" i="1"/>
  <c r="Q535" i="1"/>
  <c r="R535" i="1" s="1"/>
  <c r="O536" i="1"/>
  <c r="I537" i="1" s="1"/>
  <c r="A537" i="1"/>
  <c r="D537" i="1" s="1"/>
  <c r="P475" i="1" l="1"/>
  <c r="B475" i="1" s="1"/>
  <c r="C476" i="1"/>
  <c r="E537" i="1"/>
  <c r="F538" i="1" s="1"/>
  <c r="N480" i="1"/>
  <c r="K481" i="1"/>
  <c r="L481" i="1" s="1"/>
  <c r="M481" i="1" s="1"/>
  <c r="J482" i="1"/>
  <c r="H481" i="1"/>
  <c r="G482" i="1"/>
  <c r="O537" i="1"/>
  <c r="I538" i="1" s="1"/>
  <c r="A538" i="1"/>
  <c r="D538" i="1" s="1"/>
  <c r="Q536" i="1"/>
  <c r="R536" i="1" s="1"/>
  <c r="X537" i="1"/>
  <c r="W537" i="1"/>
  <c r="P476" i="1" l="1"/>
  <c r="B476" i="1" s="1"/>
  <c r="C477" i="1"/>
  <c r="E538" i="1"/>
  <c r="F539" i="1" s="1"/>
  <c r="N481" i="1"/>
  <c r="G483" i="1"/>
  <c r="H482" i="1"/>
  <c r="J483" i="1"/>
  <c r="K482" i="1"/>
  <c r="L482" i="1" s="1"/>
  <c r="M482" i="1" s="1"/>
  <c r="O538" i="1"/>
  <c r="I539" i="1" s="1"/>
  <c r="A539" i="1"/>
  <c r="D539" i="1" s="1"/>
  <c r="Q537" i="1"/>
  <c r="R537" i="1" s="1"/>
  <c r="W538" i="1"/>
  <c r="X538" i="1"/>
  <c r="P477" i="1" l="1"/>
  <c r="B477" i="1" s="1"/>
  <c r="C478" i="1"/>
  <c r="E539" i="1"/>
  <c r="F540" i="1" s="1"/>
  <c r="N482" i="1"/>
  <c r="K483" i="1"/>
  <c r="L483" i="1" s="1"/>
  <c r="M483" i="1" s="1"/>
  <c r="J484" i="1"/>
  <c r="H483" i="1"/>
  <c r="G484" i="1"/>
  <c r="Q538" i="1"/>
  <c r="R538" i="1" s="1"/>
  <c r="X539" i="1"/>
  <c r="W539" i="1"/>
  <c r="O539" i="1"/>
  <c r="I540" i="1" s="1"/>
  <c r="A540" i="1"/>
  <c r="D540" i="1" s="1"/>
  <c r="P478" i="1" l="1"/>
  <c r="B478" i="1" s="1"/>
  <c r="C479" i="1"/>
  <c r="E540" i="1"/>
  <c r="F541" i="1" s="1"/>
  <c r="N483" i="1"/>
  <c r="G485" i="1"/>
  <c r="H484" i="1"/>
  <c r="K484" i="1"/>
  <c r="L484" i="1" s="1"/>
  <c r="M484" i="1" s="1"/>
  <c r="J485" i="1"/>
  <c r="Q539" i="1"/>
  <c r="R539" i="1" s="1"/>
  <c r="X540" i="1"/>
  <c r="W540" i="1"/>
  <c r="O540" i="1"/>
  <c r="I541" i="1" s="1"/>
  <c r="A541" i="1"/>
  <c r="D541" i="1" s="1"/>
  <c r="P479" i="1" l="1"/>
  <c r="B479" i="1" s="1"/>
  <c r="C480" i="1"/>
  <c r="E541" i="1"/>
  <c r="F542" i="1" s="1"/>
  <c r="N484" i="1"/>
  <c r="J486" i="1"/>
  <c r="K485" i="1"/>
  <c r="L485" i="1" s="1"/>
  <c r="M485" i="1" s="1"/>
  <c r="H485" i="1"/>
  <c r="G486" i="1"/>
  <c r="O541" i="1"/>
  <c r="I542" i="1" s="1"/>
  <c r="A542" i="1"/>
  <c r="D542" i="1" s="1"/>
  <c r="W541" i="1"/>
  <c r="X541" i="1"/>
  <c r="Q540" i="1"/>
  <c r="R540" i="1" s="1"/>
  <c r="C481" i="1" l="1"/>
  <c r="P480" i="1"/>
  <c r="B480" i="1" s="1"/>
  <c r="E542" i="1"/>
  <c r="F543" i="1" s="1"/>
  <c r="N485" i="1"/>
  <c r="H486" i="1"/>
  <c r="G487" i="1"/>
  <c r="K486" i="1"/>
  <c r="L486" i="1" s="1"/>
  <c r="M486" i="1" s="1"/>
  <c r="J487" i="1"/>
  <c r="O542" i="1"/>
  <c r="I543" i="1" s="1"/>
  <c r="A543" i="1"/>
  <c r="D543" i="1" s="1"/>
  <c r="Q541" i="1"/>
  <c r="R541" i="1" s="1"/>
  <c r="W542" i="1"/>
  <c r="X542" i="1"/>
  <c r="P481" i="1" l="1"/>
  <c r="B481" i="1" s="1"/>
  <c r="C482" i="1"/>
  <c r="E543" i="1"/>
  <c r="F544" i="1" s="1"/>
  <c r="N486" i="1"/>
  <c r="K487" i="1"/>
  <c r="L487" i="1" s="1"/>
  <c r="M487" i="1" s="1"/>
  <c r="J488" i="1"/>
  <c r="H487" i="1"/>
  <c r="G488" i="1"/>
  <c r="O543" i="1"/>
  <c r="I544" i="1" s="1"/>
  <c r="A544" i="1"/>
  <c r="D544" i="1" s="1"/>
  <c r="W543" i="1"/>
  <c r="Q542" i="1"/>
  <c r="R542" i="1" s="1"/>
  <c r="X543" i="1"/>
  <c r="P482" i="1" l="1"/>
  <c r="B482" i="1" s="1"/>
  <c r="C483" i="1"/>
  <c r="E544" i="1"/>
  <c r="F545" i="1" s="1"/>
  <c r="N487" i="1"/>
  <c r="H488" i="1"/>
  <c r="G489" i="1"/>
  <c r="K488" i="1"/>
  <c r="L488" i="1" s="1"/>
  <c r="M488" i="1" s="1"/>
  <c r="J489" i="1"/>
  <c r="O544" i="1"/>
  <c r="I545" i="1" s="1"/>
  <c r="A545" i="1"/>
  <c r="D545" i="1" s="1"/>
  <c r="Q543" i="1"/>
  <c r="R543" i="1" s="1"/>
  <c r="X544" i="1"/>
  <c r="W544" i="1"/>
  <c r="C484" i="1" l="1"/>
  <c r="P483" i="1"/>
  <c r="B483" i="1" s="1"/>
  <c r="E545" i="1"/>
  <c r="F546" i="1" s="1"/>
  <c r="N488" i="1"/>
  <c r="K489" i="1"/>
  <c r="L489" i="1" s="1"/>
  <c r="M489" i="1" s="1"/>
  <c r="J490" i="1"/>
  <c r="G490" i="1"/>
  <c r="H489" i="1"/>
  <c r="O545" i="1"/>
  <c r="I546" i="1" s="1"/>
  <c r="A546" i="1"/>
  <c r="D546" i="1" s="1"/>
  <c r="W545" i="1"/>
  <c r="Q544" i="1"/>
  <c r="R544" i="1" s="1"/>
  <c r="X545" i="1"/>
  <c r="C485" i="1" l="1"/>
  <c r="P484" i="1"/>
  <c r="B484" i="1" s="1"/>
  <c r="E546" i="1"/>
  <c r="F547" i="1" s="1"/>
  <c r="N489" i="1"/>
  <c r="G491" i="1"/>
  <c r="H490" i="1"/>
  <c r="K490" i="1"/>
  <c r="L490" i="1" s="1"/>
  <c r="M490" i="1" s="1"/>
  <c r="J491" i="1"/>
  <c r="O546" i="1"/>
  <c r="I547" i="1" s="1"/>
  <c r="A547" i="1"/>
  <c r="D547" i="1" s="1"/>
  <c r="Q545" i="1"/>
  <c r="R545" i="1" s="1"/>
  <c r="X546" i="1"/>
  <c r="W546" i="1"/>
  <c r="P485" i="1" l="1"/>
  <c r="B485" i="1" s="1"/>
  <c r="C486" i="1"/>
  <c r="E547" i="1"/>
  <c r="F548" i="1" s="1"/>
  <c r="N490" i="1"/>
  <c r="J492" i="1"/>
  <c r="K491" i="1"/>
  <c r="L491" i="1" s="1"/>
  <c r="M491" i="1" s="1"/>
  <c r="H491" i="1"/>
  <c r="G492" i="1"/>
  <c r="O547" i="1"/>
  <c r="I548" i="1" s="1"/>
  <c r="A548" i="1"/>
  <c r="D548" i="1" s="1"/>
  <c r="X547" i="1"/>
  <c r="W547" i="1"/>
  <c r="Q546" i="1"/>
  <c r="R546" i="1" s="1"/>
  <c r="P486" i="1" l="1"/>
  <c r="B486" i="1" s="1"/>
  <c r="C487" i="1"/>
  <c r="E548" i="1"/>
  <c r="F549" i="1" s="1"/>
  <c r="N491" i="1"/>
  <c r="G493" i="1"/>
  <c r="H492" i="1"/>
  <c r="K492" i="1"/>
  <c r="L492" i="1" s="1"/>
  <c r="M492" i="1" s="1"/>
  <c r="J493" i="1"/>
  <c r="O548" i="1"/>
  <c r="I549" i="1" s="1"/>
  <c r="A549" i="1"/>
  <c r="D549" i="1" s="1"/>
  <c r="Q547" i="1"/>
  <c r="R547" i="1" s="1"/>
  <c r="X548" i="1"/>
  <c r="W548" i="1"/>
  <c r="C488" i="1" l="1"/>
  <c r="P487" i="1"/>
  <c r="B487" i="1" s="1"/>
  <c r="E549" i="1"/>
  <c r="F550" i="1" s="1"/>
  <c r="N492" i="1"/>
  <c r="J494" i="1"/>
  <c r="K493" i="1"/>
  <c r="L493" i="1" s="1"/>
  <c r="M493" i="1" s="1"/>
  <c r="H493" i="1"/>
  <c r="G494" i="1"/>
  <c r="O549" i="1"/>
  <c r="I550" i="1" s="1"/>
  <c r="A550" i="1"/>
  <c r="D550" i="1" s="1"/>
  <c r="X549" i="1"/>
  <c r="W549" i="1"/>
  <c r="Q548" i="1"/>
  <c r="R548" i="1" s="1"/>
  <c r="P488" i="1" l="1"/>
  <c r="B488" i="1" s="1"/>
  <c r="C489" i="1"/>
  <c r="E550" i="1"/>
  <c r="F551" i="1" s="1"/>
  <c r="N493" i="1"/>
  <c r="G495" i="1"/>
  <c r="H494" i="1"/>
  <c r="K494" i="1"/>
  <c r="L494" i="1" s="1"/>
  <c r="M494" i="1" s="1"/>
  <c r="J495" i="1"/>
  <c r="Q549" i="1"/>
  <c r="R549" i="1" s="1"/>
  <c r="X550" i="1"/>
  <c r="W550" i="1"/>
  <c r="O550" i="1"/>
  <c r="I551" i="1" s="1"/>
  <c r="A551" i="1"/>
  <c r="D551" i="1" s="1"/>
  <c r="C490" i="1" l="1"/>
  <c r="P489" i="1"/>
  <c r="B489" i="1" s="1"/>
  <c r="E551" i="1"/>
  <c r="F552" i="1" s="1"/>
  <c r="N494" i="1"/>
  <c r="K495" i="1"/>
  <c r="L495" i="1" s="1"/>
  <c r="M495" i="1" s="1"/>
  <c r="J496" i="1"/>
  <c r="G496" i="1"/>
  <c r="H495" i="1"/>
  <c r="A552" i="1"/>
  <c r="D552" i="1" s="1"/>
  <c r="O551" i="1"/>
  <c r="I552" i="1" s="1"/>
  <c r="Q550" i="1"/>
  <c r="R550" i="1" s="1"/>
  <c r="W551" i="1"/>
  <c r="X551" i="1"/>
  <c r="C491" i="1" l="1"/>
  <c r="P490" i="1"/>
  <c r="B490" i="1" s="1"/>
  <c r="E552" i="1"/>
  <c r="F553" i="1" s="1"/>
  <c r="N495" i="1"/>
  <c r="H496" i="1"/>
  <c r="G497" i="1"/>
  <c r="K496" i="1"/>
  <c r="L496" i="1" s="1"/>
  <c r="M496" i="1" s="1"/>
  <c r="J497" i="1"/>
  <c r="W552" i="1"/>
  <c r="Q551" i="1"/>
  <c r="R551" i="1" s="1"/>
  <c r="X552" i="1"/>
  <c r="O552" i="1"/>
  <c r="I553" i="1" s="1"/>
  <c r="A553" i="1"/>
  <c r="D553" i="1" s="1"/>
  <c r="C492" i="1" l="1"/>
  <c r="P491" i="1"/>
  <c r="B491" i="1" s="1"/>
  <c r="E553" i="1"/>
  <c r="F554" i="1" s="1"/>
  <c r="N496" i="1"/>
  <c r="J498" i="1"/>
  <c r="K497" i="1"/>
  <c r="L497" i="1" s="1"/>
  <c r="M497" i="1" s="1"/>
  <c r="H497" i="1"/>
  <c r="G498" i="1"/>
  <c r="O553" i="1"/>
  <c r="I554" i="1" s="1"/>
  <c r="A554" i="1"/>
  <c r="D554" i="1" s="1"/>
  <c r="Q552" i="1"/>
  <c r="R552" i="1" s="1"/>
  <c r="X553" i="1"/>
  <c r="W553" i="1"/>
  <c r="P492" i="1" l="1"/>
  <c r="B492" i="1" s="1"/>
  <c r="C493" i="1"/>
  <c r="E554" i="1"/>
  <c r="F555" i="1" s="1"/>
  <c r="N497" i="1"/>
  <c r="H498" i="1"/>
  <c r="G499" i="1"/>
  <c r="K498" i="1"/>
  <c r="L498" i="1" s="1"/>
  <c r="M498" i="1" s="1"/>
  <c r="J499" i="1"/>
  <c r="Q553" i="1"/>
  <c r="R553" i="1" s="1"/>
  <c r="X554" i="1"/>
  <c r="W554" i="1"/>
  <c r="O554" i="1"/>
  <c r="I555" i="1" s="1"/>
  <c r="A555" i="1"/>
  <c r="D555" i="1" s="1"/>
  <c r="P493" i="1" l="1"/>
  <c r="B493" i="1" s="1"/>
  <c r="C494" i="1"/>
  <c r="E555" i="1"/>
  <c r="F556" i="1" s="1"/>
  <c r="N498" i="1"/>
  <c r="J500" i="1"/>
  <c r="K499" i="1"/>
  <c r="L499" i="1" s="1"/>
  <c r="M499" i="1" s="1"/>
  <c r="H499" i="1"/>
  <c r="G500" i="1"/>
  <c r="O555" i="1"/>
  <c r="I556" i="1" s="1"/>
  <c r="A556" i="1"/>
  <c r="D556" i="1" s="1"/>
  <c r="Q554" i="1"/>
  <c r="R554" i="1" s="1"/>
  <c r="W555" i="1"/>
  <c r="X555" i="1"/>
  <c r="C495" i="1" l="1"/>
  <c r="P494" i="1"/>
  <c r="B494" i="1" s="1"/>
  <c r="E556" i="1"/>
  <c r="F557" i="1" s="1"/>
  <c r="N499" i="1"/>
  <c r="G501" i="1"/>
  <c r="H500" i="1"/>
  <c r="K500" i="1"/>
  <c r="L500" i="1" s="1"/>
  <c r="M500" i="1" s="1"/>
  <c r="J501" i="1"/>
  <c r="Q555" i="1"/>
  <c r="R555" i="1" s="1"/>
  <c r="X556" i="1"/>
  <c r="W556" i="1"/>
  <c r="O556" i="1"/>
  <c r="I557" i="1" s="1"/>
  <c r="A557" i="1"/>
  <c r="D557" i="1" s="1"/>
  <c r="C496" i="1" l="1"/>
  <c r="P495" i="1"/>
  <c r="B495" i="1" s="1"/>
  <c r="E557" i="1"/>
  <c r="F558" i="1" s="1"/>
  <c r="N500" i="1"/>
  <c r="K501" i="1"/>
  <c r="L501" i="1" s="1"/>
  <c r="M501" i="1" s="1"/>
  <c r="J502" i="1"/>
  <c r="G502" i="1"/>
  <c r="H501" i="1"/>
  <c r="A558" i="1"/>
  <c r="D558" i="1" s="1"/>
  <c r="O557" i="1"/>
  <c r="I558" i="1" s="1"/>
  <c r="W557" i="1"/>
  <c r="X557" i="1"/>
  <c r="Q556" i="1"/>
  <c r="R556" i="1" s="1"/>
  <c r="P496" i="1" l="1"/>
  <c r="B496" i="1" s="1"/>
  <c r="C497" i="1"/>
  <c r="E558" i="1"/>
  <c r="F559" i="1" s="1"/>
  <c r="N501" i="1"/>
  <c r="H502" i="1"/>
  <c r="G503" i="1"/>
  <c r="K502" i="1"/>
  <c r="L502" i="1" s="1"/>
  <c r="M502" i="1" s="1"/>
  <c r="J503" i="1"/>
  <c r="W558" i="1"/>
  <c r="Q557" i="1"/>
  <c r="R557" i="1" s="1"/>
  <c r="X558" i="1"/>
  <c r="O558" i="1"/>
  <c r="I559" i="1" s="1"/>
  <c r="A559" i="1"/>
  <c r="D559" i="1" s="1"/>
  <c r="C498" i="1" l="1"/>
  <c r="P497" i="1"/>
  <c r="B497" i="1" s="1"/>
  <c r="E559" i="1"/>
  <c r="F560" i="1" s="1"/>
  <c r="N502" i="1"/>
  <c r="K503" i="1"/>
  <c r="L503" i="1" s="1"/>
  <c r="M503" i="1" s="1"/>
  <c r="J504" i="1"/>
  <c r="G504" i="1"/>
  <c r="H503" i="1"/>
  <c r="W559" i="1"/>
  <c r="X559" i="1"/>
  <c r="Q558" i="1"/>
  <c r="R558" i="1" s="1"/>
  <c r="O559" i="1"/>
  <c r="I560" i="1" s="1"/>
  <c r="A560" i="1"/>
  <c r="D560" i="1" s="1"/>
  <c r="C499" i="1" l="1"/>
  <c r="P498" i="1"/>
  <c r="B498" i="1" s="1"/>
  <c r="E560" i="1"/>
  <c r="F561" i="1" s="1"/>
  <c r="N503" i="1"/>
  <c r="H504" i="1"/>
  <c r="G505" i="1"/>
  <c r="K504" i="1"/>
  <c r="L504" i="1" s="1"/>
  <c r="M504" i="1" s="1"/>
  <c r="J505" i="1"/>
  <c r="O560" i="1"/>
  <c r="I561" i="1" s="1"/>
  <c r="A561" i="1"/>
  <c r="D561" i="1" s="1"/>
  <c r="X560" i="1"/>
  <c r="Q559" i="1"/>
  <c r="R559" i="1" s="1"/>
  <c r="W560" i="1"/>
  <c r="P499" i="1" l="1"/>
  <c r="C500" i="1"/>
  <c r="E561" i="1"/>
  <c r="F562" i="1" s="1"/>
  <c r="N504" i="1"/>
  <c r="K505" i="1"/>
  <c r="L505" i="1" s="1"/>
  <c r="M505" i="1" s="1"/>
  <c r="J506" i="1"/>
  <c r="H505" i="1"/>
  <c r="G506" i="1"/>
  <c r="O561" i="1"/>
  <c r="I562" i="1" s="1"/>
  <c r="A562" i="1"/>
  <c r="D562" i="1" s="1"/>
  <c r="W561" i="1"/>
  <c r="X561" i="1"/>
  <c r="Q560" i="1"/>
  <c r="R560" i="1" s="1"/>
  <c r="B499" i="1" l="1"/>
  <c r="P500" i="1"/>
  <c r="B500" i="1" s="1"/>
  <c r="C501" i="1"/>
  <c r="E562" i="1"/>
  <c r="F563" i="1" s="1"/>
  <c r="N505" i="1"/>
  <c r="H506" i="1"/>
  <c r="G507" i="1"/>
  <c r="K506" i="1"/>
  <c r="L506" i="1" s="1"/>
  <c r="M506" i="1" s="1"/>
  <c r="J507" i="1"/>
  <c r="O562" i="1"/>
  <c r="I563" i="1" s="1"/>
  <c r="A563" i="1"/>
  <c r="D563" i="1" s="1"/>
  <c r="W562" i="1"/>
  <c r="Q561" i="1"/>
  <c r="R561" i="1" s="1"/>
  <c r="X562" i="1"/>
  <c r="C502" i="1" l="1"/>
  <c r="P501" i="1"/>
  <c r="B501" i="1" s="1"/>
  <c r="E563" i="1"/>
  <c r="F564" i="1" s="1"/>
  <c r="N506" i="1"/>
  <c r="J508" i="1"/>
  <c r="K507" i="1"/>
  <c r="L507" i="1" s="1"/>
  <c r="M507" i="1" s="1"/>
  <c r="H507" i="1"/>
  <c r="G508" i="1"/>
  <c r="A564" i="1"/>
  <c r="D564" i="1" s="1"/>
  <c r="O563" i="1"/>
  <c r="I564" i="1" s="1"/>
  <c r="W563" i="1"/>
  <c r="X563" i="1"/>
  <c r="Q562" i="1"/>
  <c r="R562" i="1" s="1"/>
  <c r="C503" i="1" l="1"/>
  <c r="P502" i="1"/>
  <c r="B502" i="1" s="1"/>
  <c r="E564" i="1"/>
  <c r="F565" i="1" s="1"/>
  <c r="N507" i="1"/>
  <c r="G509" i="1"/>
  <c r="H508" i="1"/>
  <c r="J509" i="1"/>
  <c r="K508" i="1"/>
  <c r="L508" i="1" s="1"/>
  <c r="M508" i="1" s="1"/>
  <c r="O564" i="1"/>
  <c r="I565" i="1" s="1"/>
  <c r="A565" i="1"/>
  <c r="D565" i="1" s="1"/>
  <c r="Q563" i="1"/>
  <c r="R563" i="1" s="1"/>
  <c r="X564" i="1"/>
  <c r="W564" i="1"/>
  <c r="C504" i="1" l="1"/>
  <c r="P503" i="1"/>
  <c r="B503" i="1" s="1"/>
  <c r="E565" i="1"/>
  <c r="F566" i="1" s="1"/>
  <c r="N508" i="1"/>
  <c r="J510" i="1"/>
  <c r="K509" i="1"/>
  <c r="L509" i="1" s="1"/>
  <c r="M509" i="1" s="1"/>
  <c r="G510" i="1"/>
  <c r="H509" i="1"/>
  <c r="O565" i="1"/>
  <c r="I566" i="1" s="1"/>
  <c r="A566" i="1"/>
  <c r="D566" i="1" s="1"/>
  <c r="W565" i="1"/>
  <c r="X565" i="1"/>
  <c r="Q564" i="1"/>
  <c r="R564" i="1" s="1"/>
  <c r="C505" i="1" l="1"/>
  <c r="P504" i="1"/>
  <c r="B504" i="1" s="1"/>
  <c r="E566" i="1"/>
  <c r="F567" i="1" s="1"/>
  <c r="N509" i="1"/>
  <c r="H510" i="1"/>
  <c r="G511" i="1"/>
  <c r="K510" i="1"/>
  <c r="L510" i="1" s="1"/>
  <c r="M510" i="1" s="1"/>
  <c r="J511" i="1"/>
  <c r="O566" i="1"/>
  <c r="I567" i="1" s="1"/>
  <c r="A567" i="1"/>
  <c r="D567" i="1" s="1"/>
  <c r="W566" i="1"/>
  <c r="Q565" i="1"/>
  <c r="R565" i="1" s="1"/>
  <c r="X566" i="1"/>
  <c r="P505" i="1" l="1"/>
  <c r="B505" i="1" s="1"/>
  <c r="C506" i="1"/>
  <c r="E567" i="1"/>
  <c r="F568" i="1" s="1"/>
  <c r="N510" i="1"/>
  <c r="K511" i="1"/>
  <c r="L511" i="1" s="1"/>
  <c r="M511" i="1" s="1"/>
  <c r="J512" i="1"/>
  <c r="H511" i="1"/>
  <c r="G512" i="1"/>
  <c r="O567" i="1"/>
  <c r="I568" i="1" s="1"/>
  <c r="A568" i="1"/>
  <c r="D568" i="1" s="1"/>
  <c r="X567" i="1"/>
  <c r="W567" i="1"/>
  <c r="Q566" i="1"/>
  <c r="R566" i="1" s="1"/>
  <c r="P506" i="1" l="1"/>
  <c r="B506" i="1" s="1"/>
  <c r="C507" i="1"/>
  <c r="E568" i="1"/>
  <c r="F569" i="1" s="1"/>
  <c r="N511" i="1"/>
  <c r="H512" i="1"/>
  <c r="G513" i="1"/>
  <c r="K512" i="1"/>
  <c r="L512" i="1" s="1"/>
  <c r="M512" i="1" s="1"/>
  <c r="J513" i="1"/>
  <c r="O568" i="1"/>
  <c r="I569" i="1" s="1"/>
  <c r="A569" i="1"/>
  <c r="D569" i="1" s="1"/>
  <c r="Q567" i="1"/>
  <c r="R567" i="1" s="1"/>
  <c r="X568" i="1"/>
  <c r="W568" i="1"/>
  <c r="P507" i="1" l="1"/>
  <c r="B507" i="1" s="1"/>
  <c r="C508" i="1"/>
  <c r="E569" i="1"/>
  <c r="F570" i="1" s="1"/>
  <c r="N512" i="1"/>
  <c r="K513" i="1"/>
  <c r="L513" i="1" s="1"/>
  <c r="M513" i="1" s="1"/>
  <c r="J514" i="1"/>
  <c r="H513" i="1"/>
  <c r="G514" i="1"/>
  <c r="O569" i="1"/>
  <c r="I570" i="1" s="1"/>
  <c r="A570" i="1"/>
  <c r="D570" i="1" s="1"/>
  <c r="W569" i="1"/>
  <c r="X569" i="1"/>
  <c r="Q568" i="1"/>
  <c r="R568" i="1" s="1"/>
  <c r="P508" i="1" l="1"/>
  <c r="B508" i="1" s="1"/>
  <c r="C509" i="1"/>
  <c r="E570" i="1"/>
  <c r="F571" i="1" s="1"/>
  <c r="N513" i="1"/>
  <c r="H514" i="1"/>
  <c r="G515" i="1"/>
  <c r="K514" i="1"/>
  <c r="L514" i="1" s="1"/>
  <c r="M514" i="1" s="1"/>
  <c r="J515" i="1"/>
  <c r="O570" i="1"/>
  <c r="I571" i="1" s="1"/>
  <c r="A571" i="1"/>
  <c r="D571" i="1" s="1"/>
  <c r="Q569" i="1"/>
  <c r="R569" i="1" s="1"/>
  <c r="X570" i="1"/>
  <c r="W570" i="1"/>
  <c r="C510" i="1" l="1"/>
  <c r="P509" i="1"/>
  <c r="B509" i="1" s="1"/>
  <c r="R511" i="1"/>
  <c r="E571" i="1"/>
  <c r="F572" i="1" s="1"/>
  <c r="N514" i="1"/>
  <c r="J516" i="1"/>
  <c r="K515" i="1"/>
  <c r="L515" i="1" s="1"/>
  <c r="M515" i="1" s="1"/>
  <c r="H515" i="1"/>
  <c r="G516" i="1"/>
  <c r="Q570" i="1"/>
  <c r="R570" i="1" s="1"/>
  <c r="X571" i="1"/>
  <c r="W571" i="1"/>
  <c r="A572" i="1"/>
  <c r="D572" i="1" s="1"/>
  <c r="O571" i="1"/>
  <c r="I572" i="1" s="1"/>
  <c r="C511" i="1" l="1"/>
  <c r="P510" i="1"/>
  <c r="B510" i="1" s="1"/>
  <c r="E572" i="1"/>
  <c r="F573" i="1" s="1"/>
  <c r="N515" i="1"/>
  <c r="H516" i="1"/>
  <c r="G517" i="1"/>
  <c r="K516" i="1"/>
  <c r="L516" i="1" s="1"/>
  <c r="M516" i="1" s="1"/>
  <c r="J517" i="1"/>
  <c r="Q571" i="1"/>
  <c r="R571" i="1" s="1"/>
  <c r="W572" i="1"/>
  <c r="X572" i="1"/>
  <c r="O572" i="1"/>
  <c r="I573" i="1" s="1"/>
  <c r="A573" i="1"/>
  <c r="D573" i="1" s="1"/>
  <c r="C512" i="1" l="1"/>
  <c r="P511" i="1"/>
  <c r="B511" i="1" s="1"/>
  <c r="E573" i="1"/>
  <c r="F574" i="1" s="1"/>
  <c r="N516" i="1"/>
  <c r="K517" i="1"/>
  <c r="L517" i="1" s="1"/>
  <c r="M517" i="1" s="1"/>
  <c r="J518" i="1"/>
  <c r="G518" i="1"/>
  <c r="H517" i="1"/>
  <c r="O573" i="1"/>
  <c r="I574" i="1" s="1"/>
  <c r="A574" i="1"/>
  <c r="D574" i="1" s="1"/>
  <c r="X573" i="1"/>
  <c r="W573" i="1"/>
  <c r="Q572" i="1"/>
  <c r="R572" i="1" s="1"/>
  <c r="C513" i="1" l="1"/>
  <c r="P512" i="1"/>
  <c r="B512" i="1" s="1"/>
  <c r="E574" i="1"/>
  <c r="F575" i="1" s="1"/>
  <c r="N517" i="1"/>
  <c r="G519" i="1"/>
  <c r="H518" i="1"/>
  <c r="K518" i="1"/>
  <c r="L518" i="1" s="1"/>
  <c r="M518" i="1" s="1"/>
  <c r="J519" i="1"/>
  <c r="O574" i="1"/>
  <c r="I575" i="1" s="1"/>
  <c r="A575" i="1"/>
  <c r="D575" i="1" s="1"/>
  <c r="X574" i="1"/>
  <c r="Q573" i="1"/>
  <c r="R573" i="1" s="1"/>
  <c r="W574" i="1"/>
  <c r="P513" i="1" l="1"/>
  <c r="B513" i="1" s="1"/>
  <c r="C514" i="1"/>
  <c r="E575" i="1"/>
  <c r="F576" i="1" s="1"/>
  <c r="N518" i="1"/>
  <c r="K519" i="1"/>
  <c r="L519" i="1" s="1"/>
  <c r="M519" i="1" s="1"/>
  <c r="J520" i="1"/>
  <c r="H519" i="1"/>
  <c r="G520" i="1"/>
  <c r="O575" i="1"/>
  <c r="I576" i="1" s="1"/>
  <c r="A576" i="1"/>
  <c r="D576" i="1" s="1"/>
  <c r="X575" i="1"/>
  <c r="W575" i="1"/>
  <c r="Q574" i="1"/>
  <c r="R574" i="1" s="1"/>
  <c r="C515" i="1" l="1"/>
  <c r="P514" i="1"/>
  <c r="B514" i="1" s="1"/>
  <c r="E576" i="1"/>
  <c r="F577" i="1" s="1"/>
  <c r="N519" i="1"/>
  <c r="G521" i="1"/>
  <c r="H520" i="1"/>
  <c r="J521" i="1"/>
  <c r="K520" i="1"/>
  <c r="L520" i="1" s="1"/>
  <c r="M520" i="1" s="1"/>
  <c r="O576" i="1"/>
  <c r="I577" i="1" s="1"/>
  <c r="A577" i="1"/>
  <c r="D577" i="1" s="1"/>
  <c r="X576" i="1"/>
  <c r="W576" i="1"/>
  <c r="Q575" i="1"/>
  <c r="R575" i="1" s="1"/>
  <c r="P515" i="1" l="1"/>
  <c r="B515" i="1" s="1"/>
  <c r="C516" i="1"/>
  <c r="E577" i="1"/>
  <c r="F578" i="1" s="1"/>
  <c r="N520" i="1"/>
  <c r="K521" i="1"/>
  <c r="L521" i="1" s="1"/>
  <c r="M521" i="1" s="1"/>
  <c r="J522" i="1"/>
  <c r="G522" i="1"/>
  <c r="H521" i="1"/>
  <c r="O577" i="1"/>
  <c r="I578" i="1" s="1"/>
  <c r="A578" i="1"/>
  <c r="D578" i="1" s="1"/>
  <c r="W577" i="1"/>
  <c r="Q576" i="1"/>
  <c r="R576" i="1" s="1"/>
  <c r="X577" i="1"/>
  <c r="C517" i="1" l="1"/>
  <c r="P516" i="1"/>
  <c r="B516" i="1" s="1"/>
  <c r="E578" i="1"/>
  <c r="F579" i="1" s="1"/>
  <c r="N521" i="1"/>
  <c r="H522" i="1"/>
  <c r="G523" i="1"/>
  <c r="J523" i="1"/>
  <c r="K522" i="1"/>
  <c r="L522" i="1" s="1"/>
  <c r="M522" i="1" s="1"/>
  <c r="O578" i="1"/>
  <c r="I579" i="1" s="1"/>
  <c r="A579" i="1"/>
  <c r="D579" i="1" s="1"/>
  <c r="Q577" i="1"/>
  <c r="R577" i="1" s="1"/>
  <c r="X578" i="1"/>
  <c r="W578" i="1"/>
  <c r="P517" i="1" l="1"/>
  <c r="B517" i="1" s="1"/>
  <c r="C518" i="1"/>
  <c r="E579" i="1"/>
  <c r="F580" i="1" s="1"/>
  <c r="N522" i="1"/>
  <c r="J524" i="1"/>
  <c r="K523" i="1"/>
  <c r="L523" i="1" s="1"/>
  <c r="M523" i="1" s="1"/>
  <c r="H523" i="1"/>
  <c r="G524" i="1"/>
  <c r="O579" i="1"/>
  <c r="I580" i="1" s="1"/>
  <c r="A580" i="1"/>
  <c r="D580" i="1" s="1"/>
  <c r="X579" i="1"/>
  <c r="W579" i="1"/>
  <c r="Q578" i="1"/>
  <c r="R578" i="1" s="1"/>
  <c r="P518" i="1" l="1"/>
  <c r="B518" i="1" s="1"/>
  <c r="C519" i="1"/>
  <c r="E580" i="1"/>
  <c r="F581" i="1" s="1"/>
  <c r="N523" i="1"/>
  <c r="H524" i="1"/>
  <c r="G525" i="1"/>
  <c r="J525" i="1"/>
  <c r="K524" i="1"/>
  <c r="L524" i="1" s="1"/>
  <c r="M524" i="1" s="1"/>
  <c r="O580" i="1"/>
  <c r="I581" i="1" s="1"/>
  <c r="A581" i="1"/>
  <c r="D581" i="1" s="1"/>
  <c r="Q579" i="1"/>
  <c r="R579" i="1" s="1"/>
  <c r="X580" i="1"/>
  <c r="W580" i="1"/>
  <c r="C520" i="1" l="1"/>
  <c r="P519" i="1"/>
  <c r="B519" i="1" s="1"/>
  <c r="E581" i="1"/>
  <c r="F582" i="1" s="1"/>
  <c r="N524" i="1"/>
  <c r="K525" i="1"/>
  <c r="L525" i="1" s="1"/>
  <c r="M525" i="1" s="1"/>
  <c r="J526" i="1"/>
  <c r="H525" i="1"/>
  <c r="G526" i="1"/>
  <c r="O581" i="1"/>
  <c r="I582" i="1" s="1"/>
  <c r="A582" i="1"/>
  <c r="D582" i="1" s="1"/>
  <c r="X581" i="1"/>
  <c r="W581" i="1"/>
  <c r="Q580" i="1"/>
  <c r="R580" i="1" s="1"/>
  <c r="P520" i="1" l="1"/>
  <c r="B520" i="1" s="1"/>
  <c r="C521" i="1"/>
  <c r="E582" i="1"/>
  <c r="F583" i="1" s="1"/>
  <c r="N525" i="1"/>
  <c r="H526" i="1"/>
  <c r="G527" i="1"/>
  <c r="K526" i="1"/>
  <c r="L526" i="1" s="1"/>
  <c r="M526" i="1" s="1"/>
  <c r="J527" i="1"/>
  <c r="O582" i="1"/>
  <c r="I583" i="1" s="1"/>
  <c r="A583" i="1"/>
  <c r="D583" i="1" s="1"/>
  <c r="W582" i="1"/>
  <c r="Q581" i="1"/>
  <c r="R581" i="1" s="1"/>
  <c r="X582" i="1"/>
  <c r="C522" i="1" l="1"/>
  <c r="P521" i="1"/>
  <c r="B521" i="1" s="1"/>
  <c r="E583" i="1"/>
  <c r="F584" i="1" s="1"/>
  <c r="N526" i="1"/>
  <c r="K527" i="1"/>
  <c r="L527" i="1" s="1"/>
  <c r="M527" i="1" s="1"/>
  <c r="J528" i="1"/>
  <c r="H527" i="1"/>
  <c r="G528" i="1"/>
  <c r="O583" i="1"/>
  <c r="I584" i="1" s="1"/>
  <c r="A584" i="1"/>
  <c r="D584" i="1" s="1"/>
  <c r="W583" i="1"/>
  <c r="Q582" i="1"/>
  <c r="R582" i="1" s="1"/>
  <c r="X583" i="1"/>
  <c r="C523" i="1" l="1"/>
  <c r="P522" i="1"/>
  <c r="B522" i="1" s="1"/>
  <c r="E584" i="1"/>
  <c r="F585" i="1" s="1"/>
  <c r="N527" i="1"/>
  <c r="G529" i="1"/>
  <c r="H528" i="1"/>
  <c r="K528" i="1"/>
  <c r="L528" i="1" s="1"/>
  <c r="M528" i="1" s="1"/>
  <c r="J529" i="1"/>
  <c r="A585" i="1"/>
  <c r="D585" i="1" s="1"/>
  <c r="O584" i="1"/>
  <c r="I585" i="1" s="1"/>
  <c r="W584" i="1"/>
  <c r="Q583" i="1"/>
  <c r="R583" i="1" s="1"/>
  <c r="X584" i="1"/>
  <c r="C524" i="1" l="1"/>
  <c r="P523" i="1"/>
  <c r="B523" i="1" s="1"/>
  <c r="E585" i="1"/>
  <c r="F586" i="1" s="1"/>
  <c r="N528" i="1"/>
  <c r="K529" i="1"/>
  <c r="L529" i="1" s="1"/>
  <c r="M529" i="1" s="1"/>
  <c r="J530" i="1"/>
  <c r="G530" i="1"/>
  <c r="H529" i="1"/>
  <c r="X585" i="1"/>
  <c r="W585" i="1"/>
  <c r="Q584" i="1"/>
  <c r="R584" i="1" s="1"/>
  <c r="O585" i="1"/>
  <c r="I586" i="1" s="1"/>
  <c r="A586" i="1"/>
  <c r="D586" i="1" s="1"/>
  <c r="C525" i="1" l="1"/>
  <c r="P524" i="1"/>
  <c r="B524" i="1" s="1"/>
  <c r="E586" i="1"/>
  <c r="F587" i="1" s="1"/>
  <c r="N529" i="1"/>
  <c r="H530" i="1"/>
  <c r="G531" i="1"/>
  <c r="K530" i="1"/>
  <c r="L530" i="1" s="1"/>
  <c r="M530" i="1" s="1"/>
  <c r="J531" i="1"/>
  <c r="O586" i="1"/>
  <c r="I587" i="1" s="1"/>
  <c r="A587" i="1"/>
  <c r="D587" i="1" s="1"/>
  <c r="X586" i="1"/>
  <c r="Q585" i="1"/>
  <c r="R585" i="1" s="1"/>
  <c r="W586" i="1"/>
  <c r="C526" i="1" l="1"/>
  <c r="P525" i="1"/>
  <c r="B525" i="1" s="1"/>
  <c r="E587" i="1"/>
  <c r="F588" i="1" s="1"/>
  <c r="N530" i="1"/>
  <c r="K531" i="1"/>
  <c r="L531" i="1" s="1"/>
  <c r="M531" i="1" s="1"/>
  <c r="J532" i="1"/>
  <c r="G532" i="1"/>
  <c r="H531" i="1"/>
  <c r="A588" i="1"/>
  <c r="D588" i="1" s="1"/>
  <c r="O587" i="1"/>
  <c r="I588" i="1" s="1"/>
  <c r="Q586" i="1"/>
  <c r="R586" i="1" s="1"/>
  <c r="X587" i="1"/>
  <c r="W587" i="1"/>
  <c r="C527" i="1" l="1"/>
  <c r="P526" i="1"/>
  <c r="B526" i="1" s="1"/>
  <c r="E588" i="1"/>
  <c r="F589" i="1" s="1"/>
  <c r="N531" i="1"/>
  <c r="H532" i="1"/>
  <c r="G533" i="1"/>
  <c r="K532" i="1"/>
  <c r="L532" i="1" s="1"/>
  <c r="M532" i="1" s="1"/>
  <c r="J533" i="1"/>
  <c r="W588" i="1"/>
  <c r="Q587" i="1"/>
  <c r="R587" i="1" s="1"/>
  <c r="X588" i="1"/>
  <c r="A589" i="1"/>
  <c r="D589" i="1" s="1"/>
  <c r="O588" i="1"/>
  <c r="I589" i="1" s="1"/>
  <c r="P527" i="1" l="1"/>
  <c r="B527" i="1" s="1"/>
  <c r="C528" i="1"/>
  <c r="E589" i="1"/>
  <c r="F590" i="1" s="1"/>
  <c r="N532" i="1"/>
  <c r="J534" i="1"/>
  <c r="K533" i="1"/>
  <c r="L533" i="1" s="1"/>
  <c r="M533" i="1" s="1"/>
  <c r="H533" i="1"/>
  <c r="G534" i="1"/>
  <c r="O589" i="1"/>
  <c r="I590" i="1" s="1"/>
  <c r="A590" i="1"/>
  <c r="D590" i="1" s="1"/>
  <c r="X589" i="1"/>
  <c r="W589" i="1"/>
  <c r="Q588" i="1"/>
  <c r="R588" i="1" s="1"/>
  <c r="C529" i="1" l="1"/>
  <c r="P528" i="1"/>
  <c r="B528" i="1" s="1"/>
  <c r="E590" i="1"/>
  <c r="F591" i="1" s="1"/>
  <c r="N533" i="1"/>
  <c r="H534" i="1"/>
  <c r="G535" i="1"/>
  <c r="K534" i="1"/>
  <c r="L534" i="1" s="1"/>
  <c r="M534" i="1" s="1"/>
  <c r="J535" i="1"/>
  <c r="O590" i="1"/>
  <c r="I591" i="1" s="1"/>
  <c r="A591" i="1"/>
  <c r="D591" i="1" s="1"/>
  <c r="X590" i="1"/>
  <c r="Q589" i="1"/>
  <c r="R589" i="1" s="1"/>
  <c r="W590" i="1"/>
  <c r="P529" i="1" l="1"/>
  <c r="B529" i="1" s="1"/>
  <c r="C530" i="1"/>
  <c r="E591" i="1"/>
  <c r="F592" i="1" s="1"/>
  <c r="N534" i="1"/>
  <c r="K535" i="1"/>
  <c r="L535" i="1" s="1"/>
  <c r="M535" i="1" s="1"/>
  <c r="J536" i="1"/>
  <c r="G536" i="1"/>
  <c r="H535" i="1"/>
  <c r="O591" i="1"/>
  <c r="I592" i="1" s="1"/>
  <c r="A592" i="1"/>
  <c r="D592" i="1" s="1"/>
  <c r="Q590" i="1"/>
  <c r="R590" i="1" s="1"/>
  <c r="W591" i="1"/>
  <c r="X591" i="1"/>
  <c r="P530" i="1" l="1"/>
  <c r="C531" i="1"/>
  <c r="E592" i="1"/>
  <c r="F593" i="1" s="1"/>
  <c r="N535" i="1"/>
  <c r="G537" i="1"/>
  <c r="H536" i="1"/>
  <c r="K536" i="1"/>
  <c r="L536" i="1" s="1"/>
  <c r="M536" i="1" s="1"/>
  <c r="J537" i="1"/>
  <c r="O592" i="1"/>
  <c r="I593" i="1" s="1"/>
  <c r="A593" i="1"/>
  <c r="D593" i="1" s="1"/>
  <c r="Q591" i="1"/>
  <c r="R591" i="1" s="1"/>
  <c r="X592" i="1"/>
  <c r="W592" i="1"/>
  <c r="B530" i="1" l="1"/>
  <c r="C532" i="1"/>
  <c r="P531" i="1"/>
  <c r="B531" i="1" s="1"/>
  <c r="E593" i="1"/>
  <c r="F594" i="1" s="1"/>
  <c r="N536" i="1"/>
  <c r="J538" i="1"/>
  <c r="K537" i="1"/>
  <c r="L537" i="1" s="1"/>
  <c r="M537" i="1" s="1"/>
  <c r="H537" i="1"/>
  <c r="G538" i="1"/>
  <c r="Q592" i="1"/>
  <c r="R592" i="1" s="1"/>
  <c r="X593" i="1"/>
  <c r="W593" i="1"/>
  <c r="A594" i="1"/>
  <c r="D594" i="1" s="1"/>
  <c r="O593" i="1"/>
  <c r="I594" i="1" s="1"/>
  <c r="C533" i="1" l="1"/>
  <c r="P532" i="1"/>
  <c r="B532" i="1" s="1"/>
  <c r="E594" i="1"/>
  <c r="F595" i="1" s="1"/>
  <c r="N537" i="1"/>
  <c r="G539" i="1"/>
  <c r="H538" i="1"/>
  <c r="K538" i="1"/>
  <c r="L538" i="1" s="1"/>
  <c r="M538" i="1" s="1"/>
  <c r="J539" i="1"/>
  <c r="W594" i="1"/>
  <c r="Q593" i="1"/>
  <c r="R593" i="1" s="1"/>
  <c r="X594" i="1"/>
  <c r="O594" i="1"/>
  <c r="I595" i="1" s="1"/>
  <c r="A595" i="1"/>
  <c r="D595" i="1" s="1"/>
  <c r="P533" i="1" l="1"/>
  <c r="B533" i="1" s="1"/>
  <c r="C534" i="1"/>
  <c r="E595" i="1"/>
  <c r="F596" i="1" s="1"/>
  <c r="N538" i="1"/>
  <c r="J540" i="1"/>
  <c r="K539" i="1"/>
  <c r="L539" i="1" s="1"/>
  <c r="M539" i="1" s="1"/>
  <c r="G540" i="1"/>
  <c r="H539" i="1"/>
  <c r="A596" i="1"/>
  <c r="D596" i="1" s="1"/>
  <c r="O595" i="1"/>
  <c r="I596" i="1" s="1"/>
  <c r="Q594" i="1"/>
  <c r="R594" i="1" s="1"/>
  <c r="X595" i="1"/>
  <c r="W595" i="1"/>
  <c r="C535" i="1" l="1"/>
  <c r="P534" i="1"/>
  <c r="B534" i="1" s="1"/>
  <c r="E596" i="1"/>
  <c r="F597" i="1" s="1"/>
  <c r="N539" i="1"/>
  <c r="H540" i="1"/>
  <c r="G541" i="1"/>
  <c r="K540" i="1"/>
  <c r="L540" i="1" s="1"/>
  <c r="M540" i="1" s="1"/>
  <c r="J541" i="1"/>
  <c r="W596" i="1"/>
  <c r="Q595" i="1"/>
  <c r="R595" i="1" s="1"/>
  <c r="X596" i="1"/>
  <c r="O596" i="1"/>
  <c r="I597" i="1" s="1"/>
  <c r="A597" i="1"/>
  <c r="D597" i="1" s="1"/>
  <c r="P535" i="1" l="1"/>
  <c r="B535" i="1" s="1"/>
  <c r="C536" i="1"/>
  <c r="E597" i="1"/>
  <c r="F598" i="1" s="1"/>
  <c r="N540" i="1"/>
  <c r="J542" i="1"/>
  <c r="K541" i="1"/>
  <c r="L541" i="1" s="1"/>
  <c r="M541" i="1" s="1"/>
  <c r="H541" i="1"/>
  <c r="G542" i="1"/>
  <c r="O597" i="1"/>
  <c r="I598" i="1" s="1"/>
  <c r="A598" i="1"/>
  <c r="D598" i="1" s="1"/>
  <c r="Q596" i="1"/>
  <c r="R596" i="1" s="1"/>
  <c r="W597" i="1"/>
  <c r="X597" i="1"/>
  <c r="C537" i="1" l="1"/>
  <c r="P536" i="1"/>
  <c r="B536" i="1" s="1"/>
  <c r="E598" i="1"/>
  <c r="F599" i="1" s="1"/>
  <c r="N541" i="1"/>
  <c r="G543" i="1"/>
  <c r="H542" i="1"/>
  <c r="J543" i="1"/>
  <c r="K542" i="1"/>
  <c r="L542" i="1" s="1"/>
  <c r="M542" i="1" s="1"/>
  <c r="O598" i="1"/>
  <c r="I599" i="1" s="1"/>
  <c r="A599" i="1"/>
  <c r="D599" i="1" s="1"/>
  <c r="X598" i="1"/>
  <c r="Q597" i="1"/>
  <c r="R597" i="1" s="1"/>
  <c r="W598" i="1"/>
  <c r="P537" i="1" l="1"/>
  <c r="B537" i="1" s="1"/>
  <c r="C538" i="1"/>
  <c r="E599" i="1"/>
  <c r="F600" i="1" s="1"/>
  <c r="N542" i="1"/>
  <c r="K543" i="1"/>
  <c r="L543" i="1" s="1"/>
  <c r="M543" i="1" s="1"/>
  <c r="J544" i="1"/>
  <c r="H543" i="1"/>
  <c r="G544" i="1"/>
  <c r="O599" i="1"/>
  <c r="I600" i="1" s="1"/>
  <c r="A600" i="1"/>
  <c r="D600" i="1" s="1"/>
  <c r="Q598" i="1"/>
  <c r="R598" i="1" s="1"/>
  <c r="X599" i="1"/>
  <c r="W599" i="1"/>
  <c r="C539" i="1" l="1"/>
  <c r="P538" i="1"/>
  <c r="B538" i="1" s="1"/>
  <c r="E600" i="1"/>
  <c r="F601" i="1" s="1"/>
  <c r="N543" i="1"/>
  <c r="H544" i="1"/>
  <c r="G545" i="1"/>
  <c r="K544" i="1"/>
  <c r="L544" i="1" s="1"/>
  <c r="M544" i="1" s="1"/>
  <c r="J545" i="1"/>
  <c r="O600" i="1"/>
  <c r="I601" i="1" s="1"/>
  <c r="A601" i="1"/>
  <c r="D601" i="1" s="1"/>
  <c r="W600" i="1"/>
  <c r="Q599" i="1"/>
  <c r="R599" i="1" s="1"/>
  <c r="X600" i="1"/>
  <c r="P539" i="1" l="1"/>
  <c r="B539" i="1" s="1"/>
  <c r="C540" i="1"/>
  <c r="E601" i="1"/>
  <c r="F602" i="1" s="1"/>
  <c r="N544" i="1"/>
  <c r="K545" i="1"/>
  <c r="L545" i="1" s="1"/>
  <c r="M545" i="1" s="1"/>
  <c r="J546" i="1"/>
  <c r="G546" i="1"/>
  <c r="H545" i="1"/>
  <c r="Q600" i="1"/>
  <c r="R600" i="1" s="1"/>
  <c r="X601" i="1"/>
  <c r="W601" i="1"/>
  <c r="O601" i="1"/>
  <c r="I602" i="1" s="1"/>
  <c r="A602" i="1"/>
  <c r="D602" i="1" s="1"/>
  <c r="P540" i="1" l="1"/>
  <c r="B540" i="1" s="1"/>
  <c r="C541" i="1"/>
  <c r="E602" i="1"/>
  <c r="F603" i="1" s="1"/>
  <c r="N545" i="1"/>
  <c r="H546" i="1"/>
  <c r="G547" i="1"/>
  <c r="K546" i="1"/>
  <c r="L546" i="1" s="1"/>
  <c r="M546" i="1" s="1"/>
  <c r="J547" i="1"/>
  <c r="W602" i="1"/>
  <c r="Q601" i="1"/>
  <c r="R601" i="1" s="1"/>
  <c r="X602" i="1"/>
  <c r="O602" i="1"/>
  <c r="I603" i="1" s="1"/>
  <c r="A603" i="1"/>
  <c r="D603" i="1" s="1"/>
  <c r="P541" i="1" l="1"/>
  <c r="B541" i="1" s="1"/>
  <c r="C542" i="1"/>
  <c r="E603" i="1"/>
  <c r="F604" i="1" s="1"/>
  <c r="N546" i="1"/>
  <c r="K547" i="1"/>
  <c r="L547" i="1" s="1"/>
  <c r="M547" i="1" s="1"/>
  <c r="J548" i="1"/>
  <c r="H547" i="1"/>
  <c r="G548" i="1"/>
  <c r="X603" i="1"/>
  <c r="Q602" i="1"/>
  <c r="R602" i="1" s="1"/>
  <c r="W603" i="1"/>
  <c r="O603" i="1"/>
  <c r="I604" i="1" s="1"/>
  <c r="A604" i="1"/>
  <c r="D604" i="1" s="1"/>
  <c r="P542" i="1" l="1"/>
  <c r="B542" i="1" s="1"/>
  <c r="C543" i="1"/>
  <c r="E604" i="1"/>
  <c r="F605" i="1" s="1"/>
  <c r="N547" i="1"/>
  <c r="H548" i="1"/>
  <c r="G549" i="1"/>
  <c r="K548" i="1"/>
  <c r="L548" i="1" s="1"/>
  <c r="M548" i="1" s="1"/>
  <c r="J549" i="1"/>
  <c r="A605" i="1"/>
  <c r="D605" i="1" s="1"/>
  <c r="O604" i="1"/>
  <c r="I605" i="1" s="1"/>
  <c r="Q603" i="1"/>
  <c r="R603" i="1" s="1"/>
  <c r="X604" i="1"/>
  <c r="W604" i="1"/>
  <c r="P543" i="1" l="1"/>
  <c r="B543" i="1" s="1"/>
  <c r="C544" i="1"/>
  <c r="E605" i="1"/>
  <c r="F606" i="1" s="1"/>
  <c r="N548" i="1"/>
  <c r="J550" i="1"/>
  <c r="K549" i="1"/>
  <c r="L549" i="1" s="1"/>
  <c r="M549" i="1" s="1"/>
  <c r="H549" i="1"/>
  <c r="G550" i="1"/>
  <c r="A606" i="1"/>
  <c r="D606" i="1" s="1"/>
  <c r="O605" i="1"/>
  <c r="I606" i="1" s="1"/>
  <c r="Q604" i="1"/>
  <c r="R604" i="1" s="1"/>
  <c r="X605" i="1"/>
  <c r="W605" i="1"/>
  <c r="C545" i="1" l="1"/>
  <c r="P544" i="1"/>
  <c r="B544" i="1" s="1"/>
  <c r="E606" i="1"/>
  <c r="F607" i="1" s="1"/>
  <c r="N549" i="1"/>
  <c r="H550" i="1"/>
  <c r="G551" i="1"/>
  <c r="K550" i="1"/>
  <c r="L550" i="1" s="1"/>
  <c r="M550" i="1" s="1"/>
  <c r="J551" i="1"/>
  <c r="O606" i="1"/>
  <c r="I607" i="1" s="1"/>
  <c r="A607" i="1"/>
  <c r="D607" i="1" s="1"/>
  <c r="W606" i="1"/>
  <c r="Q605" i="1"/>
  <c r="R605" i="1" s="1"/>
  <c r="X606" i="1"/>
  <c r="C546" i="1" l="1"/>
  <c r="P545" i="1"/>
  <c r="B545" i="1" s="1"/>
  <c r="E607" i="1"/>
  <c r="F608" i="1" s="1"/>
  <c r="N550" i="1"/>
  <c r="K551" i="1"/>
  <c r="L551" i="1" s="1"/>
  <c r="M551" i="1" s="1"/>
  <c r="J552" i="1"/>
  <c r="H551" i="1"/>
  <c r="G552" i="1"/>
  <c r="O607" i="1"/>
  <c r="I608" i="1" s="1"/>
  <c r="A608" i="1"/>
  <c r="D608" i="1" s="1"/>
  <c r="Q606" i="1"/>
  <c r="R606" i="1" s="1"/>
  <c r="X607" i="1"/>
  <c r="W607" i="1"/>
  <c r="C547" i="1" l="1"/>
  <c r="P546" i="1"/>
  <c r="B546" i="1" s="1"/>
  <c r="E608" i="1"/>
  <c r="F609" i="1" s="1"/>
  <c r="N551" i="1"/>
  <c r="G553" i="1"/>
  <c r="H552" i="1"/>
  <c r="K552" i="1"/>
  <c r="L552" i="1" s="1"/>
  <c r="M552" i="1" s="1"/>
  <c r="J553" i="1"/>
  <c r="O608" i="1"/>
  <c r="I609" i="1" s="1"/>
  <c r="A609" i="1"/>
  <c r="D609" i="1" s="1"/>
  <c r="W608" i="1"/>
  <c r="Q607" i="1"/>
  <c r="R607" i="1" s="1"/>
  <c r="X608" i="1"/>
  <c r="P547" i="1" l="1"/>
  <c r="B547" i="1" s="1"/>
  <c r="C548" i="1"/>
  <c r="E609" i="1"/>
  <c r="F610" i="1" s="1"/>
  <c r="N552" i="1"/>
  <c r="K553" i="1"/>
  <c r="L553" i="1" s="1"/>
  <c r="M553" i="1" s="1"/>
  <c r="J554" i="1"/>
  <c r="H553" i="1"/>
  <c r="G554" i="1"/>
  <c r="O609" i="1"/>
  <c r="I610" i="1" s="1"/>
  <c r="A610" i="1"/>
  <c r="D610" i="1" s="1"/>
  <c r="Q608" i="1"/>
  <c r="R608" i="1" s="1"/>
  <c r="X609" i="1"/>
  <c r="W609" i="1"/>
  <c r="P548" i="1" l="1"/>
  <c r="B548" i="1" s="1"/>
  <c r="C549" i="1"/>
  <c r="E610" i="1"/>
  <c r="F611" i="1" s="1"/>
  <c r="N553" i="1"/>
  <c r="G555" i="1"/>
  <c r="H554" i="1"/>
  <c r="K554" i="1"/>
  <c r="L554" i="1" s="1"/>
  <c r="M554" i="1" s="1"/>
  <c r="J555" i="1"/>
  <c r="O610" i="1"/>
  <c r="I611" i="1" s="1"/>
  <c r="A611" i="1"/>
  <c r="D611" i="1" s="1"/>
  <c r="Q609" i="1"/>
  <c r="R609" i="1" s="1"/>
  <c r="X610" i="1"/>
  <c r="W610" i="1"/>
  <c r="P549" i="1" l="1"/>
  <c r="B549" i="1" s="1"/>
  <c r="C550" i="1"/>
  <c r="E611" i="1"/>
  <c r="F612" i="1" s="1"/>
  <c r="N554" i="1"/>
  <c r="K555" i="1"/>
  <c r="L555" i="1" s="1"/>
  <c r="M555" i="1" s="1"/>
  <c r="J556" i="1"/>
  <c r="H555" i="1"/>
  <c r="G556" i="1"/>
  <c r="A612" i="1"/>
  <c r="D612" i="1" s="1"/>
  <c r="O611" i="1"/>
  <c r="I612" i="1" s="1"/>
  <c r="Q610" i="1"/>
  <c r="R610" i="1" s="1"/>
  <c r="X611" i="1"/>
  <c r="W611" i="1"/>
  <c r="C551" i="1" l="1"/>
  <c r="P550" i="1"/>
  <c r="B550" i="1" s="1"/>
  <c r="E612" i="1"/>
  <c r="F613" i="1" s="1"/>
  <c r="N555" i="1"/>
  <c r="G557" i="1"/>
  <c r="H556" i="1"/>
  <c r="K556" i="1"/>
  <c r="L556" i="1" s="1"/>
  <c r="M556" i="1" s="1"/>
  <c r="J557" i="1"/>
  <c r="Q611" i="1"/>
  <c r="R611" i="1" s="1"/>
  <c r="X612" i="1"/>
  <c r="W612" i="1"/>
  <c r="O612" i="1"/>
  <c r="I613" i="1" s="1"/>
  <c r="A613" i="1"/>
  <c r="D613" i="1" s="1"/>
  <c r="P551" i="1" l="1"/>
  <c r="B551" i="1" s="1"/>
  <c r="C552" i="1"/>
  <c r="E613" i="1"/>
  <c r="F614" i="1" s="1"/>
  <c r="N556" i="1"/>
  <c r="K557" i="1"/>
  <c r="L557" i="1" s="1"/>
  <c r="M557" i="1" s="1"/>
  <c r="J558" i="1"/>
  <c r="H557" i="1"/>
  <c r="G558" i="1"/>
  <c r="Q612" i="1"/>
  <c r="R612" i="1" s="1"/>
  <c r="W613" i="1"/>
  <c r="X613" i="1"/>
  <c r="O613" i="1"/>
  <c r="I614" i="1" s="1"/>
  <c r="A614" i="1"/>
  <c r="D614" i="1" s="1"/>
  <c r="C553" i="1" l="1"/>
  <c r="P552" i="1"/>
  <c r="B552" i="1" s="1"/>
  <c r="E614" i="1"/>
  <c r="F615" i="1" s="1"/>
  <c r="N557" i="1"/>
  <c r="H558" i="1"/>
  <c r="G559" i="1"/>
  <c r="K558" i="1"/>
  <c r="L558" i="1" s="1"/>
  <c r="M558" i="1" s="1"/>
  <c r="J559" i="1"/>
  <c r="Q613" i="1"/>
  <c r="R613" i="1" s="1"/>
  <c r="X614" i="1"/>
  <c r="W614" i="1"/>
  <c r="O614" i="1"/>
  <c r="I615" i="1" s="1"/>
  <c r="A615" i="1"/>
  <c r="D615" i="1" s="1"/>
  <c r="P553" i="1" l="1"/>
  <c r="B553" i="1" s="1"/>
  <c r="C554" i="1"/>
  <c r="E615" i="1"/>
  <c r="F616" i="1" s="1"/>
  <c r="N558" i="1"/>
  <c r="K559" i="1"/>
  <c r="L559" i="1" s="1"/>
  <c r="M559" i="1" s="1"/>
  <c r="J560" i="1"/>
  <c r="G560" i="1"/>
  <c r="H559" i="1"/>
  <c r="W615" i="1"/>
  <c r="Q614" i="1"/>
  <c r="R614" i="1" s="1"/>
  <c r="X615" i="1"/>
  <c r="A616" i="1"/>
  <c r="D616" i="1" s="1"/>
  <c r="O615" i="1"/>
  <c r="I616" i="1" s="1"/>
  <c r="C555" i="1" l="1"/>
  <c r="P554" i="1"/>
  <c r="B554" i="1" s="1"/>
  <c r="E616" i="1"/>
  <c r="F617" i="1" s="1"/>
  <c r="N559" i="1"/>
  <c r="H560" i="1"/>
  <c r="G561" i="1"/>
  <c r="K560" i="1"/>
  <c r="L560" i="1" s="1"/>
  <c r="M560" i="1" s="1"/>
  <c r="J561" i="1"/>
  <c r="O616" i="1"/>
  <c r="I617" i="1" s="1"/>
  <c r="A617" i="1"/>
  <c r="D617" i="1" s="1"/>
  <c r="Q615" i="1"/>
  <c r="R615" i="1" s="1"/>
  <c r="X616" i="1"/>
  <c r="W616" i="1"/>
  <c r="C556" i="1" l="1"/>
  <c r="P555" i="1"/>
  <c r="B555" i="1" s="1"/>
  <c r="E617" i="1"/>
  <c r="F618" i="1" s="1"/>
  <c r="N560" i="1"/>
  <c r="J562" i="1"/>
  <c r="K561" i="1"/>
  <c r="L561" i="1" s="1"/>
  <c r="M561" i="1" s="1"/>
  <c r="H561" i="1"/>
  <c r="G562" i="1"/>
  <c r="O617" i="1"/>
  <c r="I618" i="1" s="1"/>
  <c r="A618" i="1"/>
  <c r="D618" i="1" s="1"/>
  <c r="Q616" i="1"/>
  <c r="R616" i="1" s="1"/>
  <c r="X617" i="1"/>
  <c r="W617" i="1"/>
  <c r="C557" i="1" l="1"/>
  <c r="P556" i="1"/>
  <c r="B556" i="1" s="1"/>
  <c r="E618" i="1"/>
  <c r="F619" i="1" s="1"/>
  <c r="N561" i="1"/>
  <c r="G563" i="1"/>
  <c r="H562" i="1"/>
  <c r="K562" i="1"/>
  <c r="L562" i="1" s="1"/>
  <c r="M562" i="1" s="1"/>
  <c r="J563" i="1"/>
  <c r="O618" i="1"/>
  <c r="I619" i="1" s="1"/>
  <c r="A619" i="1"/>
  <c r="D619" i="1" s="1"/>
  <c r="W618" i="1"/>
  <c r="Q617" i="1"/>
  <c r="R617" i="1" s="1"/>
  <c r="X618" i="1"/>
  <c r="P557" i="1" l="1"/>
  <c r="B557" i="1" s="1"/>
  <c r="C558" i="1"/>
  <c r="E619" i="1"/>
  <c r="F620" i="1" s="1"/>
  <c r="N562" i="1"/>
  <c r="K563" i="1"/>
  <c r="L563" i="1" s="1"/>
  <c r="M563" i="1" s="1"/>
  <c r="J564" i="1"/>
  <c r="G564" i="1"/>
  <c r="H563" i="1"/>
  <c r="Q618" i="1"/>
  <c r="R618" i="1" s="1"/>
  <c r="X619" i="1"/>
  <c r="W619" i="1"/>
  <c r="A620" i="1"/>
  <c r="D620" i="1" s="1"/>
  <c r="O619" i="1"/>
  <c r="I620" i="1" s="1"/>
  <c r="C559" i="1" l="1"/>
  <c r="P558" i="1"/>
  <c r="B558" i="1" s="1"/>
  <c r="E620" i="1"/>
  <c r="F621" i="1" s="1"/>
  <c r="N563" i="1"/>
  <c r="G565" i="1"/>
  <c r="H564" i="1"/>
  <c r="K564" i="1"/>
  <c r="L564" i="1" s="1"/>
  <c r="M564" i="1" s="1"/>
  <c r="J565" i="1"/>
  <c r="Q619" i="1"/>
  <c r="R619" i="1" s="1"/>
  <c r="X620" i="1"/>
  <c r="W620" i="1"/>
  <c r="A621" i="1"/>
  <c r="D621" i="1" s="1"/>
  <c r="O620" i="1"/>
  <c r="I621" i="1" s="1"/>
  <c r="P559" i="1" l="1"/>
  <c r="B559" i="1" s="1"/>
  <c r="C560" i="1"/>
  <c r="E621" i="1"/>
  <c r="F622" i="1" s="1"/>
  <c r="N564" i="1"/>
  <c r="K565" i="1"/>
  <c r="L565" i="1" s="1"/>
  <c r="M565" i="1" s="1"/>
  <c r="J566" i="1"/>
  <c r="G566" i="1"/>
  <c r="H565" i="1"/>
  <c r="Q620" i="1"/>
  <c r="R620" i="1" s="1"/>
  <c r="X621" i="1"/>
  <c r="W621" i="1"/>
  <c r="A622" i="1"/>
  <c r="D622" i="1" s="1"/>
  <c r="O621" i="1"/>
  <c r="I622" i="1" s="1"/>
  <c r="C561" i="1" l="1"/>
  <c r="P560" i="1"/>
  <c r="B560" i="1" s="1"/>
  <c r="E622" i="1"/>
  <c r="F623" i="1" s="1"/>
  <c r="N565" i="1"/>
  <c r="G567" i="1"/>
  <c r="H566" i="1"/>
  <c r="J567" i="1"/>
  <c r="K566" i="1"/>
  <c r="L566" i="1" s="1"/>
  <c r="M566" i="1" s="1"/>
  <c r="Q621" i="1"/>
  <c r="R621" i="1" s="1"/>
  <c r="X622" i="1"/>
  <c r="W622" i="1"/>
  <c r="O622" i="1"/>
  <c r="I623" i="1" s="1"/>
  <c r="A623" i="1"/>
  <c r="D623" i="1" s="1"/>
  <c r="P561" i="1" l="1"/>
  <c r="C562" i="1"/>
  <c r="E623" i="1"/>
  <c r="F624" i="1" s="1"/>
  <c r="N566" i="1"/>
  <c r="K567" i="1"/>
  <c r="L567" i="1" s="1"/>
  <c r="M567" i="1" s="1"/>
  <c r="J568" i="1"/>
  <c r="G568" i="1"/>
  <c r="H567" i="1"/>
  <c r="X623" i="1"/>
  <c r="W623" i="1"/>
  <c r="Q622" i="1"/>
  <c r="R622" i="1" s="1"/>
  <c r="O623" i="1"/>
  <c r="I624" i="1" s="1"/>
  <c r="A624" i="1"/>
  <c r="D624" i="1" s="1"/>
  <c r="B561" i="1" l="1"/>
  <c r="C563" i="1"/>
  <c r="P562" i="1"/>
  <c r="B562" i="1" s="1"/>
  <c r="E624" i="1"/>
  <c r="F625" i="1" s="1"/>
  <c r="N567" i="1"/>
  <c r="H568" i="1"/>
  <c r="G569" i="1"/>
  <c r="K568" i="1"/>
  <c r="L568" i="1" s="1"/>
  <c r="M568" i="1" s="1"/>
  <c r="J569" i="1"/>
  <c r="Q623" i="1"/>
  <c r="X624" i="1"/>
  <c r="W624" i="1"/>
  <c r="O624" i="1"/>
  <c r="I625" i="1" s="1"/>
  <c r="A625" i="1"/>
  <c r="D625" i="1" s="1"/>
  <c r="C564" i="1" l="1"/>
  <c r="P563" i="1"/>
  <c r="B563" i="1" s="1"/>
  <c r="E625" i="1"/>
  <c r="F626" i="1" s="1"/>
  <c r="N568" i="1"/>
  <c r="K569" i="1"/>
  <c r="L569" i="1" s="1"/>
  <c r="M569" i="1" s="1"/>
  <c r="J570" i="1"/>
  <c r="H569" i="1"/>
  <c r="G570" i="1"/>
  <c r="A626" i="1"/>
  <c r="D626" i="1" s="1"/>
  <c r="O625" i="1"/>
  <c r="I626" i="1" s="1"/>
  <c r="Q624" i="1"/>
  <c r="R624" i="1" s="1"/>
  <c r="X625" i="1"/>
  <c r="W625" i="1"/>
  <c r="C565" i="1" l="1"/>
  <c r="P564" i="1"/>
  <c r="B564" i="1" s="1"/>
  <c r="E626" i="1"/>
  <c r="F627" i="1" s="1"/>
  <c r="N569" i="1"/>
  <c r="H570" i="1"/>
  <c r="G571" i="1"/>
  <c r="J571" i="1"/>
  <c r="K570" i="1"/>
  <c r="L570" i="1" s="1"/>
  <c r="M570" i="1" s="1"/>
  <c r="Q625" i="1"/>
  <c r="R625" i="1" s="1"/>
  <c r="X626" i="1"/>
  <c r="W626" i="1"/>
  <c r="O626" i="1"/>
  <c r="I627" i="1" s="1"/>
  <c r="A627" i="1"/>
  <c r="D627" i="1" s="1"/>
  <c r="P565" i="1" l="1"/>
  <c r="B565" i="1" s="1"/>
  <c r="C566" i="1"/>
  <c r="E627" i="1"/>
  <c r="F628" i="1" s="1"/>
  <c r="N570" i="1"/>
  <c r="K571" i="1"/>
  <c r="L571" i="1" s="1"/>
  <c r="M571" i="1" s="1"/>
  <c r="J572" i="1"/>
  <c r="H571" i="1"/>
  <c r="G572" i="1"/>
  <c r="Q626" i="1"/>
  <c r="R626" i="1" s="1"/>
  <c r="X627" i="1"/>
  <c r="W627" i="1"/>
  <c r="A628" i="1"/>
  <c r="D628" i="1" s="1"/>
  <c r="O627" i="1"/>
  <c r="I628" i="1" s="1"/>
  <c r="C567" i="1" l="1"/>
  <c r="P566" i="1"/>
  <c r="B566" i="1" s="1"/>
  <c r="E628" i="1"/>
  <c r="F629" i="1" s="1"/>
  <c r="N571" i="1"/>
  <c r="H572" i="1"/>
  <c r="G573" i="1"/>
  <c r="K572" i="1"/>
  <c r="L572" i="1" s="1"/>
  <c r="M572" i="1" s="1"/>
  <c r="J573" i="1"/>
  <c r="Q627" i="1"/>
  <c r="R627" i="1" s="1"/>
  <c r="X628" i="1"/>
  <c r="W628" i="1"/>
  <c r="A629" i="1"/>
  <c r="D629" i="1" s="1"/>
  <c r="O628" i="1"/>
  <c r="I629" i="1" s="1"/>
  <c r="P567" i="1" l="1"/>
  <c r="B567" i="1" s="1"/>
  <c r="C568" i="1"/>
  <c r="E629" i="1"/>
  <c r="F630" i="1" s="1"/>
  <c r="N572" i="1"/>
  <c r="J574" i="1"/>
  <c r="K573" i="1"/>
  <c r="L573" i="1" s="1"/>
  <c r="M573" i="1" s="1"/>
  <c r="G574" i="1"/>
  <c r="H573" i="1"/>
  <c r="Q628" i="1"/>
  <c r="R628" i="1" s="1"/>
  <c r="X629" i="1"/>
  <c r="W629" i="1"/>
  <c r="O629" i="1"/>
  <c r="I630" i="1" s="1"/>
  <c r="A630" i="1"/>
  <c r="D630" i="1" s="1"/>
  <c r="C569" i="1" l="1"/>
  <c r="P568" i="1"/>
  <c r="B568" i="1" s="1"/>
  <c r="E630" i="1"/>
  <c r="F631" i="1" s="1"/>
  <c r="N573" i="1"/>
  <c r="H574" i="1"/>
  <c r="G575" i="1"/>
  <c r="J575" i="1"/>
  <c r="K574" i="1"/>
  <c r="L574" i="1" s="1"/>
  <c r="M574" i="1" s="1"/>
  <c r="Q629" i="1"/>
  <c r="R629" i="1" s="1"/>
  <c r="X630" i="1"/>
  <c r="W630" i="1"/>
  <c r="O630" i="1"/>
  <c r="I631" i="1" s="1"/>
  <c r="A631" i="1"/>
  <c r="D631" i="1" s="1"/>
  <c r="C570" i="1" l="1"/>
  <c r="P569" i="1"/>
  <c r="B569" i="1" s="1"/>
  <c r="E631" i="1"/>
  <c r="F632" i="1" s="1"/>
  <c r="N574" i="1"/>
  <c r="K575" i="1"/>
  <c r="L575" i="1" s="1"/>
  <c r="M575" i="1" s="1"/>
  <c r="J576" i="1"/>
  <c r="G576" i="1"/>
  <c r="H575" i="1"/>
  <c r="A632" i="1"/>
  <c r="D632" i="1" s="1"/>
  <c r="O631" i="1"/>
  <c r="I632" i="1" s="1"/>
  <c r="X631" i="1"/>
  <c r="Q630" i="1"/>
  <c r="R630" i="1" s="1"/>
  <c r="W631" i="1"/>
  <c r="C571" i="1" l="1"/>
  <c r="P570" i="1"/>
  <c r="B570" i="1" s="1"/>
  <c r="E632" i="1"/>
  <c r="F633" i="1" s="1"/>
  <c r="N575" i="1"/>
  <c r="H576" i="1"/>
  <c r="G577" i="1"/>
  <c r="K576" i="1"/>
  <c r="L576" i="1" s="1"/>
  <c r="M576" i="1" s="1"/>
  <c r="J577" i="1"/>
  <c r="Q631" i="1"/>
  <c r="R631" i="1" s="1"/>
  <c r="X632" i="1"/>
  <c r="W632" i="1"/>
  <c r="O632" i="1"/>
  <c r="I633" i="1" s="1"/>
  <c r="A633" i="1"/>
  <c r="D633" i="1" s="1"/>
  <c r="P571" i="1" l="1"/>
  <c r="B571" i="1" s="1"/>
  <c r="C572" i="1"/>
  <c r="E633" i="1"/>
  <c r="F634" i="1" s="1"/>
  <c r="N576" i="1"/>
  <c r="H577" i="1"/>
  <c r="G578" i="1"/>
  <c r="K577" i="1"/>
  <c r="L577" i="1" s="1"/>
  <c r="M577" i="1" s="1"/>
  <c r="J578" i="1"/>
  <c r="A634" i="1"/>
  <c r="D634" i="1" s="1"/>
  <c r="O633" i="1"/>
  <c r="I634" i="1" s="1"/>
  <c r="X633" i="1"/>
  <c r="W633" i="1"/>
  <c r="Q632" i="1"/>
  <c r="R632" i="1" s="1"/>
  <c r="P572" i="1" l="1"/>
  <c r="B572" i="1" s="1"/>
  <c r="C573" i="1"/>
  <c r="E634" i="1"/>
  <c r="F635" i="1" s="1"/>
  <c r="N577" i="1"/>
  <c r="K578" i="1"/>
  <c r="L578" i="1" s="1"/>
  <c r="M578" i="1" s="1"/>
  <c r="J579" i="1"/>
  <c r="H578" i="1"/>
  <c r="G579" i="1"/>
  <c r="O634" i="1"/>
  <c r="I635" i="1" s="1"/>
  <c r="A635" i="1"/>
  <c r="D635" i="1" s="1"/>
  <c r="W634" i="1"/>
  <c r="Q633" i="1"/>
  <c r="R633" i="1" s="1"/>
  <c r="X634" i="1"/>
  <c r="C574" i="1" l="1"/>
  <c r="P573" i="1"/>
  <c r="B573" i="1" s="1"/>
  <c r="E635" i="1"/>
  <c r="F636" i="1" s="1"/>
  <c r="N578" i="1"/>
  <c r="H579" i="1"/>
  <c r="G580" i="1"/>
  <c r="J580" i="1"/>
  <c r="K579" i="1"/>
  <c r="L579" i="1" s="1"/>
  <c r="M579" i="1" s="1"/>
  <c r="A636" i="1"/>
  <c r="D636" i="1" s="1"/>
  <c r="O635" i="1"/>
  <c r="I636" i="1" s="1"/>
  <c r="Q634" i="1"/>
  <c r="R634" i="1" s="1"/>
  <c r="X635" i="1"/>
  <c r="W635" i="1"/>
  <c r="P574" i="1" l="1"/>
  <c r="B574" i="1" s="1"/>
  <c r="C575" i="1"/>
  <c r="E636" i="1"/>
  <c r="F637" i="1" s="1"/>
  <c r="N579" i="1"/>
  <c r="K580" i="1"/>
  <c r="L580" i="1" s="1"/>
  <c r="M580" i="1" s="1"/>
  <c r="J581" i="1"/>
  <c r="G581" i="1"/>
  <c r="H580" i="1"/>
  <c r="A637" i="1"/>
  <c r="D637" i="1" s="1"/>
  <c r="O636" i="1"/>
  <c r="I637" i="1" s="1"/>
  <c r="Q635" i="1"/>
  <c r="R635" i="1" s="1"/>
  <c r="X636" i="1"/>
  <c r="W636" i="1"/>
  <c r="P575" i="1" l="1"/>
  <c r="B575" i="1" s="1"/>
  <c r="C576" i="1"/>
  <c r="E637" i="1"/>
  <c r="F638" i="1" s="1"/>
  <c r="N580" i="1"/>
  <c r="H581" i="1"/>
  <c r="G582" i="1"/>
  <c r="K581" i="1"/>
  <c r="L581" i="1" s="1"/>
  <c r="M581" i="1" s="1"/>
  <c r="J582" i="1"/>
  <c r="Q636" i="1"/>
  <c r="R636" i="1" s="1"/>
  <c r="X637" i="1"/>
  <c r="W637" i="1"/>
  <c r="O637" i="1"/>
  <c r="I638" i="1" s="1"/>
  <c r="A638" i="1"/>
  <c r="D638" i="1" s="1"/>
  <c r="C577" i="1" l="1"/>
  <c r="P576" i="1"/>
  <c r="B576" i="1" s="1"/>
  <c r="E638" i="1"/>
  <c r="F639" i="1" s="1"/>
  <c r="N581" i="1"/>
  <c r="K582" i="1"/>
  <c r="L582" i="1" s="1"/>
  <c r="M582" i="1" s="1"/>
  <c r="J583" i="1"/>
  <c r="H582" i="1"/>
  <c r="G583" i="1"/>
  <c r="O638" i="1"/>
  <c r="I639" i="1" s="1"/>
  <c r="A639" i="1"/>
  <c r="D639" i="1" s="1"/>
  <c r="W638" i="1"/>
  <c r="Q637" i="1"/>
  <c r="R637" i="1" s="1"/>
  <c r="X638" i="1"/>
  <c r="C578" i="1" l="1"/>
  <c r="P577" i="1"/>
  <c r="B577" i="1" s="1"/>
  <c r="E639" i="1"/>
  <c r="F640" i="1" s="1"/>
  <c r="N582" i="1"/>
  <c r="H583" i="1"/>
  <c r="G584" i="1"/>
  <c r="K583" i="1"/>
  <c r="L583" i="1" s="1"/>
  <c r="M583" i="1" s="1"/>
  <c r="J584" i="1"/>
  <c r="Q638" i="1"/>
  <c r="R638" i="1" s="1"/>
  <c r="X639" i="1"/>
  <c r="W639" i="1"/>
  <c r="A640" i="1"/>
  <c r="D640" i="1" s="1"/>
  <c r="O639" i="1"/>
  <c r="I640" i="1" s="1"/>
  <c r="C579" i="1" l="1"/>
  <c r="P578" i="1"/>
  <c r="B578" i="1" s="1"/>
  <c r="E640" i="1"/>
  <c r="F641" i="1" s="1"/>
  <c r="N583" i="1"/>
  <c r="J585" i="1"/>
  <c r="K584" i="1"/>
  <c r="L584" i="1" s="1"/>
  <c r="M584" i="1" s="1"/>
  <c r="H584" i="1"/>
  <c r="G585" i="1"/>
  <c r="Q639" i="1"/>
  <c r="R639" i="1" s="1"/>
  <c r="X640" i="1"/>
  <c r="W640" i="1"/>
  <c r="O640" i="1"/>
  <c r="I641" i="1" s="1"/>
  <c r="A641" i="1"/>
  <c r="D641" i="1" s="1"/>
  <c r="P579" i="1" l="1"/>
  <c r="B579" i="1" s="1"/>
  <c r="C580" i="1"/>
  <c r="E641" i="1"/>
  <c r="F642" i="1" s="1"/>
  <c r="N584" i="1"/>
  <c r="H585" i="1"/>
  <c r="G586" i="1"/>
  <c r="K585" i="1"/>
  <c r="L585" i="1" s="1"/>
  <c r="M585" i="1" s="1"/>
  <c r="J586" i="1"/>
  <c r="O641" i="1"/>
  <c r="I642" i="1" s="1"/>
  <c r="A642" i="1"/>
  <c r="D642" i="1" s="1"/>
  <c r="Q640" i="1"/>
  <c r="R640" i="1" s="1"/>
  <c r="X641" i="1"/>
  <c r="W641" i="1"/>
  <c r="C581" i="1" l="1"/>
  <c r="P580" i="1"/>
  <c r="B580" i="1" s="1"/>
  <c r="E642" i="1"/>
  <c r="F643" i="1" s="1"/>
  <c r="N585" i="1"/>
  <c r="K586" i="1"/>
  <c r="L586" i="1" s="1"/>
  <c r="M586" i="1" s="1"/>
  <c r="J587" i="1"/>
  <c r="H586" i="1"/>
  <c r="G587" i="1"/>
  <c r="Q641" i="1"/>
  <c r="R641" i="1" s="1"/>
  <c r="X642" i="1"/>
  <c r="W642" i="1"/>
  <c r="A643" i="1"/>
  <c r="D643" i="1" s="1"/>
  <c r="O642" i="1"/>
  <c r="I643" i="1" s="1"/>
  <c r="C582" i="1" l="1"/>
  <c r="P581" i="1"/>
  <c r="B581" i="1" s="1"/>
  <c r="E643" i="1"/>
  <c r="F644" i="1" s="1"/>
  <c r="N586" i="1"/>
  <c r="H587" i="1"/>
  <c r="G588" i="1"/>
  <c r="K587" i="1"/>
  <c r="L587" i="1" s="1"/>
  <c r="M587" i="1" s="1"/>
  <c r="J588" i="1"/>
  <c r="A644" i="1"/>
  <c r="D644" i="1" s="1"/>
  <c r="O643" i="1"/>
  <c r="I644" i="1" s="1"/>
  <c r="X643" i="1"/>
  <c r="Q642" i="1"/>
  <c r="R642" i="1" s="1"/>
  <c r="W643" i="1"/>
  <c r="P582" i="1" l="1"/>
  <c r="B582" i="1" s="1"/>
  <c r="C583" i="1"/>
  <c r="E644" i="1"/>
  <c r="F645" i="1" s="1"/>
  <c r="N587" i="1"/>
  <c r="J589" i="1"/>
  <c r="K588" i="1"/>
  <c r="L588" i="1" s="1"/>
  <c r="M588" i="1" s="1"/>
  <c r="H588" i="1"/>
  <c r="G589" i="1"/>
  <c r="Q643" i="1"/>
  <c r="R643" i="1" s="1"/>
  <c r="X644" i="1"/>
  <c r="W644" i="1"/>
  <c r="O644" i="1"/>
  <c r="I645" i="1" s="1"/>
  <c r="A645" i="1"/>
  <c r="D645" i="1" s="1"/>
  <c r="P583" i="1" l="1"/>
  <c r="B583" i="1" s="1"/>
  <c r="C584" i="1"/>
  <c r="E645" i="1"/>
  <c r="F646" i="1" s="1"/>
  <c r="N588" i="1"/>
  <c r="H589" i="1"/>
  <c r="G590" i="1"/>
  <c r="K589" i="1"/>
  <c r="L589" i="1" s="1"/>
  <c r="M589" i="1" s="1"/>
  <c r="J590" i="1"/>
  <c r="O645" i="1"/>
  <c r="I646" i="1" s="1"/>
  <c r="A646" i="1"/>
  <c r="D646" i="1" s="1"/>
  <c r="Q644" i="1"/>
  <c r="R644" i="1" s="1"/>
  <c r="W645" i="1"/>
  <c r="X645" i="1"/>
  <c r="P584" i="1" l="1"/>
  <c r="B584" i="1" s="1"/>
  <c r="C585" i="1"/>
  <c r="E646" i="1"/>
  <c r="F647" i="1" s="1"/>
  <c r="N589" i="1"/>
  <c r="K590" i="1"/>
  <c r="L590" i="1" s="1"/>
  <c r="M590" i="1" s="1"/>
  <c r="J591" i="1"/>
  <c r="G591" i="1"/>
  <c r="H590" i="1"/>
  <c r="O646" i="1"/>
  <c r="I647" i="1" s="1"/>
  <c r="A647" i="1"/>
  <c r="D647" i="1" s="1"/>
  <c r="W646" i="1"/>
  <c r="Q645" i="1"/>
  <c r="R645" i="1" s="1"/>
  <c r="X646" i="1"/>
  <c r="C586" i="1" l="1"/>
  <c r="P585" i="1"/>
  <c r="B585" i="1" s="1"/>
  <c r="E647" i="1"/>
  <c r="F648" i="1" s="1"/>
  <c r="N590" i="1"/>
  <c r="H591" i="1"/>
  <c r="G592" i="1"/>
  <c r="J592" i="1"/>
  <c r="K591" i="1"/>
  <c r="L591" i="1" s="1"/>
  <c r="M591" i="1" s="1"/>
  <c r="A648" i="1"/>
  <c r="D648" i="1" s="1"/>
  <c r="O647" i="1"/>
  <c r="I648" i="1" s="1"/>
  <c r="Q646" i="1"/>
  <c r="R646" i="1" s="1"/>
  <c r="X647" i="1"/>
  <c r="W647" i="1"/>
  <c r="P586" i="1" l="1"/>
  <c r="B586" i="1" s="1"/>
  <c r="C587" i="1"/>
  <c r="E648" i="1"/>
  <c r="F649" i="1" s="1"/>
  <c r="N591" i="1"/>
  <c r="J593" i="1"/>
  <c r="K592" i="1"/>
  <c r="L592" i="1" s="1"/>
  <c r="M592" i="1" s="1"/>
  <c r="G593" i="1"/>
  <c r="H592" i="1"/>
  <c r="Q647" i="1"/>
  <c r="R647" i="1" s="1"/>
  <c r="X648" i="1"/>
  <c r="W648" i="1"/>
  <c r="O648" i="1"/>
  <c r="I649" i="1" s="1"/>
  <c r="A649" i="1"/>
  <c r="D649" i="1" s="1"/>
  <c r="C588" i="1" l="1"/>
  <c r="P587" i="1"/>
  <c r="B587" i="1" s="1"/>
  <c r="E649" i="1"/>
  <c r="F650" i="1" s="1"/>
  <c r="N592" i="1"/>
  <c r="H593" i="1"/>
  <c r="G594" i="1"/>
  <c r="J594" i="1"/>
  <c r="K593" i="1"/>
  <c r="L593" i="1" s="1"/>
  <c r="M593" i="1" s="1"/>
  <c r="A650" i="1"/>
  <c r="D650" i="1" s="1"/>
  <c r="O649" i="1"/>
  <c r="I650" i="1" s="1"/>
  <c r="X649" i="1"/>
  <c r="W649" i="1"/>
  <c r="Q648" i="1"/>
  <c r="R648" i="1" s="1"/>
  <c r="P588" i="1" l="1"/>
  <c r="B588" i="1" s="1"/>
  <c r="C589" i="1"/>
  <c r="E650" i="1"/>
  <c r="F651" i="1" s="1"/>
  <c r="N593" i="1"/>
  <c r="J595" i="1"/>
  <c r="K594" i="1"/>
  <c r="L594" i="1" s="1"/>
  <c r="M594" i="1" s="1"/>
  <c r="H594" i="1"/>
  <c r="G595" i="1"/>
  <c r="W650" i="1"/>
  <c r="Q649" i="1"/>
  <c r="R649" i="1" s="1"/>
  <c r="X650" i="1"/>
  <c r="O650" i="1"/>
  <c r="I651" i="1" s="1"/>
  <c r="A651" i="1"/>
  <c r="D651" i="1" s="1"/>
  <c r="P589" i="1" l="1"/>
  <c r="B589" i="1" s="1"/>
  <c r="C590" i="1"/>
  <c r="E651" i="1"/>
  <c r="F652" i="1" s="1"/>
  <c r="N594" i="1"/>
  <c r="H595" i="1"/>
  <c r="G596" i="1"/>
  <c r="K595" i="1"/>
  <c r="L595" i="1" s="1"/>
  <c r="M595" i="1" s="1"/>
  <c r="J596" i="1"/>
  <c r="Q650" i="1"/>
  <c r="R650" i="1" s="1"/>
  <c r="X651" i="1"/>
  <c r="W651" i="1"/>
  <c r="A652" i="1"/>
  <c r="O651" i="1"/>
  <c r="I652" i="1" s="1"/>
  <c r="A653" i="1" l="1"/>
  <c r="D652" i="1"/>
  <c r="E652" i="1" s="1"/>
  <c r="C591" i="1"/>
  <c r="P590" i="1"/>
  <c r="B590" i="1" s="1"/>
  <c r="N595" i="1"/>
  <c r="K596" i="1"/>
  <c r="L596" i="1" s="1"/>
  <c r="M596" i="1" s="1"/>
  <c r="J597" i="1"/>
  <c r="H596" i="1"/>
  <c r="G597" i="1"/>
  <c r="O652" i="1"/>
  <c r="X652" i="1"/>
  <c r="Q651" i="1"/>
  <c r="R651" i="1" s="1"/>
  <c r="W652" i="1"/>
  <c r="A654" i="1" l="1"/>
  <c r="D653" i="1"/>
  <c r="E653" i="1" s="1"/>
  <c r="I654" i="1"/>
  <c r="W653" i="1"/>
  <c r="X653" i="1"/>
  <c r="I653" i="1"/>
  <c r="F654" i="1"/>
  <c r="F653" i="1"/>
  <c r="C592" i="1"/>
  <c r="P591" i="1"/>
  <c r="B591" i="1" s="1"/>
  <c r="N596" i="1"/>
  <c r="H597" i="1"/>
  <c r="G598" i="1"/>
  <c r="K597" i="1"/>
  <c r="L597" i="1" s="1"/>
  <c r="M597" i="1" s="1"/>
  <c r="J598" i="1"/>
  <c r="Q652" i="1"/>
  <c r="A655" i="1" l="1"/>
  <c r="K654" i="1"/>
  <c r="O654" i="1"/>
  <c r="D654" i="1"/>
  <c r="E654" i="1" s="1"/>
  <c r="P592" i="1"/>
  <c r="B592" i="1" s="1"/>
  <c r="C593" i="1"/>
  <c r="N597" i="1"/>
  <c r="G599" i="1"/>
  <c r="H598" i="1"/>
  <c r="K598" i="1"/>
  <c r="L598" i="1" s="1"/>
  <c r="M598" i="1" s="1"/>
  <c r="J599" i="1"/>
  <c r="F655" i="1" l="1"/>
  <c r="Q654" i="1"/>
  <c r="R654" i="1" s="1"/>
  <c r="X655" i="1"/>
  <c r="W655" i="1"/>
  <c r="J655" i="1"/>
  <c r="K655" i="1" s="1"/>
  <c r="L655" i="1" s="1"/>
  <c r="A656" i="1"/>
  <c r="O655" i="1"/>
  <c r="D655" i="1"/>
  <c r="E655" i="1" s="1"/>
  <c r="I655" i="1"/>
  <c r="P593" i="1"/>
  <c r="C594" i="1"/>
  <c r="N598" i="1"/>
  <c r="K599" i="1"/>
  <c r="L599" i="1" s="1"/>
  <c r="M599" i="1" s="1"/>
  <c r="J600" i="1"/>
  <c r="H599" i="1"/>
  <c r="G600" i="1"/>
  <c r="W656" i="1" l="1"/>
  <c r="X656" i="1"/>
  <c r="O656" i="1"/>
  <c r="A657" i="1"/>
  <c r="D656" i="1"/>
  <c r="E656" i="1" s="1"/>
  <c r="F657" i="1" s="1"/>
  <c r="M655" i="1"/>
  <c r="Q655" i="1"/>
  <c r="R655" i="1" s="1"/>
  <c r="J656" i="1"/>
  <c r="K656" i="1" s="1"/>
  <c r="L656" i="1" s="1"/>
  <c r="I656" i="1"/>
  <c r="F656" i="1"/>
  <c r="B593" i="1"/>
  <c r="C595" i="1"/>
  <c r="P594" i="1"/>
  <c r="B594" i="1" s="1"/>
  <c r="N599" i="1"/>
  <c r="H600" i="1"/>
  <c r="G601" i="1"/>
  <c r="J601" i="1"/>
  <c r="K600" i="1"/>
  <c r="L600" i="1" s="1"/>
  <c r="M600" i="1" s="1"/>
  <c r="I657" i="1" l="1"/>
  <c r="M656" i="1"/>
  <c r="O657" i="1"/>
  <c r="A658" i="1"/>
  <c r="D657" i="1"/>
  <c r="E657" i="1" s="1"/>
  <c r="Q656" i="1"/>
  <c r="R656" i="1" s="1"/>
  <c r="J657" i="1"/>
  <c r="K657" i="1" s="1"/>
  <c r="L657" i="1" s="1"/>
  <c r="X657" i="1"/>
  <c r="W657" i="1"/>
  <c r="C596" i="1"/>
  <c r="P595" i="1"/>
  <c r="B595" i="1" s="1"/>
  <c r="N600" i="1"/>
  <c r="K601" i="1"/>
  <c r="L601" i="1" s="1"/>
  <c r="M601" i="1" s="1"/>
  <c r="J602" i="1"/>
  <c r="H601" i="1"/>
  <c r="G602" i="1"/>
  <c r="M657" i="1" l="1"/>
  <c r="F658" i="1"/>
  <c r="O658" i="1"/>
  <c r="A659" i="1"/>
  <c r="D658" i="1"/>
  <c r="E658" i="1" s="1"/>
  <c r="Q657" i="1"/>
  <c r="R657" i="1" s="1"/>
  <c r="X658" i="1"/>
  <c r="W658" i="1"/>
  <c r="J658" i="1"/>
  <c r="K658" i="1" s="1"/>
  <c r="L658" i="1" s="1"/>
  <c r="I658" i="1"/>
  <c r="P596" i="1"/>
  <c r="B596" i="1" s="1"/>
  <c r="C597" i="1"/>
  <c r="N601" i="1"/>
  <c r="G603" i="1"/>
  <c r="H602" i="1"/>
  <c r="K602" i="1"/>
  <c r="L602" i="1" s="1"/>
  <c r="M602" i="1" s="1"/>
  <c r="J603" i="1"/>
  <c r="F659" i="1" l="1"/>
  <c r="M658" i="1"/>
  <c r="O659" i="1"/>
  <c r="A660" i="1"/>
  <c r="D659" i="1"/>
  <c r="E659" i="1" s="1"/>
  <c r="X659" i="1"/>
  <c r="W659" i="1"/>
  <c r="Q658" i="1"/>
  <c r="R658" i="1" s="1"/>
  <c r="J659" i="1"/>
  <c r="K659" i="1" s="1"/>
  <c r="L659" i="1" s="1"/>
  <c r="I659" i="1"/>
  <c r="C598" i="1"/>
  <c r="P597" i="1"/>
  <c r="B597" i="1" s="1"/>
  <c r="N602" i="1"/>
  <c r="K603" i="1"/>
  <c r="L603" i="1" s="1"/>
  <c r="M603" i="1" s="1"/>
  <c r="J604" i="1"/>
  <c r="H603" i="1"/>
  <c r="G604" i="1"/>
  <c r="M659" i="1" l="1"/>
  <c r="O660" i="1"/>
  <c r="D660" i="1"/>
  <c r="E660" i="1" s="1"/>
  <c r="F661" i="1" s="1"/>
  <c r="A661" i="1"/>
  <c r="W660" i="1"/>
  <c r="X660" i="1"/>
  <c r="Q659" i="1"/>
  <c r="R659" i="1" s="1"/>
  <c r="J660" i="1"/>
  <c r="K660" i="1" s="1"/>
  <c r="L660" i="1" s="1"/>
  <c r="I660" i="1"/>
  <c r="F660" i="1"/>
  <c r="C599" i="1"/>
  <c r="P598" i="1"/>
  <c r="B598" i="1" s="1"/>
  <c r="N603" i="1"/>
  <c r="G605" i="1"/>
  <c r="H604" i="1"/>
  <c r="J605" i="1"/>
  <c r="K604" i="1"/>
  <c r="L604" i="1" s="1"/>
  <c r="M604" i="1" s="1"/>
  <c r="X661" i="1" l="1"/>
  <c r="Q660" i="1"/>
  <c r="R660" i="1" s="1"/>
  <c r="W661" i="1"/>
  <c r="J661" i="1"/>
  <c r="K661" i="1" s="1"/>
  <c r="L661" i="1" s="1"/>
  <c r="I661" i="1"/>
  <c r="M660" i="1"/>
  <c r="O661" i="1"/>
  <c r="A662" i="1"/>
  <c r="D661" i="1"/>
  <c r="E661" i="1" s="1"/>
  <c r="C600" i="1"/>
  <c r="P599" i="1"/>
  <c r="B599" i="1" s="1"/>
  <c r="N604" i="1"/>
  <c r="K605" i="1"/>
  <c r="L605" i="1" s="1"/>
  <c r="M605" i="1" s="1"/>
  <c r="J606" i="1"/>
  <c r="H605" i="1"/>
  <c r="G606" i="1"/>
  <c r="W662" i="1" l="1"/>
  <c r="Q661" i="1"/>
  <c r="R661" i="1" s="1"/>
  <c r="X662" i="1"/>
  <c r="J662" i="1"/>
  <c r="K662" i="1" s="1"/>
  <c r="L662" i="1" s="1"/>
  <c r="I662" i="1"/>
  <c r="M661" i="1"/>
  <c r="F662" i="1"/>
  <c r="O662" i="1"/>
  <c r="A663" i="1"/>
  <c r="D662" i="1"/>
  <c r="E662" i="1" s="1"/>
  <c r="F663" i="1" s="1"/>
  <c r="P600" i="1"/>
  <c r="B600" i="1" s="1"/>
  <c r="C601" i="1"/>
  <c r="N605" i="1"/>
  <c r="H606" i="1"/>
  <c r="G607" i="1"/>
  <c r="K606" i="1"/>
  <c r="L606" i="1" s="1"/>
  <c r="M606" i="1" s="1"/>
  <c r="J607" i="1"/>
  <c r="M662" i="1" l="1"/>
  <c r="A664" i="1"/>
  <c r="D663" i="1"/>
  <c r="E663" i="1" s="1"/>
  <c r="F664" i="1" s="1"/>
  <c r="O663" i="1"/>
  <c r="X663" i="1"/>
  <c r="W663" i="1"/>
  <c r="Q662" i="1"/>
  <c r="R662" i="1" s="1"/>
  <c r="J663" i="1"/>
  <c r="K663" i="1" s="1"/>
  <c r="L663" i="1" s="1"/>
  <c r="I663" i="1"/>
  <c r="C602" i="1"/>
  <c r="P601" i="1"/>
  <c r="B601" i="1" s="1"/>
  <c r="N606" i="1"/>
  <c r="H607" i="1"/>
  <c r="G608" i="1"/>
  <c r="K607" i="1"/>
  <c r="L607" i="1" s="1"/>
  <c r="M607" i="1" s="1"/>
  <c r="J608" i="1"/>
  <c r="Q663" i="1" l="1"/>
  <c r="R663" i="1" s="1"/>
  <c r="W664" i="1"/>
  <c r="X664" i="1"/>
  <c r="J664" i="1"/>
  <c r="K664" i="1" s="1"/>
  <c r="L664" i="1" s="1"/>
  <c r="I664" i="1"/>
  <c r="M663" i="1"/>
  <c r="A665" i="1"/>
  <c r="D664" i="1"/>
  <c r="E664" i="1" s="1"/>
  <c r="F665" i="1" s="1"/>
  <c r="O664" i="1"/>
  <c r="C603" i="1"/>
  <c r="P602" i="1"/>
  <c r="B602" i="1" s="1"/>
  <c r="N607" i="1"/>
  <c r="J609" i="1"/>
  <c r="K608" i="1"/>
  <c r="L608" i="1" s="1"/>
  <c r="M608" i="1" s="1"/>
  <c r="G609" i="1"/>
  <c r="H608" i="1"/>
  <c r="A666" i="1" l="1"/>
  <c r="D665" i="1"/>
  <c r="E665" i="1" s="1"/>
  <c r="F666" i="1" s="1"/>
  <c r="O665" i="1"/>
  <c r="K665" i="1"/>
  <c r="L665" i="1" s="1"/>
  <c r="M664" i="1"/>
  <c r="Q664" i="1"/>
  <c r="R664" i="1" s="1"/>
  <c r="W665" i="1"/>
  <c r="X665" i="1"/>
  <c r="J665" i="1"/>
  <c r="I665" i="1"/>
  <c r="C604" i="1"/>
  <c r="P603" i="1"/>
  <c r="B603" i="1" s="1"/>
  <c r="N608" i="1"/>
  <c r="H609" i="1"/>
  <c r="G610" i="1"/>
  <c r="K609" i="1"/>
  <c r="L609" i="1" s="1"/>
  <c r="M609" i="1" s="1"/>
  <c r="J610" i="1"/>
  <c r="Q665" i="1" l="1"/>
  <c r="R665" i="1" s="1"/>
  <c r="X666" i="1"/>
  <c r="W666" i="1"/>
  <c r="J666" i="1"/>
  <c r="K666" i="1" s="1"/>
  <c r="L666" i="1" s="1"/>
  <c r="I666" i="1"/>
  <c r="M665" i="1"/>
  <c r="O666" i="1"/>
  <c r="D666" i="1"/>
  <c r="E666" i="1" s="1"/>
  <c r="F667" i="1" s="1"/>
  <c r="A667" i="1"/>
  <c r="C605" i="1"/>
  <c r="P604" i="1"/>
  <c r="B604" i="1" s="1"/>
  <c r="N609" i="1"/>
  <c r="J611" i="1"/>
  <c r="K610" i="1"/>
  <c r="L610" i="1" s="1"/>
  <c r="M610" i="1" s="1"/>
  <c r="H610" i="1"/>
  <c r="G611" i="1"/>
  <c r="W667" i="1" l="1"/>
  <c r="Q666" i="1"/>
  <c r="R666" i="1" s="1"/>
  <c r="X667" i="1"/>
  <c r="J667" i="1"/>
  <c r="K667" i="1" s="1"/>
  <c r="L667" i="1" s="1"/>
  <c r="I667" i="1"/>
  <c r="M666" i="1"/>
  <c r="O667" i="1"/>
  <c r="A668" i="1"/>
  <c r="D667" i="1"/>
  <c r="E667" i="1" s="1"/>
  <c r="F668" i="1" s="1"/>
  <c r="P605" i="1"/>
  <c r="B605" i="1" s="1"/>
  <c r="C606" i="1"/>
  <c r="N610" i="1"/>
  <c r="G612" i="1"/>
  <c r="H611" i="1"/>
  <c r="K611" i="1"/>
  <c r="L611" i="1" s="1"/>
  <c r="M611" i="1" s="1"/>
  <c r="J612" i="1"/>
  <c r="A669" i="1" l="1"/>
  <c r="D668" i="1"/>
  <c r="E668" i="1" s="1"/>
  <c r="F669" i="1" s="1"/>
  <c r="O668" i="1"/>
  <c r="M667" i="1"/>
  <c r="Q667" i="1"/>
  <c r="R667" i="1" s="1"/>
  <c r="X668" i="1"/>
  <c r="W668" i="1"/>
  <c r="J668" i="1"/>
  <c r="K668" i="1" s="1"/>
  <c r="L668" i="1" s="1"/>
  <c r="I668" i="1"/>
  <c r="C607" i="1"/>
  <c r="P606" i="1"/>
  <c r="B606" i="1" s="1"/>
  <c r="N611" i="1"/>
  <c r="J613" i="1"/>
  <c r="K612" i="1"/>
  <c r="L612" i="1" s="1"/>
  <c r="M612" i="1" s="1"/>
  <c r="H612" i="1"/>
  <c r="G613" i="1"/>
  <c r="X669" i="1" l="1"/>
  <c r="W669" i="1"/>
  <c r="Q668" i="1"/>
  <c r="R668" i="1" s="1"/>
  <c r="J669" i="1"/>
  <c r="K669" i="1" s="1"/>
  <c r="L669" i="1" s="1"/>
  <c r="I669" i="1"/>
  <c r="M668" i="1"/>
  <c r="A670" i="1"/>
  <c r="D669" i="1"/>
  <c r="E669" i="1" s="1"/>
  <c r="F670" i="1" s="1"/>
  <c r="O669" i="1"/>
  <c r="C608" i="1"/>
  <c r="P607" i="1"/>
  <c r="B607" i="1" s="1"/>
  <c r="N612" i="1"/>
  <c r="H613" i="1"/>
  <c r="G614" i="1"/>
  <c r="J614" i="1"/>
  <c r="K613" i="1"/>
  <c r="L613" i="1" s="1"/>
  <c r="M613" i="1" s="1"/>
  <c r="M669" i="1" l="1"/>
  <c r="A671" i="1"/>
  <c r="D670" i="1"/>
  <c r="E670" i="1" s="1"/>
  <c r="F671" i="1" s="1"/>
  <c r="O670" i="1"/>
  <c r="Q669" i="1"/>
  <c r="R669" i="1" s="1"/>
  <c r="X670" i="1"/>
  <c r="W670" i="1"/>
  <c r="J670" i="1"/>
  <c r="K670" i="1" s="1"/>
  <c r="L670" i="1" s="1"/>
  <c r="I670" i="1"/>
  <c r="C609" i="1"/>
  <c r="P608" i="1"/>
  <c r="B608" i="1" s="1"/>
  <c r="N613" i="1"/>
  <c r="K614" i="1"/>
  <c r="L614" i="1" s="1"/>
  <c r="M614" i="1" s="1"/>
  <c r="J615" i="1"/>
  <c r="G615" i="1"/>
  <c r="H614" i="1"/>
  <c r="W671" i="1" l="1"/>
  <c r="X671" i="1"/>
  <c r="Q670" i="1"/>
  <c r="R670" i="1" s="1"/>
  <c r="J671" i="1"/>
  <c r="K671" i="1" s="1"/>
  <c r="L671" i="1" s="1"/>
  <c r="I671" i="1"/>
  <c r="M670" i="1"/>
  <c r="A672" i="1"/>
  <c r="D671" i="1"/>
  <c r="E671" i="1" s="1"/>
  <c r="F672" i="1" s="1"/>
  <c r="O671" i="1"/>
  <c r="P609" i="1"/>
  <c r="B609" i="1" s="1"/>
  <c r="C610" i="1"/>
  <c r="N614" i="1"/>
  <c r="G616" i="1"/>
  <c r="H615" i="1"/>
  <c r="K615" i="1"/>
  <c r="L615" i="1" s="1"/>
  <c r="M615" i="1" s="1"/>
  <c r="J616" i="1"/>
  <c r="O672" i="1" l="1"/>
  <c r="A673" i="1"/>
  <c r="D672" i="1"/>
  <c r="E672" i="1" s="1"/>
  <c r="F673" i="1" s="1"/>
  <c r="M671" i="1"/>
  <c r="Q671" i="1"/>
  <c r="R671" i="1" s="1"/>
  <c r="X672" i="1"/>
  <c r="W672" i="1"/>
  <c r="J672" i="1"/>
  <c r="K672" i="1" s="1"/>
  <c r="L672" i="1" s="1"/>
  <c r="I672" i="1"/>
  <c r="C611" i="1"/>
  <c r="P610" i="1"/>
  <c r="B610" i="1" s="1"/>
  <c r="N615" i="1"/>
  <c r="J617" i="1"/>
  <c r="K616" i="1"/>
  <c r="L616" i="1" s="1"/>
  <c r="M616" i="1" s="1"/>
  <c r="G617" i="1"/>
  <c r="H616" i="1"/>
  <c r="M672" i="1" l="1"/>
  <c r="O673" i="1"/>
  <c r="A674" i="1"/>
  <c r="D673" i="1"/>
  <c r="E673" i="1" s="1"/>
  <c r="F674" i="1" s="1"/>
  <c r="Q672" i="1"/>
  <c r="R672" i="1" s="1"/>
  <c r="X673" i="1"/>
  <c r="W673" i="1"/>
  <c r="J673" i="1"/>
  <c r="K673" i="1" s="1"/>
  <c r="L673" i="1" s="1"/>
  <c r="I673" i="1"/>
  <c r="C612" i="1"/>
  <c r="P611" i="1"/>
  <c r="B611" i="1" s="1"/>
  <c r="N616" i="1"/>
  <c r="H617" i="1"/>
  <c r="G618" i="1"/>
  <c r="K617" i="1"/>
  <c r="L617" i="1" s="1"/>
  <c r="M617" i="1" s="1"/>
  <c r="J618" i="1"/>
  <c r="Q673" i="1" l="1"/>
  <c r="R673" i="1" s="1"/>
  <c r="X674" i="1"/>
  <c r="W674" i="1"/>
  <c r="J674" i="1"/>
  <c r="K674" i="1" s="1"/>
  <c r="L674" i="1" s="1"/>
  <c r="I674" i="1"/>
  <c r="D674" i="1"/>
  <c r="E674" i="1" s="1"/>
  <c r="F675" i="1" s="1"/>
  <c r="O674" i="1"/>
  <c r="A675" i="1"/>
  <c r="M673" i="1"/>
  <c r="C613" i="1"/>
  <c r="P612" i="1"/>
  <c r="B612" i="1" s="1"/>
  <c r="N617" i="1"/>
  <c r="K618" i="1"/>
  <c r="L618" i="1" s="1"/>
  <c r="M618" i="1" s="1"/>
  <c r="J619" i="1"/>
  <c r="H618" i="1"/>
  <c r="G619" i="1"/>
  <c r="Q674" i="1" l="1"/>
  <c r="R674" i="1" s="1"/>
  <c r="X675" i="1"/>
  <c r="W675" i="1"/>
  <c r="J675" i="1"/>
  <c r="K675" i="1" s="1"/>
  <c r="L675" i="1" s="1"/>
  <c r="I675" i="1"/>
  <c r="M674" i="1"/>
  <c r="O675" i="1"/>
  <c r="A676" i="1"/>
  <c r="D675" i="1"/>
  <c r="E675" i="1" s="1"/>
  <c r="F676" i="1" s="1"/>
  <c r="P613" i="1"/>
  <c r="B613" i="1" s="1"/>
  <c r="C614" i="1"/>
  <c r="N618" i="1"/>
  <c r="H619" i="1"/>
  <c r="G620" i="1"/>
  <c r="J620" i="1"/>
  <c r="K619" i="1"/>
  <c r="L619" i="1" s="1"/>
  <c r="M619" i="1" s="1"/>
  <c r="X676" i="1" l="1"/>
  <c r="W676" i="1"/>
  <c r="Q675" i="1"/>
  <c r="R675" i="1" s="1"/>
  <c r="J676" i="1"/>
  <c r="K676" i="1" s="1"/>
  <c r="L676" i="1" s="1"/>
  <c r="I676" i="1"/>
  <c r="O676" i="1"/>
  <c r="A677" i="1"/>
  <c r="D676" i="1"/>
  <c r="E676" i="1" s="1"/>
  <c r="F677" i="1" s="1"/>
  <c r="M675" i="1"/>
  <c r="C615" i="1"/>
  <c r="P614" i="1"/>
  <c r="B614" i="1" s="1"/>
  <c r="N619" i="1"/>
  <c r="J621" i="1"/>
  <c r="K620" i="1"/>
  <c r="L620" i="1" s="1"/>
  <c r="M620" i="1" s="1"/>
  <c r="G621" i="1"/>
  <c r="H620" i="1"/>
  <c r="O677" i="1" l="1"/>
  <c r="A678" i="1"/>
  <c r="D677" i="1"/>
  <c r="E677" i="1" s="1"/>
  <c r="F678" i="1" s="1"/>
  <c r="Q676" i="1"/>
  <c r="R676" i="1" s="1"/>
  <c r="W677" i="1"/>
  <c r="X677" i="1"/>
  <c r="J677" i="1"/>
  <c r="K677" i="1" s="1"/>
  <c r="L677" i="1" s="1"/>
  <c r="I677" i="1"/>
  <c r="M676" i="1"/>
  <c r="C616" i="1"/>
  <c r="P615" i="1"/>
  <c r="B615" i="1" s="1"/>
  <c r="N620" i="1"/>
  <c r="G622" i="1"/>
  <c r="H621" i="1"/>
  <c r="J622" i="1"/>
  <c r="K621" i="1"/>
  <c r="L621" i="1" s="1"/>
  <c r="M621" i="1" s="1"/>
  <c r="O678" i="1" l="1"/>
  <c r="A679" i="1"/>
  <c r="D678" i="1"/>
  <c r="E678" i="1" s="1"/>
  <c r="F679" i="1" s="1"/>
  <c r="M677" i="1"/>
  <c r="X678" i="1"/>
  <c r="W678" i="1"/>
  <c r="Q677" i="1"/>
  <c r="R677" i="1" s="1"/>
  <c r="J678" i="1"/>
  <c r="K678" i="1" s="1"/>
  <c r="L678" i="1" s="1"/>
  <c r="I678" i="1"/>
  <c r="C617" i="1"/>
  <c r="P616" i="1"/>
  <c r="B616" i="1" s="1"/>
  <c r="N621" i="1"/>
  <c r="K622" i="1"/>
  <c r="L622" i="1" s="1"/>
  <c r="M622" i="1" s="1"/>
  <c r="J623" i="1"/>
  <c r="H622" i="1"/>
  <c r="G623" i="1"/>
  <c r="M678" i="1" l="1"/>
  <c r="A680" i="1"/>
  <c r="O679" i="1"/>
  <c r="D679" i="1"/>
  <c r="E679" i="1" s="1"/>
  <c r="F680" i="1" s="1"/>
  <c r="Q678" i="1"/>
  <c r="R678" i="1" s="1"/>
  <c r="X679" i="1"/>
  <c r="W679" i="1"/>
  <c r="J679" i="1"/>
  <c r="K679" i="1" s="1"/>
  <c r="L679" i="1" s="1"/>
  <c r="I679" i="1"/>
  <c r="P617" i="1"/>
  <c r="B617" i="1" s="1"/>
  <c r="C618" i="1"/>
  <c r="N622" i="1"/>
  <c r="G624" i="1"/>
  <c r="H623" i="1"/>
  <c r="K623" i="1"/>
  <c r="L623" i="1" s="1"/>
  <c r="M623" i="1" s="1"/>
  <c r="J624" i="1"/>
  <c r="X680" i="1" l="1"/>
  <c r="W680" i="1"/>
  <c r="Q679" i="1"/>
  <c r="R679" i="1" s="1"/>
  <c r="J680" i="1"/>
  <c r="K680" i="1" s="1"/>
  <c r="L680" i="1" s="1"/>
  <c r="I680" i="1"/>
  <c r="M679" i="1"/>
  <c r="A681" i="1"/>
  <c r="D680" i="1"/>
  <c r="E680" i="1" s="1"/>
  <c r="F681" i="1" s="1"/>
  <c r="O680" i="1"/>
  <c r="C619" i="1"/>
  <c r="P618" i="1"/>
  <c r="B618" i="1" s="1"/>
  <c r="N623" i="1"/>
  <c r="K624" i="1"/>
  <c r="L624" i="1" s="1"/>
  <c r="M624" i="1" s="1"/>
  <c r="J625" i="1"/>
  <c r="G625" i="1"/>
  <c r="H624" i="1"/>
  <c r="M680" i="1" l="1"/>
  <c r="A682" i="1"/>
  <c r="D681" i="1"/>
  <c r="E681" i="1" s="1"/>
  <c r="F682" i="1" s="1"/>
  <c r="O681" i="1"/>
  <c r="W681" i="1"/>
  <c r="Q680" i="1"/>
  <c r="R680" i="1" s="1"/>
  <c r="X681" i="1"/>
  <c r="J681" i="1"/>
  <c r="K681" i="1" s="1"/>
  <c r="L681" i="1" s="1"/>
  <c r="I681" i="1"/>
  <c r="C620" i="1"/>
  <c r="P619" i="1"/>
  <c r="B619" i="1" s="1"/>
  <c r="N624" i="1"/>
  <c r="H625" i="1"/>
  <c r="G626" i="1"/>
  <c r="K625" i="1"/>
  <c r="L625" i="1" s="1"/>
  <c r="M625" i="1" s="1"/>
  <c r="J626" i="1"/>
  <c r="O682" i="1" l="1"/>
  <c r="A683" i="1"/>
  <c r="D682" i="1"/>
  <c r="E682" i="1" s="1"/>
  <c r="F683" i="1" s="1"/>
  <c r="X682" i="1"/>
  <c r="W682" i="1"/>
  <c r="Q681" i="1"/>
  <c r="R681" i="1" s="1"/>
  <c r="J682" i="1"/>
  <c r="K682" i="1" s="1"/>
  <c r="L682" i="1" s="1"/>
  <c r="I682" i="1"/>
  <c r="M681" i="1"/>
  <c r="C621" i="1"/>
  <c r="P620" i="1"/>
  <c r="B620" i="1" s="1"/>
  <c r="N625" i="1"/>
  <c r="K626" i="1"/>
  <c r="L626" i="1" s="1"/>
  <c r="M626" i="1" s="1"/>
  <c r="J627" i="1"/>
  <c r="G627" i="1"/>
  <c r="H626" i="1"/>
  <c r="A684" i="1" l="1"/>
  <c r="D683" i="1"/>
  <c r="E683" i="1" s="1"/>
  <c r="F684" i="1" s="1"/>
  <c r="O683" i="1"/>
  <c r="M682" i="1"/>
  <c r="W683" i="1"/>
  <c r="Q682" i="1"/>
  <c r="R682" i="1" s="1"/>
  <c r="X683" i="1"/>
  <c r="J683" i="1"/>
  <c r="K683" i="1" s="1"/>
  <c r="L683" i="1" s="1"/>
  <c r="I683" i="1"/>
  <c r="C622" i="1"/>
  <c r="P621" i="1"/>
  <c r="B621" i="1" s="1"/>
  <c r="R623" i="1"/>
  <c r="N626" i="1"/>
  <c r="H627" i="1"/>
  <c r="G628" i="1"/>
  <c r="J628" i="1"/>
  <c r="K627" i="1"/>
  <c r="L627" i="1" s="1"/>
  <c r="M627" i="1" s="1"/>
  <c r="X684" i="1" l="1"/>
  <c r="W684" i="1"/>
  <c r="Q683" i="1"/>
  <c r="R683" i="1" s="1"/>
  <c r="J684" i="1"/>
  <c r="K684" i="1" s="1"/>
  <c r="L684" i="1" s="1"/>
  <c r="I684" i="1"/>
  <c r="M683" i="1"/>
  <c r="A685" i="1"/>
  <c r="D684" i="1"/>
  <c r="E684" i="1" s="1"/>
  <c r="F685" i="1" s="1"/>
  <c r="O684" i="1"/>
  <c r="C623" i="1"/>
  <c r="P622" i="1"/>
  <c r="B622" i="1" s="1"/>
  <c r="N627" i="1"/>
  <c r="K628" i="1"/>
  <c r="L628" i="1" s="1"/>
  <c r="M628" i="1" s="1"/>
  <c r="J629" i="1"/>
  <c r="G629" i="1"/>
  <c r="H628" i="1"/>
  <c r="O685" i="1" l="1"/>
  <c r="A686" i="1"/>
  <c r="D685" i="1"/>
  <c r="E685" i="1" s="1"/>
  <c r="F686" i="1" s="1"/>
  <c r="M684" i="1"/>
  <c r="W685" i="1"/>
  <c r="Q684" i="1"/>
  <c r="R684" i="1" s="1"/>
  <c r="X685" i="1"/>
  <c r="J685" i="1"/>
  <c r="K685" i="1" s="1"/>
  <c r="L685" i="1" s="1"/>
  <c r="I685" i="1"/>
  <c r="P623" i="1"/>
  <c r="B623" i="1" s="1"/>
  <c r="C624" i="1"/>
  <c r="N628" i="1"/>
  <c r="G630" i="1"/>
  <c r="H629" i="1"/>
  <c r="J630" i="1"/>
  <c r="K629" i="1"/>
  <c r="L629" i="1" s="1"/>
  <c r="M629" i="1" s="1"/>
  <c r="M685" i="1" l="1"/>
  <c r="O686" i="1"/>
  <c r="A687" i="1"/>
  <c r="D686" i="1"/>
  <c r="E686" i="1" s="1"/>
  <c r="F687" i="1" s="1"/>
  <c r="X686" i="1"/>
  <c r="W686" i="1"/>
  <c r="Q685" i="1"/>
  <c r="R685" i="1" s="1"/>
  <c r="J686" i="1"/>
  <c r="K686" i="1" s="1"/>
  <c r="L686" i="1" s="1"/>
  <c r="I686" i="1"/>
  <c r="P624" i="1"/>
  <c r="B624" i="1" s="1"/>
  <c r="C625" i="1"/>
  <c r="N629" i="1"/>
  <c r="K630" i="1"/>
  <c r="L630" i="1" s="1"/>
  <c r="M630" i="1" s="1"/>
  <c r="J631" i="1"/>
  <c r="G631" i="1"/>
  <c r="H630" i="1"/>
  <c r="O687" i="1" l="1"/>
  <c r="A688" i="1"/>
  <c r="D687" i="1"/>
  <c r="E687" i="1" s="1"/>
  <c r="F688" i="1" s="1"/>
  <c r="W687" i="1"/>
  <c r="Q686" i="1"/>
  <c r="R686" i="1" s="1"/>
  <c r="X687" i="1"/>
  <c r="J687" i="1"/>
  <c r="K687" i="1" s="1"/>
  <c r="L687" i="1" s="1"/>
  <c r="I687" i="1"/>
  <c r="M686" i="1"/>
  <c r="C626" i="1"/>
  <c r="P625" i="1"/>
  <c r="B625" i="1" s="1"/>
  <c r="N630" i="1"/>
  <c r="H631" i="1"/>
  <c r="G632" i="1"/>
  <c r="J632" i="1"/>
  <c r="K631" i="1"/>
  <c r="L631" i="1" s="1"/>
  <c r="M631" i="1" s="1"/>
  <c r="A689" i="1" l="1"/>
  <c r="D688" i="1"/>
  <c r="E688" i="1" s="1"/>
  <c r="F689" i="1" s="1"/>
  <c r="O688" i="1"/>
  <c r="M687" i="1"/>
  <c r="Q687" i="1"/>
  <c r="R687" i="1" s="1"/>
  <c r="W688" i="1"/>
  <c r="X688" i="1"/>
  <c r="J688" i="1"/>
  <c r="K688" i="1" s="1"/>
  <c r="L688" i="1" s="1"/>
  <c r="I688" i="1"/>
  <c r="C627" i="1"/>
  <c r="P626" i="1"/>
  <c r="B626" i="1" s="1"/>
  <c r="N631" i="1"/>
  <c r="K632" i="1"/>
  <c r="L632" i="1" s="1"/>
  <c r="M632" i="1" s="1"/>
  <c r="J633" i="1"/>
  <c r="H632" i="1"/>
  <c r="G633" i="1"/>
  <c r="W689" i="1" l="1"/>
  <c r="Q688" i="1"/>
  <c r="R688" i="1" s="1"/>
  <c r="X689" i="1"/>
  <c r="J689" i="1"/>
  <c r="K689" i="1" s="1"/>
  <c r="L689" i="1" s="1"/>
  <c r="I689" i="1"/>
  <c r="M688" i="1"/>
  <c r="O689" i="1"/>
  <c r="A690" i="1"/>
  <c r="D689" i="1"/>
  <c r="E689" i="1" s="1"/>
  <c r="F690" i="1" s="1"/>
  <c r="C628" i="1"/>
  <c r="P627" i="1"/>
  <c r="B627" i="1" s="1"/>
  <c r="N632" i="1"/>
  <c r="H633" i="1"/>
  <c r="G634" i="1"/>
  <c r="K633" i="1"/>
  <c r="L633" i="1" s="1"/>
  <c r="M633" i="1" s="1"/>
  <c r="J634" i="1"/>
  <c r="O690" i="1" l="1"/>
  <c r="A691" i="1"/>
  <c r="D690" i="1"/>
  <c r="E690" i="1" s="1"/>
  <c r="F691" i="1" s="1"/>
  <c r="M689" i="1"/>
  <c r="Q689" i="1"/>
  <c r="R689" i="1" s="1"/>
  <c r="X690" i="1"/>
  <c r="W690" i="1"/>
  <c r="J690" i="1"/>
  <c r="K690" i="1" s="1"/>
  <c r="L690" i="1" s="1"/>
  <c r="I690" i="1"/>
  <c r="C629" i="1"/>
  <c r="P628" i="1"/>
  <c r="B628" i="1" s="1"/>
  <c r="N633" i="1"/>
  <c r="K634" i="1"/>
  <c r="L634" i="1" s="1"/>
  <c r="M634" i="1" s="1"/>
  <c r="J635" i="1"/>
  <c r="G635" i="1"/>
  <c r="H634" i="1"/>
  <c r="M690" i="1" l="1"/>
  <c r="A692" i="1"/>
  <c r="D691" i="1"/>
  <c r="E691" i="1" s="1"/>
  <c r="F692" i="1" s="1"/>
  <c r="O691" i="1"/>
  <c r="W691" i="1"/>
  <c r="Q690" i="1"/>
  <c r="R690" i="1" s="1"/>
  <c r="X691" i="1"/>
  <c r="J691" i="1"/>
  <c r="K691" i="1" s="1"/>
  <c r="L691" i="1" s="1"/>
  <c r="I691" i="1"/>
  <c r="C630" i="1"/>
  <c r="P629" i="1"/>
  <c r="B629" i="1" s="1"/>
  <c r="N634" i="1"/>
  <c r="G636" i="1"/>
  <c r="H635" i="1"/>
  <c r="K635" i="1"/>
  <c r="L635" i="1" s="1"/>
  <c r="M635" i="1" s="1"/>
  <c r="J636" i="1"/>
  <c r="A693" i="1" l="1"/>
  <c r="D692" i="1"/>
  <c r="E692" i="1" s="1"/>
  <c r="F693" i="1" s="1"/>
  <c r="O692" i="1"/>
  <c r="X692" i="1"/>
  <c r="W692" i="1"/>
  <c r="Q691" i="1"/>
  <c r="R691" i="1" s="1"/>
  <c r="J692" i="1"/>
  <c r="K692" i="1" s="1"/>
  <c r="L692" i="1" s="1"/>
  <c r="I692" i="1"/>
  <c r="M691" i="1"/>
  <c r="C631" i="1"/>
  <c r="P630" i="1"/>
  <c r="B630" i="1" s="1"/>
  <c r="N635" i="1"/>
  <c r="K636" i="1"/>
  <c r="L636" i="1" s="1"/>
  <c r="M636" i="1" s="1"/>
  <c r="J637" i="1"/>
  <c r="H636" i="1"/>
  <c r="G637" i="1"/>
  <c r="Q692" i="1" l="1"/>
  <c r="R692" i="1" s="1"/>
  <c r="W693" i="1"/>
  <c r="X693" i="1"/>
  <c r="J693" i="1"/>
  <c r="K693" i="1" s="1"/>
  <c r="L693" i="1" s="1"/>
  <c r="I693" i="1"/>
  <c r="M692" i="1"/>
  <c r="D693" i="1"/>
  <c r="E693" i="1" s="1"/>
  <c r="F694" i="1" s="1"/>
  <c r="O693" i="1"/>
  <c r="A694" i="1"/>
  <c r="C632" i="1"/>
  <c r="P631" i="1"/>
  <c r="B631" i="1" s="1"/>
  <c r="N636" i="1"/>
  <c r="H637" i="1"/>
  <c r="G638" i="1"/>
  <c r="J638" i="1"/>
  <c r="K637" i="1"/>
  <c r="L637" i="1" s="1"/>
  <c r="M637" i="1" s="1"/>
  <c r="X694" i="1" l="1"/>
  <c r="W694" i="1"/>
  <c r="Q693" i="1"/>
  <c r="R693" i="1" s="1"/>
  <c r="J694" i="1"/>
  <c r="K694" i="1" s="1"/>
  <c r="L694" i="1" s="1"/>
  <c r="I694" i="1"/>
  <c r="M693" i="1"/>
  <c r="O694" i="1"/>
  <c r="A695" i="1"/>
  <c r="D694" i="1"/>
  <c r="E694" i="1" s="1"/>
  <c r="F695" i="1" s="1"/>
  <c r="C633" i="1"/>
  <c r="P632" i="1"/>
  <c r="B632" i="1" s="1"/>
  <c r="N637" i="1"/>
  <c r="K638" i="1"/>
  <c r="L638" i="1" s="1"/>
  <c r="M638" i="1" s="1"/>
  <c r="J639" i="1"/>
  <c r="H638" i="1"/>
  <c r="G639" i="1"/>
  <c r="O695" i="1" l="1"/>
  <c r="D695" i="1"/>
  <c r="E695" i="1" s="1"/>
  <c r="F696" i="1" s="1"/>
  <c r="A696" i="1"/>
  <c r="W695" i="1"/>
  <c r="Q694" i="1"/>
  <c r="R694" i="1" s="1"/>
  <c r="X695" i="1"/>
  <c r="J695" i="1"/>
  <c r="K695" i="1" s="1"/>
  <c r="L695" i="1" s="1"/>
  <c r="I695" i="1"/>
  <c r="M694" i="1"/>
  <c r="P633" i="1"/>
  <c r="B633" i="1" s="1"/>
  <c r="C634" i="1"/>
  <c r="N638" i="1"/>
  <c r="H639" i="1"/>
  <c r="G640" i="1"/>
  <c r="K639" i="1"/>
  <c r="L639" i="1" s="1"/>
  <c r="M639" i="1" s="1"/>
  <c r="J640" i="1"/>
  <c r="O696" i="1" l="1"/>
  <c r="D696" i="1"/>
  <c r="E696" i="1" s="1"/>
  <c r="F697" i="1" s="1"/>
  <c r="A697" i="1"/>
  <c r="M695" i="1"/>
  <c r="W696" i="1"/>
  <c r="Q695" i="1"/>
  <c r="R695" i="1" s="1"/>
  <c r="X696" i="1"/>
  <c r="J696" i="1"/>
  <c r="K696" i="1" s="1"/>
  <c r="L696" i="1" s="1"/>
  <c r="I696" i="1"/>
  <c r="C635" i="1"/>
  <c r="P634" i="1"/>
  <c r="B634" i="1" s="1"/>
  <c r="N639" i="1"/>
  <c r="J641" i="1"/>
  <c r="K640" i="1"/>
  <c r="L640" i="1" s="1"/>
  <c r="M640" i="1" s="1"/>
  <c r="H640" i="1"/>
  <c r="G641" i="1"/>
  <c r="D697" i="1" l="1"/>
  <c r="E697" i="1" s="1"/>
  <c r="F698" i="1" s="1"/>
  <c r="O697" i="1"/>
  <c r="A698" i="1"/>
  <c r="M696" i="1"/>
  <c r="W697" i="1"/>
  <c r="Q696" i="1"/>
  <c r="R696" i="1" s="1"/>
  <c r="X697" i="1"/>
  <c r="J697" i="1"/>
  <c r="K697" i="1" s="1"/>
  <c r="L697" i="1" s="1"/>
  <c r="I697" i="1"/>
  <c r="C636" i="1"/>
  <c r="P635" i="1"/>
  <c r="B635" i="1" s="1"/>
  <c r="N640" i="1"/>
  <c r="G642" i="1"/>
  <c r="H641" i="1"/>
  <c r="J642" i="1"/>
  <c r="K641" i="1"/>
  <c r="L641" i="1" s="1"/>
  <c r="M641" i="1" s="1"/>
  <c r="O698" i="1" l="1"/>
  <c r="D698" i="1"/>
  <c r="E698" i="1" s="1"/>
  <c r="F699" i="1" s="1"/>
  <c r="A699" i="1"/>
  <c r="M697" i="1"/>
  <c r="X698" i="1"/>
  <c r="W698" i="1"/>
  <c r="Q697" i="1"/>
  <c r="R697" i="1" s="1"/>
  <c r="J698" i="1"/>
  <c r="K698" i="1" s="1"/>
  <c r="L698" i="1" s="1"/>
  <c r="I698" i="1"/>
  <c r="C637" i="1"/>
  <c r="P636" i="1"/>
  <c r="B636" i="1" s="1"/>
  <c r="N641" i="1"/>
  <c r="K642" i="1"/>
  <c r="L642" i="1" s="1"/>
  <c r="M642" i="1" s="1"/>
  <c r="J643" i="1"/>
  <c r="G643" i="1"/>
  <c r="H642" i="1"/>
  <c r="A700" i="1" l="1"/>
  <c r="O699" i="1"/>
  <c r="D699" i="1"/>
  <c r="E699" i="1" s="1"/>
  <c r="F700" i="1" s="1"/>
  <c r="K699" i="1"/>
  <c r="L699" i="1" s="1"/>
  <c r="M698" i="1"/>
  <c r="X699" i="1"/>
  <c r="W699" i="1"/>
  <c r="Q698" i="1"/>
  <c r="R698" i="1" s="1"/>
  <c r="J699" i="1"/>
  <c r="I699" i="1"/>
  <c r="C638" i="1"/>
  <c r="P637" i="1"/>
  <c r="B637" i="1" s="1"/>
  <c r="N642" i="1"/>
  <c r="G644" i="1"/>
  <c r="H643" i="1"/>
  <c r="J644" i="1"/>
  <c r="K643" i="1"/>
  <c r="L643" i="1" s="1"/>
  <c r="M643" i="1" s="1"/>
  <c r="M699" i="1" l="1"/>
  <c r="X700" i="1"/>
  <c r="W700" i="1"/>
  <c r="Q699" i="1"/>
  <c r="R699" i="1" s="1"/>
  <c r="J700" i="1"/>
  <c r="K700" i="1" s="1"/>
  <c r="L700" i="1" s="1"/>
  <c r="I700" i="1"/>
  <c r="O700" i="1"/>
  <c r="D700" i="1"/>
  <c r="E700" i="1" s="1"/>
  <c r="F701" i="1" s="1"/>
  <c r="A701" i="1"/>
  <c r="C639" i="1"/>
  <c r="P638" i="1"/>
  <c r="B638" i="1" s="1"/>
  <c r="N643" i="1"/>
  <c r="J645" i="1"/>
  <c r="K644" i="1"/>
  <c r="L644" i="1" s="1"/>
  <c r="M644" i="1" s="1"/>
  <c r="G645" i="1"/>
  <c r="H644" i="1"/>
  <c r="X701" i="1" l="1"/>
  <c r="W701" i="1"/>
  <c r="Q700" i="1"/>
  <c r="R700" i="1" s="1"/>
  <c r="J701" i="1"/>
  <c r="K701" i="1" s="1"/>
  <c r="L701" i="1" s="1"/>
  <c r="I701" i="1"/>
  <c r="M700" i="1"/>
  <c r="D701" i="1"/>
  <c r="E701" i="1" s="1"/>
  <c r="F702" i="1" s="1"/>
  <c r="O701" i="1"/>
  <c r="A702" i="1"/>
  <c r="C640" i="1"/>
  <c r="P639" i="1"/>
  <c r="B639" i="1" s="1"/>
  <c r="N644" i="1"/>
  <c r="H645" i="1"/>
  <c r="G646" i="1"/>
  <c r="K645" i="1"/>
  <c r="L645" i="1" s="1"/>
  <c r="M645" i="1" s="1"/>
  <c r="J646" i="1"/>
  <c r="W702" i="1" l="1"/>
  <c r="Q701" i="1"/>
  <c r="R701" i="1" s="1"/>
  <c r="X702" i="1"/>
  <c r="J702" i="1"/>
  <c r="K702" i="1" s="1"/>
  <c r="L702" i="1" s="1"/>
  <c r="I702" i="1"/>
  <c r="M701" i="1"/>
  <c r="A703" i="1"/>
  <c r="D702" i="1"/>
  <c r="E702" i="1" s="1"/>
  <c r="F703" i="1" s="1"/>
  <c r="O702" i="1"/>
  <c r="C641" i="1"/>
  <c r="P640" i="1"/>
  <c r="B640" i="1" s="1"/>
  <c r="N645" i="1"/>
  <c r="H646" i="1"/>
  <c r="G647" i="1"/>
  <c r="J647" i="1"/>
  <c r="K646" i="1"/>
  <c r="L646" i="1" s="1"/>
  <c r="M646" i="1" s="1"/>
  <c r="M702" i="1" l="1"/>
  <c r="O703" i="1"/>
  <c r="A704" i="1"/>
  <c r="D703" i="1"/>
  <c r="E703" i="1" s="1"/>
  <c r="F704" i="1" s="1"/>
  <c r="W703" i="1"/>
  <c r="Q702" i="1"/>
  <c r="R702" i="1" s="1"/>
  <c r="X703" i="1"/>
  <c r="J703" i="1"/>
  <c r="K703" i="1" s="1"/>
  <c r="L703" i="1" s="1"/>
  <c r="I703" i="1"/>
  <c r="P641" i="1"/>
  <c r="B641" i="1" s="1"/>
  <c r="C642" i="1"/>
  <c r="N646" i="1"/>
  <c r="K647" i="1"/>
  <c r="L647" i="1" s="1"/>
  <c r="M647" i="1" s="1"/>
  <c r="J648" i="1"/>
  <c r="G648" i="1"/>
  <c r="H647" i="1"/>
  <c r="Q703" i="1" l="1"/>
  <c r="R703" i="1" s="1"/>
  <c r="X704" i="1"/>
  <c r="W704" i="1"/>
  <c r="J704" i="1"/>
  <c r="K704" i="1" s="1"/>
  <c r="L704" i="1" s="1"/>
  <c r="I704" i="1"/>
  <c r="O704" i="1"/>
  <c r="A705" i="1"/>
  <c r="D704" i="1"/>
  <c r="E704" i="1" s="1"/>
  <c r="F705" i="1" s="1"/>
  <c r="M703" i="1"/>
  <c r="P642" i="1"/>
  <c r="B642" i="1" s="1"/>
  <c r="C643" i="1"/>
  <c r="N647" i="1"/>
  <c r="G649" i="1"/>
  <c r="H648" i="1"/>
  <c r="K648" i="1"/>
  <c r="L648" i="1" s="1"/>
  <c r="M648" i="1" s="1"/>
  <c r="J649" i="1"/>
  <c r="D705" i="1" l="1"/>
  <c r="E705" i="1" s="1"/>
  <c r="F706" i="1" s="1"/>
  <c r="A706" i="1"/>
  <c r="O705" i="1"/>
  <c r="M704" i="1"/>
  <c r="W705" i="1"/>
  <c r="Q704" i="1"/>
  <c r="R704" i="1" s="1"/>
  <c r="X705" i="1"/>
  <c r="J705" i="1"/>
  <c r="K705" i="1" s="1"/>
  <c r="L705" i="1" s="1"/>
  <c r="I705" i="1"/>
  <c r="C644" i="1"/>
  <c r="P643" i="1"/>
  <c r="B643" i="1" s="1"/>
  <c r="N648" i="1"/>
  <c r="K649" i="1"/>
  <c r="L649" i="1" s="1"/>
  <c r="M649" i="1" s="1"/>
  <c r="J650" i="1"/>
  <c r="G650" i="1"/>
  <c r="H649" i="1"/>
  <c r="Q705" i="1" l="1"/>
  <c r="R705" i="1" s="1"/>
  <c r="X706" i="1"/>
  <c r="W706" i="1"/>
  <c r="J706" i="1"/>
  <c r="K706" i="1" s="1"/>
  <c r="L706" i="1" s="1"/>
  <c r="I706" i="1"/>
  <c r="M705" i="1"/>
  <c r="O706" i="1"/>
  <c r="A707" i="1"/>
  <c r="D706" i="1"/>
  <c r="E706" i="1" s="1"/>
  <c r="F707" i="1" s="1"/>
  <c r="C645" i="1"/>
  <c r="P644" i="1"/>
  <c r="B644" i="1" s="1"/>
  <c r="N649" i="1"/>
  <c r="G651" i="1"/>
  <c r="H650" i="1"/>
  <c r="K650" i="1"/>
  <c r="L650" i="1" s="1"/>
  <c r="M650" i="1" s="1"/>
  <c r="J651" i="1"/>
  <c r="W707" i="1" l="1"/>
  <c r="Q706" i="1"/>
  <c r="R706" i="1" s="1"/>
  <c r="X707" i="1"/>
  <c r="J707" i="1"/>
  <c r="K707" i="1" s="1"/>
  <c r="L707" i="1" s="1"/>
  <c r="I707" i="1"/>
  <c r="O707" i="1"/>
  <c r="A708" i="1"/>
  <c r="D707" i="1"/>
  <c r="E707" i="1" s="1"/>
  <c r="F708" i="1" s="1"/>
  <c r="M706" i="1"/>
  <c r="C646" i="1"/>
  <c r="P645" i="1"/>
  <c r="B645" i="1" s="1"/>
  <c r="N650" i="1"/>
  <c r="K651" i="1"/>
  <c r="L651" i="1" s="1"/>
  <c r="M651" i="1" s="1"/>
  <c r="J652" i="1"/>
  <c r="J653" i="1" s="1"/>
  <c r="K653" i="1" s="1"/>
  <c r="H651" i="1"/>
  <c r="G652" i="1"/>
  <c r="G653" i="1" s="1"/>
  <c r="M707" i="1" l="1"/>
  <c r="O708" i="1"/>
  <c r="A709" i="1"/>
  <c r="D708" i="1"/>
  <c r="E708" i="1" s="1"/>
  <c r="F709" i="1" s="1"/>
  <c r="X708" i="1"/>
  <c r="Q707" i="1"/>
  <c r="R707" i="1" s="1"/>
  <c r="W708" i="1"/>
  <c r="J708" i="1"/>
  <c r="K708" i="1" s="1"/>
  <c r="L708" i="1" s="1"/>
  <c r="I708" i="1"/>
  <c r="L654" i="1"/>
  <c r="M654" i="1" s="1"/>
  <c r="G654" i="1"/>
  <c r="H653" i="1"/>
  <c r="P646" i="1"/>
  <c r="B646" i="1" s="1"/>
  <c r="C647" i="1"/>
  <c r="N651" i="1"/>
  <c r="H652" i="1"/>
  <c r="K652" i="1"/>
  <c r="L652" i="1" s="1"/>
  <c r="M652" i="1" s="1"/>
  <c r="D709" i="1" l="1"/>
  <c r="E709" i="1" s="1"/>
  <c r="F710" i="1" s="1"/>
  <c r="O709" i="1"/>
  <c r="A710" i="1"/>
  <c r="W709" i="1"/>
  <c r="Q708" i="1"/>
  <c r="R708" i="1" s="1"/>
  <c r="X709" i="1"/>
  <c r="J709" i="1"/>
  <c r="K709" i="1" s="1"/>
  <c r="L709" i="1" s="1"/>
  <c r="I709" i="1"/>
  <c r="M708" i="1"/>
  <c r="L653" i="1"/>
  <c r="M653" i="1" s="1"/>
  <c r="N653" i="1" s="1"/>
  <c r="G655" i="1"/>
  <c r="H654" i="1"/>
  <c r="N654" i="1" s="1"/>
  <c r="C648" i="1"/>
  <c r="P647" i="1"/>
  <c r="B647" i="1" s="1"/>
  <c r="N652" i="1"/>
  <c r="M709" i="1" l="1"/>
  <c r="D710" i="1"/>
  <c r="E710" i="1" s="1"/>
  <c r="F711" i="1" s="1"/>
  <c r="O710" i="1"/>
  <c r="A711" i="1"/>
  <c r="K710" i="1"/>
  <c r="L710" i="1" s="1"/>
  <c r="X710" i="1"/>
  <c r="W710" i="1"/>
  <c r="Q709" i="1"/>
  <c r="R709" i="1" s="1"/>
  <c r="J710" i="1"/>
  <c r="I710" i="1"/>
  <c r="G656" i="1"/>
  <c r="H655" i="1"/>
  <c r="N655" i="1" s="1"/>
  <c r="C649" i="1"/>
  <c r="P648" i="1"/>
  <c r="B648" i="1" s="1"/>
  <c r="D711" i="1" l="1"/>
  <c r="E711" i="1" s="1"/>
  <c r="F712" i="1" s="1"/>
  <c r="O711" i="1"/>
  <c r="A712" i="1"/>
  <c r="X711" i="1"/>
  <c r="W711" i="1"/>
  <c r="Q710" i="1"/>
  <c r="R710" i="1" s="1"/>
  <c r="J711" i="1"/>
  <c r="K711" i="1" s="1"/>
  <c r="L711" i="1" s="1"/>
  <c r="I711" i="1"/>
  <c r="M710" i="1"/>
  <c r="G657" i="1"/>
  <c r="H656" i="1"/>
  <c r="N656" i="1" s="1"/>
  <c r="P649" i="1"/>
  <c r="B649" i="1" s="1"/>
  <c r="C650" i="1"/>
  <c r="B12" i="1"/>
  <c r="M711" i="1" l="1"/>
  <c r="D712" i="1"/>
  <c r="E712" i="1" s="1"/>
  <c r="F713" i="1" s="1"/>
  <c r="O712" i="1"/>
  <c r="A713" i="1"/>
  <c r="X712" i="1"/>
  <c r="W712" i="1"/>
  <c r="Q711" i="1"/>
  <c r="R711" i="1" s="1"/>
  <c r="J712" i="1"/>
  <c r="K712" i="1" s="1"/>
  <c r="L712" i="1" s="1"/>
  <c r="I712" i="1"/>
  <c r="G658" i="1"/>
  <c r="H657" i="1"/>
  <c r="N657" i="1" s="1"/>
  <c r="C651" i="1"/>
  <c r="P650" i="1"/>
  <c r="B650" i="1" s="1"/>
  <c r="A714" i="1" l="1"/>
  <c r="D713" i="1"/>
  <c r="E713" i="1" s="1"/>
  <c r="F714" i="1" s="1"/>
  <c r="O713" i="1"/>
  <c r="X713" i="1"/>
  <c r="W713" i="1"/>
  <c r="Q712" i="1"/>
  <c r="R712" i="1" s="1"/>
  <c r="J713" i="1"/>
  <c r="I713" i="1"/>
  <c r="M712" i="1"/>
  <c r="G659" i="1"/>
  <c r="H658" i="1"/>
  <c r="N658" i="1" s="1"/>
  <c r="C652" i="1"/>
  <c r="P651" i="1"/>
  <c r="B651" i="1" s="1"/>
  <c r="J714" i="1" l="1"/>
  <c r="Q713" i="1"/>
  <c r="R713" i="1" s="1"/>
  <c r="X714" i="1"/>
  <c r="W714" i="1"/>
  <c r="K713" i="1"/>
  <c r="L713" i="1" s="1"/>
  <c r="M713" i="1" s="1"/>
  <c r="I714" i="1"/>
  <c r="A715" i="1"/>
  <c r="O714" i="1"/>
  <c r="D714" i="1"/>
  <c r="E714" i="1" s="1"/>
  <c r="F715" i="1" s="1"/>
  <c r="K714" i="1"/>
  <c r="G660" i="1"/>
  <c r="H659" i="1"/>
  <c r="N659" i="1" s="1"/>
  <c r="P652" i="1"/>
  <c r="R652" i="1"/>
  <c r="C653" i="1" s="1"/>
  <c r="L714" i="1" l="1"/>
  <c r="M714" i="1" s="1"/>
  <c r="A716" i="1"/>
  <c r="O715" i="1"/>
  <c r="D715" i="1"/>
  <c r="E715" i="1" s="1"/>
  <c r="F716" i="1" s="1"/>
  <c r="Q714" i="1"/>
  <c r="R714" i="1" s="1"/>
  <c r="J715" i="1"/>
  <c r="K715" i="1" s="1"/>
  <c r="L715" i="1" s="1"/>
  <c r="I715" i="1"/>
  <c r="W715" i="1"/>
  <c r="X715" i="1"/>
  <c r="Q653" i="1"/>
  <c r="C654" i="1"/>
  <c r="C655" i="1" s="1"/>
  <c r="P653" i="1"/>
  <c r="B653" i="1" s="1"/>
  <c r="G661" i="1"/>
  <c r="H660" i="1"/>
  <c r="N660" i="1" s="1"/>
  <c r="B652" i="1"/>
  <c r="M715" i="1" l="1"/>
  <c r="Q715" i="1"/>
  <c r="R715" i="1" s="1"/>
  <c r="J716" i="1"/>
  <c r="K716" i="1" s="1"/>
  <c r="L716" i="1" s="1"/>
  <c r="I716" i="1"/>
  <c r="X716" i="1"/>
  <c r="W716" i="1"/>
  <c r="A717" i="1"/>
  <c r="O716" i="1"/>
  <c r="D716" i="1"/>
  <c r="E716" i="1" s="1"/>
  <c r="F717" i="1" s="1"/>
  <c r="P654" i="1"/>
  <c r="B654" i="1" s="1"/>
  <c r="P655" i="1"/>
  <c r="B655" i="1" s="1"/>
  <c r="C656" i="1"/>
  <c r="G662" i="1"/>
  <c r="H661" i="1"/>
  <c r="N661" i="1" s="1"/>
  <c r="A718" i="1" l="1"/>
  <c r="O717" i="1"/>
  <c r="D717" i="1"/>
  <c r="E717" i="1" s="1"/>
  <c r="F718" i="1" s="1"/>
  <c r="X717" i="1"/>
  <c r="Q716" i="1"/>
  <c r="R716" i="1" s="1"/>
  <c r="J717" i="1"/>
  <c r="K717" i="1" s="1"/>
  <c r="L717" i="1" s="1"/>
  <c r="I717" i="1"/>
  <c r="W717" i="1"/>
  <c r="M716" i="1"/>
  <c r="P656" i="1"/>
  <c r="B656" i="1" s="1"/>
  <c r="G663" i="1"/>
  <c r="H662" i="1"/>
  <c r="N662" i="1" s="1"/>
  <c r="C657" i="1"/>
  <c r="X718" i="1" l="1"/>
  <c r="M717" i="1"/>
  <c r="Q717" i="1"/>
  <c r="R717" i="1" s="1"/>
  <c r="J718" i="1"/>
  <c r="K718" i="1" s="1"/>
  <c r="L718" i="1" s="1"/>
  <c r="I718" i="1"/>
  <c r="W718" i="1"/>
  <c r="O718" i="1"/>
  <c r="A719" i="1"/>
  <c r="D718" i="1"/>
  <c r="E718" i="1" s="1"/>
  <c r="F719" i="1" s="1"/>
  <c r="P657" i="1"/>
  <c r="B657" i="1" s="1"/>
  <c r="C658" i="1"/>
  <c r="G664" i="1"/>
  <c r="H663" i="1"/>
  <c r="N663" i="1" s="1"/>
  <c r="Q718" i="1" l="1"/>
  <c r="R718" i="1" s="1"/>
  <c r="J719" i="1"/>
  <c r="I719" i="1"/>
  <c r="A720" i="1"/>
  <c r="O719" i="1"/>
  <c r="D719" i="1"/>
  <c r="E719" i="1" s="1"/>
  <c r="F720" i="1" s="1"/>
  <c r="K719" i="1"/>
  <c r="L719" i="1" s="1"/>
  <c r="M718" i="1"/>
  <c r="W719" i="1"/>
  <c r="X719" i="1"/>
  <c r="P658" i="1"/>
  <c r="G665" i="1"/>
  <c r="H664" i="1"/>
  <c r="N664" i="1" s="1"/>
  <c r="C659" i="1"/>
  <c r="Q719" i="1" l="1"/>
  <c r="R719" i="1" s="1"/>
  <c r="J720" i="1"/>
  <c r="I720" i="1"/>
  <c r="A721" i="1"/>
  <c r="O720" i="1"/>
  <c r="D720" i="1"/>
  <c r="E720" i="1" s="1"/>
  <c r="F721" i="1" s="1"/>
  <c r="K720" i="1"/>
  <c r="L720" i="1" s="1"/>
  <c r="M719" i="1"/>
  <c r="X720" i="1"/>
  <c r="W720" i="1"/>
  <c r="P659" i="1"/>
  <c r="B659" i="1" s="1"/>
  <c r="B658" i="1"/>
  <c r="C660" i="1"/>
  <c r="G666" i="1"/>
  <c r="H665" i="1"/>
  <c r="N665" i="1" s="1"/>
  <c r="Q720" i="1" l="1"/>
  <c r="R720" i="1" s="1"/>
  <c r="J721" i="1"/>
  <c r="K721" i="1" s="1"/>
  <c r="L721" i="1" s="1"/>
  <c r="I721" i="1"/>
  <c r="A722" i="1"/>
  <c r="D721" i="1"/>
  <c r="E721" i="1" s="1"/>
  <c r="F722" i="1" s="1"/>
  <c r="O721" i="1"/>
  <c r="M720" i="1"/>
  <c r="W721" i="1"/>
  <c r="X721" i="1"/>
  <c r="P660" i="1"/>
  <c r="G667" i="1"/>
  <c r="H666" i="1"/>
  <c r="N666" i="1" s="1"/>
  <c r="C661" i="1"/>
  <c r="D722" i="1" l="1"/>
  <c r="E722" i="1" s="1"/>
  <c r="F723" i="1" s="1"/>
  <c r="O722" i="1"/>
  <c r="A723" i="1"/>
  <c r="Q721" i="1"/>
  <c r="R721" i="1" s="1"/>
  <c r="J722" i="1"/>
  <c r="K722" i="1" s="1"/>
  <c r="L722" i="1" s="1"/>
  <c r="I722" i="1"/>
  <c r="M721" i="1"/>
  <c r="X722" i="1"/>
  <c r="W722" i="1"/>
  <c r="B660" i="1"/>
  <c r="P661" i="1"/>
  <c r="B661" i="1" s="1"/>
  <c r="C662" i="1"/>
  <c r="G668" i="1"/>
  <c r="H667" i="1"/>
  <c r="N667" i="1" s="1"/>
  <c r="W723" i="1" l="1"/>
  <c r="X723" i="1"/>
  <c r="M722" i="1"/>
  <c r="D723" i="1"/>
  <c r="E723" i="1" s="1"/>
  <c r="F724" i="1" s="1"/>
  <c r="O723" i="1"/>
  <c r="A724" i="1"/>
  <c r="Q722" i="1"/>
  <c r="R722" i="1" s="1"/>
  <c r="J723" i="1"/>
  <c r="K723" i="1" s="1"/>
  <c r="L723" i="1" s="1"/>
  <c r="I723" i="1"/>
  <c r="P662" i="1"/>
  <c r="B662" i="1" s="1"/>
  <c r="G669" i="1"/>
  <c r="H668" i="1"/>
  <c r="N668" i="1" s="1"/>
  <c r="C663" i="1"/>
  <c r="Q723" i="1" l="1"/>
  <c r="R723" i="1" s="1"/>
  <c r="J724" i="1"/>
  <c r="K724" i="1" s="1"/>
  <c r="L724" i="1" s="1"/>
  <c r="I724" i="1"/>
  <c r="D724" i="1"/>
  <c r="E724" i="1" s="1"/>
  <c r="F725" i="1" s="1"/>
  <c r="O724" i="1"/>
  <c r="A725" i="1"/>
  <c r="W724" i="1"/>
  <c r="M723" i="1"/>
  <c r="X724" i="1"/>
  <c r="P663" i="1"/>
  <c r="B663" i="1" s="1"/>
  <c r="G670" i="1"/>
  <c r="H669" i="1"/>
  <c r="N669" i="1" s="1"/>
  <c r="C664" i="1"/>
  <c r="W725" i="1" l="1"/>
  <c r="Q724" i="1"/>
  <c r="R724" i="1" s="1"/>
  <c r="J725" i="1"/>
  <c r="K725" i="1" s="1"/>
  <c r="L725" i="1" s="1"/>
  <c r="I725" i="1"/>
  <c r="D725" i="1"/>
  <c r="E725" i="1" s="1"/>
  <c r="F726" i="1" s="1"/>
  <c r="A726" i="1"/>
  <c r="O725" i="1"/>
  <c r="M724" i="1"/>
  <c r="X725" i="1"/>
  <c r="P664" i="1"/>
  <c r="B664" i="1" s="1"/>
  <c r="G671" i="1"/>
  <c r="H670" i="1"/>
  <c r="N670" i="1" s="1"/>
  <c r="C665" i="1"/>
  <c r="Q725" i="1" l="1"/>
  <c r="R725" i="1" s="1"/>
  <c r="J726" i="1"/>
  <c r="K726" i="1" s="1"/>
  <c r="L726" i="1" s="1"/>
  <c r="I726" i="1"/>
  <c r="M725" i="1"/>
  <c r="X726" i="1"/>
  <c r="D726" i="1"/>
  <c r="E726" i="1" s="1"/>
  <c r="F727" i="1" s="1"/>
  <c r="O726" i="1"/>
  <c r="A727" i="1"/>
  <c r="W726" i="1"/>
  <c r="P665" i="1"/>
  <c r="B665" i="1" s="1"/>
  <c r="C666" i="1"/>
  <c r="G672" i="1"/>
  <c r="H671" i="1"/>
  <c r="N671" i="1" s="1"/>
  <c r="A728" i="1" l="1"/>
  <c r="D727" i="1"/>
  <c r="E727" i="1" s="1"/>
  <c r="F728" i="1" s="1"/>
  <c r="G729" i="1" s="1"/>
  <c r="Q726" i="1"/>
  <c r="R726" i="1" s="1"/>
  <c r="J727" i="1"/>
  <c r="K727" i="1" s="1"/>
  <c r="I727" i="1"/>
  <c r="X727" i="1"/>
  <c r="X728" i="1" s="1"/>
  <c r="W727" i="1"/>
  <c r="W728" i="1" s="1"/>
  <c r="M726" i="1"/>
  <c r="P666" i="1"/>
  <c r="B666" i="1" s="1"/>
  <c r="G673" i="1"/>
  <c r="H672" i="1"/>
  <c r="N672" i="1" s="1"/>
  <c r="C667" i="1"/>
  <c r="L727" i="1" l="1"/>
  <c r="M727" i="1" s="1"/>
  <c r="I728" i="1"/>
  <c r="A729" i="1"/>
  <c r="D728" i="1"/>
  <c r="E728" i="1" s="1"/>
  <c r="F729" i="1" s="1"/>
  <c r="H729" i="1" s="1"/>
  <c r="I729" i="1"/>
  <c r="K728" i="1"/>
  <c r="P667" i="1"/>
  <c r="B667" i="1" s="1"/>
  <c r="C668" i="1"/>
  <c r="G674" i="1"/>
  <c r="H673" i="1"/>
  <c r="N673" i="1" s="1"/>
  <c r="K729" i="1" l="1"/>
  <c r="L729" i="1" s="1"/>
  <c r="M729" i="1" s="1"/>
  <c r="N729" i="1" s="1"/>
  <c r="D729" i="1"/>
  <c r="E729" i="1" s="1"/>
  <c r="L728" i="1"/>
  <c r="M728" i="1" s="1"/>
  <c r="P668" i="1"/>
  <c r="B668" i="1" s="1"/>
  <c r="G675" i="1"/>
  <c r="H674" i="1"/>
  <c r="N674" i="1" s="1"/>
  <c r="C669" i="1"/>
  <c r="P669" i="1" l="1"/>
  <c r="B669" i="1" s="1"/>
  <c r="C670" i="1"/>
  <c r="G676" i="1"/>
  <c r="H675" i="1"/>
  <c r="N675" i="1" s="1"/>
  <c r="P670" i="1" l="1"/>
  <c r="B670" i="1" s="1"/>
  <c r="G677" i="1"/>
  <c r="H676" i="1"/>
  <c r="N676" i="1" s="1"/>
  <c r="C671" i="1"/>
  <c r="P671" i="1" l="1"/>
  <c r="B671" i="1" s="1"/>
  <c r="C672" i="1"/>
  <c r="G678" i="1"/>
  <c r="H677" i="1"/>
  <c r="N677" i="1" s="1"/>
  <c r="P672" i="1" l="1"/>
  <c r="B672" i="1" s="1"/>
  <c r="G679" i="1"/>
  <c r="H678" i="1"/>
  <c r="N678" i="1" s="1"/>
  <c r="C673" i="1"/>
  <c r="P673" i="1" l="1"/>
  <c r="B673" i="1" s="1"/>
  <c r="C674" i="1"/>
  <c r="G680" i="1"/>
  <c r="H679" i="1"/>
  <c r="N679" i="1" s="1"/>
  <c r="P674" i="1" l="1"/>
  <c r="B674" i="1" s="1"/>
  <c r="G681" i="1"/>
  <c r="H680" i="1"/>
  <c r="N680" i="1" s="1"/>
  <c r="C675" i="1"/>
  <c r="P675" i="1" l="1"/>
  <c r="B675" i="1" s="1"/>
  <c r="C676" i="1"/>
  <c r="G682" i="1"/>
  <c r="H681" i="1"/>
  <c r="N681" i="1" s="1"/>
  <c r="P676" i="1" l="1"/>
  <c r="B676" i="1" s="1"/>
  <c r="G683" i="1"/>
  <c r="H682" i="1"/>
  <c r="N682" i="1" s="1"/>
  <c r="C677" i="1"/>
  <c r="P677" i="1" l="1"/>
  <c r="B677" i="1" s="1"/>
  <c r="C678" i="1"/>
  <c r="G684" i="1"/>
  <c r="H683" i="1"/>
  <c r="N683" i="1" s="1"/>
  <c r="P678" i="1" l="1"/>
  <c r="B678" i="1" s="1"/>
  <c r="G685" i="1"/>
  <c r="H684" i="1"/>
  <c r="N684" i="1" s="1"/>
  <c r="C679" i="1"/>
  <c r="P679" i="1" l="1"/>
  <c r="B679" i="1" s="1"/>
  <c r="C680" i="1"/>
  <c r="G686" i="1"/>
  <c r="H685" i="1"/>
  <c r="N685" i="1" s="1"/>
  <c r="P680" i="1" l="1"/>
  <c r="B680" i="1" s="1"/>
  <c r="G687" i="1"/>
  <c r="H686" i="1"/>
  <c r="N686" i="1" s="1"/>
  <c r="C681" i="1"/>
  <c r="P681" i="1" l="1"/>
  <c r="B681" i="1" s="1"/>
  <c r="C682" i="1"/>
  <c r="G688" i="1"/>
  <c r="H687" i="1"/>
  <c r="N687" i="1" s="1"/>
  <c r="P682" i="1" l="1"/>
  <c r="B682" i="1" s="1"/>
  <c r="C683" i="1"/>
  <c r="G689" i="1"/>
  <c r="H688" i="1"/>
  <c r="N688" i="1" s="1"/>
  <c r="P683" i="1" l="1"/>
  <c r="B683" i="1" s="1"/>
  <c r="C684" i="1"/>
  <c r="G690" i="1"/>
  <c r="H689" i="1"/>
  <c r="N689" i="1" s="1"/>
  <c r="P684" i="1" l="1"/>
  <c r="B684" i="1" s="1"/>
  <c r="G691" i="1"/>
  <c r="H690" i="1"/>
  <c r="N690" i="1" s="1"/>
  <c r="C685" i="1"/>
  <c r="P685" i="1" l="1"/>
  <c r="B685" i="1" s="1"/>
  <c r="G692" i="1"/>
  <c r="H691" i="1"/>
  <c r="N691" i="1" s="1"/>
  <c r="C686" i="1"/>
  <c r="P686" i="1" l="1"/>
  <c r="B686" i="1" s="1"/>
  <c r="C687" i="1"/>
  <c r="G693" i="1"/>
  <c r="H692" i="1"/>
  <c r="N692" i="1" s="1"/>
  <c r="P687" i="1" l="1"/>
  <c r="B687" i="1" s="1"/>
  <c r="G694" i="1"/>
  <c r="H693" i="1"/>
  <c r="N693" i="1" s="1"/>
  <c r="C688" i="1"/>
  <c r="P688" i="1" l="1"/>
  <c r="B688" i="1" s="1"/>
  <c r="C689" i="1"/>
  <c r="G695" i="1"/>
  <c r="H694" i="1"/>
  <c r="N694" i="1" s="1"/>
  <c r="P689" i="1" l="1"/>
  <c r="B689" i="1" s="1"/>
  <c r="G696" i="1"/>
  <c r="H695" i="1"/>
  <c r="N695" i="1" s="1"/>
  <c r="C690" i="1"/>
  <c r="P690" i="1" l="1"/>
  <c r="B690" i="1" s="1"/>
  <c r="C691" i="1"/>
  <c r="G697" i="1"/>
  <c r="H696" i="1"/>
  <c r="N696" i="1" s="1"/>
  <c r="P691" i="1" l="1"/>
  <c r="C692" i="1"/>
  <c r="G698" i="1"/>
  <c r="H697" i="1"/>
  <c r="N697" i="1" s="1"/>
  <c r="B691" i="1" l="1"/>
  <c r="P692" i="1"/>
  <c r="B692" i="1" s="1"/>
  <c r="G699" i="1"/>
  <c r="H698" i="1"/>
  <c r="N698" i="1" s="1"/>
  <c r="C693" i="1"/>
  <c r="P693" i="1" l="1"/>
  <c r="B693" i="1" s="1"/>
  <c r="C694" i="1"/>
  <c r="G700" i="1"/>
  <c r="H699" i="1"/>
  <c r="N699" i="1" s="1"/>
  <c r="P694" i="1" l="1"/>
  <c r="B694" i="1" s="1"/>
  <c r="G701" i="1"/>
  <c r="H700" i="1"/>
  <c r="N700" i="1" s="1"/>
  <c r="C695" i="1"/>
  <c r="P695" i="1" l="1"/>
  <c r="B695" i="1" s="1"/>
  <c r="C696" i="1"/>
  <c r="G702" i="1"/>
  <c r="H701" i="1"/>
  <c r="N701" i="1" s="1"/>
  <c r="P696" i="1" l="1"/>
  <c r="B696" i="1" s="1"/>
  <c r="G703" i="1"/>
  <c r="H702" i="1"/>
  <c r="N702" i="1" s="1"/>
  <c r="C697" i="1"/>
  <c r="P697" i="1" l="1"/>
  <c r="B697" i="1" s="1"/>
  <c r="C698" i="1"/>
  <c r="G704" i="1"/>
  <c r="H703" i="1"/>
  <c r="N703" i="1" s="1"/>
  <c r="P698" i="1" l="1"/>
  <c r="B698" i="1" s="1"/>
  <c r="G705" i="1"/>
  <c r="H704" i="1"/>
  <c r="N704" i="1" s="1"/>
  <c r="C699" i="1"/>
  <c r="P699" i="1" l="1"/>
  <c r="B699" i="1" s="1"/>
  <c r="C700" i="1"/>
  <c r="G706" i="1"/>
  <c r="H705" i="1"/>
  <c r="N705" i="1" s="1"/>
  <c r="P700" i="1" l="1"/>
  <c r="B700" i="1" s="1"/>
  <c r="G707" i="1"/>
  <c r="H706" i="1"/>
  <c r="N706" i="1" s="1"/>
  <c r="C701" i="1"/>
  <c r="P701" i="1" l="1"/>
  <c r="B701" i="1" s="1"/>
  <c r="C702" i="1"/>
  <c r="G708" i="1"/>
  <c r="H707" i="1"/>
  <c r="N707" i="1" s="1"/>
  <c r="P702" i="1" l="1"/>
  <c r="G709" i="1"/>
  <c r="H708" i="1"/>
  <c r="N708" i="1" s="1"/>
  <c r="C703" i="1"/>
  <c r="P703" i="1" l="1"/>
  <c r="B703" i="1" s="1"/>
  <c r="B702" i="1"/>
  <c r="G710" i="1"/>
  <c r="H709" i="1"/>
  <c r="N709" i="1" s="1"/>
  <c r="C704" i="1"/>
  <c r="P704" i="1" l="1"/>
  <c r="B704" i="1" s="1"/>
  <c r="C705" i="1"/>
  <c r="G711" i="1"/>
  <c r="H710" i="1"/>
  <c r="N710" i="1" s="1"/>
  <c r="P705" i="1" l="1"/>
  <c r="G712" i="1"/>
  <c r="H711" i="1"/>
  <c r="N711" i="1" s="1"/>
  <c r="C706" i="1"/>
  <c r="B705" i="1" l="1"/>
  <c r="P706" i="1"/>
  <c r="B706" i="1" s="1"/>
  <c r="C707" i="1"/>
  <c r="G713" i="1"/>
  <c r="G714" i="1" s="1"/>
  <c r="H712" i="1"/>
  <c r="N712" i="1" s="1"/>
  <c r="G715" i="1" l="1"/>
  <c r="H714" i="1"/>
  <c r="N714" i="1" s="1"/>
  <c r="P707" i="1"/>
  <c r="H713" i="1"/>
  <c r="N713" i="1" s="1"/>
  <c r="C708" i="1"/>
  <c r="G716" i="1" l="1"/>
  <c r="H715" i="1"/>
  <c r="N715" i="1" s="1"/>
  <c r="P708" i="1"/>
  <c r="B708" i="1" s="1"/>
  <c r="B707" i="1"/>
  <c r="C709" i="1"/>
  <c r="G717" i="1" l="1"/>
  <c r="H716" i="1"/>
  <c r="N716" i="1" s="1"/>
  <c r="P709" i="1"/>
  <c r="C710" i="1"/>
  <c r="G718" i="1" l="1"/>
  <c r="H717" i="1"/>
  <c r="N717" i="1" s="1"/>
  <c r="B709" i="1"/>
  <c r="P710" i="1"/>
  <c r="B710" i="1" s="1"/>
  <c r="C711" i="1"/>
  <c r="G719" i="1" l="1"/>
  <c r="H718" i="1"/>
  <c r="N718" i="1" s="1"/>
  <c r="P711" i="1"/>
  <c r="B711" i="1" s="1"/>
  <c r="C712" i="1"/>
  <c r="G720" i="1" l="1"/>
  <c r="H719" i="1"/>
  <c r="N719" i="1" s="1"/>
  <c r="P712" i="1"/>
  <c r="C713" i="1"/>
  <c r="C714" i="1" s="1"/>
  <c r="C715" i="1" l="1"/>
  <c r="P714" i="1"/>
  <c r="B714" i="1" s="1"/>
  <c r="G721" i="1"/>
  <c r="H720" i="1"/>
  <c r="N720" i="1" s="1"/>
  <c r="P713" i="1"/>
  <c r="B713" i="1" s="1"/>
  <c r="B712" i="1"/>
  <c r="G722" i="1" l="1"/>
  <c r="H721" i="1"/>
  <c r="N721" i="1" s="1"/>
  <c r="C716" i="1"/>
  <c r="P715" i="1"/>
  <c r="B715" i="1" s="1"/>
  <c r="C717" i="1" l="1"/>
  <c r="P716" i="1"/>
  <c r="B716" i="1" s="1"/>
  <c r="G723" i="1"/>
  <c r="H722" i="1"/>
  <c r="N722" i="1" s="1"/>
  <c r="G724" i="1" l="1"/>
  <c r="H723" i="1"/>
  <c r="N723" i="1" s="1"/>
  <c r="C718" i="1"/>
  <c r="P717" i="1"/>
  <c r="B717" i="1" s="1"/>
  <c r="C719" i="1" l="1"/>
  <c r="P718" i="1"/>
  <c r="B718" i="1" s="1"/>
  <c r="G725" i="1"/>
  <c r="H724" i="1"/>
  <c r="N724" i="1" s="1"/>
  <c r="G726" i="1" l="1"/>
  <c r="H725" i="1"/>
  <c r="N725" i="1" s="1"/>
  <c r="C720" i="1"/>
  <c r="P719" i="1"/>
  <c r="B719" i="1" s="1"/>
  <c r="C721" i="1" l="1"/>
  <c r="P720" i="1"/>
  <c r="B720" i="1" s="1"/>
  <c r="G727" i="1"/>
  <c r="H726" i="1"/>
  <c r="N726" i="1" s="1"/>
  <c r="H727" i="1" l="1"/>
  <c r="N727" i="1" s="1"/>
  <c r="G728" i="1"/>
  <c r="H728" i="1" s="1"/>
  <c r="N728" i="1" s="1"/>
  <c r="C722" i="1"/>
  <c r="P721" i="1"/>
  <c r="B721" i="1" l="1"/>
  <c r="C723" i="1"/>
  <c r="P722" i="1"/>
  <c r="B722" i="1" s="1"/>
  <c r="C724" i="1" l="1"/>
  <c r="P723" i="1"/>
  <c r="B723" i="1" l="1"/>
  <c r="C725" i="1"/>
  <c r="P724" i="1"/>
  <c r="B724" i="1" s="1"/>
  <c r="C726" i="1" l="1"/>
  <c r="P725" i="1"/>
  <c r="B725" i="1" s="1"/>
  <c r="C727" i="1" l="1"/>
  <c r="P726" i="1"/>
  <c r="B726" i="1" l="1"/>
  <c r="P727" i="1"/>
  <c r="B727" i="1" l="1"/>
  <c r="C728" i="1" l="1"/>
  <c r="P728" i="1" s="1"/>
  <c r="Q727" i="1"/>
  <c r="C729" i="1" l="1"/>
  <c r="Q728" i="1"/>
  <c r="B728" i="1"/>
  <c r="P729" i="1" l="1"/>
  <c r="R729" i="1"/>
  <c r="B729" i="1" l="1"/>
</calcChain>
</file>

<file path=xl/sharedStrings.xml><?xml version="1.0" encoding="utf-8"?>
<sst xmlns="http://schemas.openxmlformats.org/spreadsheetml/2006/main" count="134" uniqueCount="93">
  <si>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</si>
  <si>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</si>
  <si>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</si>
  <si>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</si>
  <si>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</si>
  <si>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</si>
  <si>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</si>
  <si>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</si>
  <si>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</si>
  <si>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</si>
  <si>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</si>
  <si>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</si>
  <si>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</si>
  <si>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</si>
  <si>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</si>
  <si>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</si>
  <si>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</si>
  <si>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</si>
  <si>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</si>
  <si>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</si>
  <si>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</si>
  <si>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</si>
  <si>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</si>
  <si>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</si>
  <si>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</si>
  <si>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</si>
  <si>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</si>
  <si>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</si>
  <si>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</si>
  <si>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</si>
  <si>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</si>
  <si>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</si>
  <si>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</si>
  <si>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</si>
  <si>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</si>
  <si>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</si>
  <si>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</si>
  <si>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</si>
  <si>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</si>
  <si>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</si>
  <si>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</si>
  <si>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</si>
  <si>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</si>
  <si>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</si>
  <si>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</si>
  <si>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</si>
  <si>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</si>
  <si>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</si>
  <si>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</si>
  <si>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</si>
  <si>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</si>
  <si>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</si>
  <si>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</si>
  <si>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</si>
  <si>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</si>
  <si>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</si>
  <si>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</si>
  <si>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</si>
  <si>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</si>
  <si>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</si>
  <si>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</si>
  <si>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</si>
  <si>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</si>
  <si>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</si>
  <si>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</si>
  <si>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</si>
  <si>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</si>
  <si>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</si>
  <si>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</si>
  <si>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</si>
  <si>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</si>
  <si>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</si>
  <si>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</si>
  <si>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</si>
  <si>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</si>
  <si>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</si>
  <si>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</si>
  <si>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[CRONOGRAMA]</t>
  </si>
  <si>
    <t>ISIN</t>
  </si>
  <si>
    <t>DATA VENCIMENTO</t>
  </si>
  <si>
    <t>DI + 10,00% A.A.</t>
  </si>
  <si>
    <t>CONFORME</t>
  </si>
  <si>
    <t>WAIVER FEE</t>
  </si>
  <si>
    <t>B3</t>
  </si>
  <si>
    <t>JUROS PAGOS</t>
  </si>
  <si>
    <t>J+P=</t>
  </si>
  <si>
    <t>A+J=</t>
  </si>
  <si>
    <t>LS ENERGIA GD V S.A. - 1ª EMISSÃO DE DEBÊNTURES - R$ 6.000.000,00 - 6.000.000 DEBÊNTURES</t>
  </si>
  <si>
    <t>LSEV11</t>
  </si>
  <si>
    <t>LS ENERGIA GD V</t>
  </si>
  <si>
    <t>AMEX TOTAL TED</t>
  </si>
  <si>
    <t>AMEX UNITÁRIA TED</t>
  </si>
  <si>
    <t>AGD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</si>
</sst>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000000"/>
    <numFmt numFmtId="176" formatCode="&quot;R$&quot;#,##0.00"/>
    <numFmt numFmtId="177" formatCode="&quot;R$&quot;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2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5" fillId="6" borderId="0" xfId="2" applyNumberFormat="1" applyFont="1" applyAlignment="1">
      <alignment horizontal="center" vertical="center"/>
    </xf>
    <xf numFmtId="0" fontId="15" fillId="6" borderId="0" xfId="2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13" fillId="6" borderId="0" xfId="2" applyNumberFormat="1" applyAlignment="1">
      <alignment horizontal="center"/>
    </xf>
    <xf numFmtId="14" fontId="2" fillId="4" borderId="0" xfId="0" applyNumberFormat="1" applyFont="1" applyFill="1" applyAlignment="1">
      <alignment horizontal="center"/>
    </xf>
    <xf numFmtId="166" fontId="17" fillId="6" borderId="0" xfId="2" applyNumberFormat="1" applyFont="1" applyAlignment="1">
      <alignment horizontal="center"/>
    </xf>
    <xf numFmtId="3" fontId="18" fillId="7" borderId="0" xfId="0" applyNumberFormat="1" applyFont="1" applyFill="1" applyAlignment="1">
      <alignment horizontal="left"/>
    </xf>
    <xf numFmtId="4" fontId="13" fillId="6" borderId="0" xfId="2" applyNumberFormat="1" applyAlignment="1">
      <alignment horizontal="center"/>
    </xf>
    <xf numFmtId="175" fontId="13" fillId="6" borderId="0" xfId="2" applyNumberFormat="1" applyAlignment="1">
      <alignment horizontal="center"/>
    </xf>
    <xf numFmtId="166" fontId="15" fillId="6" borderId="0" xfId="2" applyNumberFormat="1" applyFont="1" applyAlignment="1">
      <alignment horizontal="center"/>
    </xf>
    <xf numFmtId="166" fontId="19" fillId="6" borderId="0" xfId="2" applyNumberFormat="1" applyFont="1" applyAlignment="1">
      <alignment horizontal="center"/>
    </xf>
    <xf numFmtId="14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/>
    </xf>
    <xf numFmtId="1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168" fontId="1" fillId="9" borderId="0" xfId="0" applyNumberFormat="1" applyFont="1" applyFill="1" applyAlignment="1">
      <alignment horizontal="center"/>
    </xf>
    <xf numFmtId="171" fontId="1" fillId="9" borderId="0" xfId="0" applyNumberFormat="1" applyFont="1" applyFill="1" applyAlignment="1">
      <alignment horizontal="center"/>
    </xf>
    <xf numFmtId="166" fontId="17" fillId="9" borderId="0" xfId="2" applyNumberFormat="1" applyFont="1" applyFill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  <xf numFmtId="176" fontId="13" fillId="6" borderId="0" xfId="2" applyNumberFormat="1" applyAlignment="1">
      <alignment horizontal="center"/>
    </xf>
    <xf numFmtId="177" fontId="13" fillId="6" borderId="0" xfId="2" applyNumberFormat="1" applyAlignment="1">
      <alignment horizontal="center"/>
    </xf>
    <xf numFmtId="171" fontId="17" fillId="6" borderId="0" xfId="2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75" fontId="21" fillId="9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2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</xdr:row>
      <xdr:rowOff>0</xdr:rowOff>
    </xdr:from>
    <xdr:to>
      <xdr:col>25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438150</xdr:colOff>
      <xdr:row>1</xdr:row>
      <xdr:rowOff>161925</xdr:rowOff>
    </xdr:from>
    <xdr:to>
      <xdr:col>31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66675</xdr:rowOff>
    </xdr:from>
    <xdr:to>
      <xdr:col>0</xdr:col>
      <xdr:colOff>1152525</xdr:colOff>
      <xdr:row>2</xdr:row>
      <xdr:rowOff>140691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CE99C-5191-4C20-BB5E-3F53E722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952500" cy="455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D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42578125" style="47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11.2851562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22" width="17.7109375" style="7" customWidth="1"/>
    <col min="23" max="23" width="22.140625" style="7" bestFit="1" customWidth="1"/>
    <col min="24" max="24" width="17.140625" style="7" bestFit="1" customWidth="1"/>
    <col min="25" max="26" width="18.85546875" style="7" customWidth="1"/>
    <col min="27" max="27" width="20.140625" style="31" customWidth="1"/>
    <col min="28" max="28" width="23.85546875" style="7" bestFit="1" customWidth="1"/>
    <col min="29" max="29" width="6" style="7" customWidth="1"/>
    <col min="30" max="30" width="16.28515625" style="7" customWidth="1"/>
    <col min="31" max="31" width="18.85546875" style="7" customWidth="1"/>
    <col min="32" max="32" width="17" style="7" customWidth="1"/>
    <col min="33" max="33" width="18.5703125" style="7" customWidth="1"/>
    <col min="34" max="34" width="10.85546875" style="7" customWidth="1"/>
    <col min="35" max="35" width="11.140625" style="7" customWidth="1"/>
    <col min="36" max="36" width="13.7109375" style="7" customWidth="1"/>
    <col min="37" max="146" width="20.140625" style="7" customWidth="1"/>
    <col min="147" max="186" width="12.42578125" style="7" customWidth="1"/>
    <col min="187" max="187" width="20.140625" style="8" customWidth="1"/>
    <col min="188" max="188" width="21.42578125" style="8" customWidth="1"/>
    <col min="189" max="189" width="22.7109375" style="8" customWidth="1"/>
    <col min="190" max="190" width="13.7109375" style="8" customWidth="1"/>
    <col min="191" max="191" width="15" style="8" customWidth="1"/>
    <col min="192" max="194" width="17.5703125" style="8" customWidth="1"/>
    <col min="195" max="195" width="16.28515625" style="8" customWidth="1"/>
    <col min="196" max="196" width="15" style="8" customWidth="1"/>
    <col min="197" max="198" width="12.42578125" style="8" customWidth="1"/>
    <col min="199" max="200" width="17.5703125" style="8" customWidth="1"/>
    <col min="201" max="201" width="7.28515625" style="8" customWidth="1"/>
    <col min="202" max="202" width="21.42578125" style="8" customWidth="1"/>
    <col min="203" max="203" width="17.5703125" style="8" customWidth="1"/>
    <col min="204" max="204" width="20.140625" style="8" customWidth="1"/>
    <col min="205" max="205" width="16.28515625" style="8" customWidth="1"/>
    <col min="206" max="206" width="17.5703125" style="8" customWidth="1"/>
    <col min="207" max="207" width="6" style="8" customWidth="1"/>
    <col min="208" max="209" width="18.85546875" style="8" customWidth="1"/>
    <col min="210" max="211" width="20.140625" style="8" customWidth="1"/>
    <col min="212" max="212" width="6" style="8" customWidth="1"/>
    <col min="213" max="213" width="12.42578125" style="8" customWidth="1"/>
    <col min="214" max="214" width="18.85546875" style="8" customWidth="1"/>
    <col min="215" max="216" width="15" style="8" customWidth="1"/>
    <col min="217" max="217" width="7.28515625" style="8" customWidth="1"/>
    <col min="218" max="218" width="11.140625" style="8" customWidth="1"/>
    <col min="219" max="219" width="13.7109375" style="8" customWidth="1"/>
    <col min="220" max="220" width="18.85546875" style="8" customWidth="1"/>
    <col min="221" max="221" width="17.5703125" style="8" customWidth="1"/>
    <col min="222" max="222" width="25.28515625" style="8" customWidth="1"/>
    <col min="223" max="223" width="20.140625" style="8" customWidth="1"/>
    <col min="224" max="224" width="15" style="8" customWidth="1"/>
    <col min="225" max="225" width="17.5703125" style="8" customWidth="1"/>
    <col min="226" max="226" width="16.28515625" style="8" customWidth="1"/>
    <col min="227" max="228" width="15" style="8" customWidth="1"/>
    <col min="229" max="229" width="17.5703125" style="8" customWidth="1"/>
    <col min="230" max="230" width="20.140625" style="8" customWidth="1"/>
    <col min="231" max="231" width="16.28515625" style="8" customWidth="1"/>
    <col min="232" max="233" width="25.28515625" style="8" customWidth="1"/>
    <col min="234" max="234" width="18.85546875" style="8" customWidth="1"/>
    <col min="235" max="236" width="20.140625" style="8" customWidth="1"/>
    <col min="237" max="237" width="11.140625" style="8" customWidth="1"/>
    <col min="238" max="238" width="29.140625" style="8" customWidth="1"/>
    <col min="239" max="239" width="34.28515625" style="8" customWidth="1"/>
    <col min="240" max="241" width="9.85546875" style="8" customWidth="1"/>
    <col min="242" max="242" width="17.5703125" style="8" customWidth="1"/>
    <col min="243" max="243" width="18.85546875" style="8" customWidth="1"/>
    <col min="244" max="244" width="9.85546875" style="8" customWidth="1"/>
    <col min="245" max="246" width="6" style="8" customWidth="1"/>
    <col min="247" max="247" width="13.7109375" style="8" customWidth="1"/>
    <col min="248" max="249" width="15" style="8" customWidth="1"/>
    <col min="250" max="250" width="17.5703125" style="8" customWidth="1"/>
    <col min="251" max="251" width="9.85546875" style="8" customWidth="1"/>
    <col min="252" max="252" width="7.28515625" style="8" customWidth="1"/>
    <col min="253" max="253" width="6" style="8" customWidth="1"/>
    <col min="254" max="259" width="17.5703125" style="8" customWidth="1"/>
    <col min="260" max="402" width="20.140625" style="8" customWidth="1"/>
    <col min="403" max="442" width="12.42578125" style="8" customWidth="1"/>
    <col min="443" max="443" width="20.140625" style="8" customWidth="1"/>
    <col min="444" max="444" width="21.42578125" style="8" customWidth="1"/>
    <col min="445" max="445" width="22.7109375" style="8" customWidth="1"/>
    <col min="446" max="446" width="13.7109375" style="8" customWidth="1"/>
    <col min="447" max="447" width="15" style="8" customWidth="1"/>
    <col min="448" max="450" width="17.5703125" style="8" customWidth="1"/>
    <col min="451" max="451" width="16.28515625" style="8" customWidth="1"/>
    <col min="452" max="452" width="15" style="8" customWidth="1"/>
    <col min="453" max="454" width="12.42578125" style="8" customWidth="1"/>
    <col min="455" max="456" width="17.5703125" style="8" customWidth="1"/>
    <col min="457" max="457" width="7.28515625" style="8" customWidth="1"/>
    <col min="458" max="458" width="21.42578125" style="8" customWidth="1"/>
    <col min="459" max="459" width="17.5703125" style="8" customWidth="1"/>
    <col min="460" max="460" width="20.140625" style="8" customWidth="1"/>
    <col min="461" max="461" width="16.28515625" style="8" customWidth="1"/>
    <col min="462" max="462" width="17.5703125" style="8" customWidth="1"/>
    <col min="463" max="463" width="6" style="8" customWidth="1"/>
    <col min="464" max="465" width="18.85546875" style="8" customWidth="1"/>
    <col min="466" max="467" width="20.140625" style="8" customWidth="1"/>
    <col min="468" max="468" width="6" style="8" customWidth="1"/>
    <col min="469" max="469" width="12.42578125" style="8" customWidth="1"/>
    <col min="470" max="470" width="18.85546875" style="8" customWidth="1"/>
    <col min="471" max="472" width="15" style="8" customWidth="1"/>
    <col min="473" max="473" width="7.28515625" style="8" customWidth="1"/>
    <col min="474" max="474" width="11.140625" style="8" customWidth="1"/>
    <col min="475" max="475" width="13.7109375" style="8" customWidth="1"/>
    <col min="476" max="476" width="18.85546875" style="8" customWidth="1"/>
    <col min="477" max="477" width="17.5703125" style="8" customWidth="1"/>
    <col min="478" max="478" width="25.28515625" style="8" customWidth="1"/>
    <col min="479" max="479" width="20.140625" style="8" customWidth="1"/>
    <col min="480" max="480" width="15" style="8" customWidth="1"/>
    <col min="481" max="481" width="17.5703125" style="8" customWidth="1"/>
    <col min="482" max="482" width="16.28515625" style="8" customWidth="1"/>
    <col min="483" max="484" width="15" style="8" customWidth="1"/>
    <col min="485" max="485" width="17.5703125" style="8" customWidth="1"/>
    <col min="486" max="486" width="20.140625" style="8" customWidth="1"/>
    <col min="487" max="487" width="16.28515625" style="8" customWidth="1"/>
    <col min="488" max="489" width="25.28515625" style="8" customWidth="1"/>
    <col min="490" max="490" width="18.85546875" style="8" customWidth="1"/>
    <col min="491" max="492" width="20.140625" style="8" customWidth="1"/>
    <col min="493" max="493" width="11.140625" style="8" customWidth="1"/>
    <col min="494" max="494" width="29.140625" style="8" customWidth="1"/>
    <col min="495" max="495" width="34.28515625" style="8" customWidth="1"/>
    <col min="496" max="497" width="9.85546875" style="8" customWidth="1"/>
    <col min="498" max="498" width="17.5703125" style="8" customWidth="1"/>
    <col min="499" max="499" width="18.85546875" style="8" customWidth="1"/>
    <col min="500" max="500" width="9.85546875" style="8" customWidth="1"/>
    <col min="501" max="502" width="6" style="8" customWidth="1"/>
    <col min="503" max="503" width="13.7109375" style="8" customWidth="1"/>
    <col min="504" max="505" width="15" style="8" customWidth="1"/>
    <col min="506" max="506" width="17.5703125" style="8" customWidth="1"/>
    <col min="507" max="507" width="9.85546875" style="8" customWidth="1"/>
    <col min="508" max="508" width="7.28515625" style="8" customWidth="1"/>
    <col min="509" max="509" width="6" style="8" customWidth="1"/>
    <col min="510" max="515" width="17.5703125" style="8" customWidth="1"/>
    <col min="516" max="658" width="20.140625" style="8" customWidth="1"/>
    <col min="659" max="698" width="12.42578125" style="8" customWidth="1"/>
    <col min="699" max="699" width="20.140625" style="8" customWidth="1"/>
    <col min="700" max="700" width="21.42578125" style="8" customWidth="1"/>
    <col min="701" max="701" width="22.7109375" style="8" customWidth="1"/>
    <col min="702" max="702" width="13.7109375" style="8" customWidth="1"/>
    <col min="703" max="703" width="15" style="8" customWidth="1"/>
    <col min="704" max="706" width="17.5703125" style="8" customWidth="1"/>
    <col min="707" max="707" width="16.28515625" style="8" customWidth="1"/>
    <col min="708" max="708" width="15" style="8" customWidth="1"/>
    <col min="709" max="710" width="12.42578125" style="8" customWidth="1"/>
    <col min="711" max="712" width="17.5703125" style="8" customWidth="1"/>
    <col min="713" max="713" width="7.28515625" style="8" customWidth="1"/>
    <col min="714" max="714" width="21.42578125" style="8" customWidth="1"/>
    <col min="715" max="715" width="17.5703125" style="8" customWidth="1"/>
    <col min="716" max="716" width="20.140625" style="8" customWidth="1"/>
    <col min="717" max="717" width="16.28515625" style="8" customWidth="1"/>
    <col min="718" max="718" width="17.5703125" style="8" customWidth="1"/>
    <col min="719" max="719" width="6" style="8" customWidth="1"/>
    <col min="720" max="721" width="18.85546875" style="8" customWidth="1"/>
    <col min="722" max="723" width="20.140625" style="8" customWidth="1"/>
    <col min="724" max="724" width="6" style="8" customWidth="1"/>
    <col min="725" max="725" width="12.42578125" style="8" customWidth="1"/>
    <col min="726" max="726" width="18.85546875" style="8" customWidth="1"/>
    <col min="727" max="728" width="15" style="8" customWidth="1"/>
    <col min="729" max="729" width="7.28515625" style="8" customWidth="1"/>
    <col min="730" max="730" width="11.140625" style="8" customWidth="1"/>
    <col min="731" max="731" width="13.7109375" style="8" customWidth="1"/>
    <col min="732" max="732" width="18.85546875" style="8" customWidth="1"/>
    <col min="733" max="733" width="17.5703125" style="8" customWidth="1"/>
    <col min="734" max="734" width="25.28515625" style="8" customWidth="1"/>
    <col min="735" max="735" width="20.140625" style="8" customWidth="1"/>
    <col min="736" max="736" width="15" style="8" customWidth="1"/>
    <col min="737" max="737" width="17.5703125" style="8" customWidth="1"/>
    <col min="738" max="738" width="16.28515625" style="8" customWidth="1"/>
    <col min="739" max="740" width="15" style="8" customWidth="1"/>
    <col min="741" max="741" width="17.5703125" style="8" customWidth="1"/>
    <col min="742" max="742" width="20.140625" style="8" customWidth="1"/>
    <col min="743" max="743" width="16.28515625" style="8" customWidth="1"/>
    <col min="744" max="745" width="25.28515625" style="8" customWidth="1"/>
    <col min="746" max="746" width="18.85546875" style="8" customWidth="1"/>
    <col min="747" max="748" width="20.140625" style="8" customWidth="1"/>
    <col min="749" max="749" width="11.140625" style="8" customWidth="1"/>
    <col min="750" max="750" width="29.140625" style="8" customWidth="1"/>
    <col min="751" max="751" width="34.28515625" style="8" customWidth="1"/>
    <col min="752" max="753" width="9.85546875" style="8" customWidth="1"/>
    <col min="754" max="754" width="17.5703125" style="8" customWidth="1"/>
    <col min="755" max="755" width="18.85546875" style="8" customWidth="1"/>
    <col min="756" max="756" width="9.85546875" style="8" customWidth="1"/>
    <col min="757" max="758" width="6" style="8" customWidth="1"/>
    <col min="759" max="759" width="13.7109375" style="8" customWidth="1"/>
    <col min="760" max="761" width="15" style="8" customWidth="1"/>
    <col min="762" max="762" width="17.5703125" style="8" customWidth="1"/>
    <col min="763" max="763" width="9.85546875" style="8" customWidth="1"/>
    <col min="764" max="764" width="7.28515625" style="8" customWidth="1"/>
    <col min="765" max="765" width="6" style="8" customWidth="1"/>
    <col min="766" max="771" width="17.5703125" style="8" customWidth="1"/>
    <col min="772" max="914" width="20.140625" style="8" customWidth="1"/>
    <col min="915" max="954" width="12.42578125" style="8" customWidth="1"/>
    <col min="955" max="955" width="20.140625" style="8" customWidth="1"/>
    <col min="956" max="956" width="21.42578125" style="8" customWidth="1"/>
    <col min="957" max="957" width="22.7109375" style="8" customWidth="1"/>
    <col min="958" max="958" width="13.7109375" style="8" customWidth="1"/>
    <col min="959" max="959" width="15" style="8" customWidth="1"/>
    <col min="960" max="962" width="17.5703125" style="8" customWidth="1"/>
    <col min="963" max="963" width="16.28515625" style="8" customWidth="1"/>
    <col min="964" max="964" width="15" style="8" customWidth="1"/>
    <col min="965" max="966" width="12.42578125" style="8" customWidth="1"/>
    <col min="967" max="968" width="17.5703125" style="8" customWidth="1"/>
    <col min="969" max="969" width="7.28515625" style="8" customWidth="1"/>
    <col min="970" max="970" width="21.42578125" style="8" customWidth="1"/>
    <col min="971" max="971" width="17.5703125" style="8" customWidth="1"/>
    <col min="972" max="972" width="20.140625" style="8" customWidth="1"/>
    <col min="973" max="973" width="16.28515625" style="8" customWidth="1"/>
    <col min="974" max="974" width="17.5703125" style="8" customWidth="1"/>
    <col min="975" max="975" width="6" style="8" customWidth="1"/>
    <col min="976" max="977" width="18.85546875" style="8" customWidth="1"/>
    <col min="978" max="979" width="20.140625" style="8" customWidth="1"/>
    <col min="980" max="980" width="6" style="8" customWidth="1"/>
    <col min="981" max="981" width="12.42578125" style="8" customWidth="1"/>
    <col min="982" max="982" width="18.85546875" style="8" customWidth="1"/>
    <col min="983" max="984" width="15" style="8" customWidth="1"/>
    <col min="985" max="985" width="7.28515625" style="8" customWidth="1"/>
    <col min="986" max="986" width="11.140625" style="8" customWidth="1"/>
    <col min="987" max="987" width="13.7109375" style="8" customWidth="1"/>
    <col min="988" max="988" width="18.85546875" style="8" customWidth="1"/>
    <col min="989" max="989" width="17.5703125" style="8" customWidth="1"/>
    <col min="990" max="990" width="25.28515625" style="8" customWidth="1"/>
    <col min="991" max="991" width="20.140625" style="8" customWidth="1"/>
    <col min="992" max="992" width="15" style="8" customWidth="1"/>
    <col min="993" max="993" width="17.5703125" style="8" customWidth="1"/>
    <col min="994" max="994" width="16.28515625" style="8" customWidth="1"/>
    <col min="995" max="996" width="15" style="8" customWidth="1"/>
    <col min="997" max="997" width="17.5703125" style="8" customWidth="1"/>
    <col min="998" max="998" width="20.140625" style="8" customWidth="1"/>
    <col min="999" max="999" width="16.28515625" style="8" customWidth="1"/>
    <col min="1000" max="1001" width="25.28515625" style="8" customWidth="1"/>
    <col min="1002" max="1002" width="18.85546875" style="8" customWidth="1"/>
    <col min="1003" max="1004" width="20.140625" style="8" customWidth="1"/>
    <col min="1005" max="1005" width="11.140625" style="8" customWidth="1"/>
    <col min="1006" max="1006" width="29.140625" style="8" customWidth="1"/>
    <col min="1007" max="1007" width="34.28515625" style="8" customWidth="1"/>
    <col min="1008" max="1009" width="9.85546875" style="8" customWidth="1"/>
    <col min="1010" max="1010" width="17.5703125" style="8" customWidth="1"/>
    <col min="1011" max="1011" width="18.85546875" style="8" customWidth="1"/>
    <col min="1012" max="1012" width="9.85546875" style="8" customWidth="1"/>
    <col min="1013" max="1014" width="6" style="8" customWidth="1"/>
    <col min="1015" max="1015" width="13.7109375" style="8" customWidth="1"/>
    <col min="1016" max="1017" width="15" style="8" customWidth="1"/>
    <col min="1018" max="1018" width="17.5703125" style="8" customWidth="1"/>
    <col min="1019" max="1019" width="9.85546875" style="8" customWidth="1"/>
    <col min="1020" max="1020" width="7.28515625" style="8" customWidth="1"/>
    <col min="1021" max="1021" width="6" style="8" customWidth="1"/>
    <col min="1022" max="1027" width="17.5703125" style="8" customWidth="1"/>
    <col min="1028" max="1170" width="20.140625" style="8" customWidth="1"/>
    <col min="1171" max="1210" width="12.42578125" style="8" customWidth="1"/>
    <col min="1211" max="1211" width="20.140625" style="8" customWidth="1"/>
    <col min="1212" max="1212" width="21.42578125" style="8" customWidth="1"/>
    <col min="1213" max="1213" width="22.7109375" style="8" customWidth="1"/>
    <col min="1214" max="1214" width="13.7109375" style="8" customWidth="1"/>
    <col min="1215" max="1215" width="15" style="8" customWidth="1"/>
    <col min="1216" max="1218" width="17.5703125" style="8" customWidth="1"/>
    <col min="1219" max="1219" width="16.28515625" style="8" customWidth="1"/>
    <col min="1220" max="1220" width="15" style="8" customWidth="1"/>
    <col min="1221" max="1222" width="12.42578125" style="8" customWidth="1"/>
    <col min="1223" max="1224" width="17.5703125" style="8" customWidth="1"/>
    <col min="1225" max="1225" width="7.28515625" style="8" customWidth="1"/>
    <col min="1226" max="1226" width="21.42578125" style="8" customWidth="1"/>
    <col min="1227" max="1227" width="17.5703125" style="8" customWidth="1"/>
    <col min="1228" max="1228" width="20.140625" style="8" customWidth="1"/>
    <col min="1229" max="1229" width="16.28515625" style="8" customWidth="1"/>
    <col min="1230" max="1230" width="17.5703125" style="8" customWidth="1"/>
    <col min="1231" max="1231" width="6" style="8" customWidth="1"/>
    <col min="1232" max="1233" width="18.85546875" style="8" customWidth="1"/>
    <col min="1234" max="1235" width="20.140625" style="8" customWidth="1"/>
    <col min="1236" max="1236" width="6" style="8" customWidth="1"/>
    <col min="1237" max="1237" width="12.42578125" style="8" customWidth="1"/>
    <col min="1238" max="1238" width="18.85546875" style="8" customWidth="1"/>
    <col min="1239" max="1240" width="15" style="8" customWidth="1"/>
    <col min="1241" max="1241" width="7.28515625" style="8" customWidth="1"/>
    <col min="1242" max="1242" width="11.140625" style="8" customWidth="1"/>
    <col min="1243" max="1243" width="13.7109375" style="8" customWidth="1"/>
    <col min="1244" max="1244" width="18.85546875" style="8" customWidth="1"/>
    <col min="1245" max="1245" width="17.5703125" style="8" customWidth="1"/>
    <col min="1246" max="1246" width="25.28515625" style="8" customWidth="1"/>
    <col min="1247" max="1247" width="20.140625" style="8" customWidth="1"/>
    <col min="1248" max="1248" width="15" style="8" customWidth="1"/>
    <col min="1249" max="1249" width="17.5703125" style="8" customWidth="1"/>
    <col min="1250" max="1250" width="16.28515625" style="8" customWidth="1"/>
    <col min="1251" max="1252" width="15" style="8" customWidth="1"/>
    <col min="1253" max="1253" width="17.5703125" style="8" customWidth="1"/>
    <col min="1254" max="1254" width="20.140625" style="8" customWidth="1"/>
    <col min="1255" max="1255" width="16.28515625" style="8" customWidth="1"/>
    <col min="1256" max="1257" width="25.28515625" style="8" customWidth="1"/>
    <col min="1258" max="1258" width="18.85546875" style="8" customWidth="1"/>
    <col min="1259" max="1260" width="20.140625" style="8" customWidth="1"/>
    <col min="1261" max="1261" width="11.140625" style="8" customWidth="1"/>
    <col min="1262" max="1262" width="29.140625" style="8" customWidth="1"/>
    <col min="1263" max="1263" width="34.28515625" style="8" customWidth="1"/>
    <col min="1264" max="1265" width="9.85546875" style="8" customWidth="1"/>
    <col min="1266" max="1266" width="17.5703125" style="8" customWidth="1"/>
    <col min="1267" max="1267" width="18.85546875" style="8" customWidth="1"/>
    <col min="1268" max="1268" width="9.85546875" style="8" customWidth="1"/>
    <col min="1269" max="1270" width="6" style="8" customWidth="1"/>
    <col min="1271" max="1271" width="13.7109375" style="8" customWidth="1"/>
    <col min="1272" max="1273" width="15" style="8" customWidth="1"/>
    <col min="1274" max="1274" width="17.5703125" style="8" customWidth="1"/>
    <col min="1275" max="1275" width="9.85546875" style="8" customWidth="1"/>
    <col min="1276" max="1276" width="7.28515625" style="8" customWidth="1"/>
    <col min="1277" max="1277" width="6" style="8" customWidth="1"/>
    <col min="1278" max="1283" width="17.5703125" style="8" customWidth="1"/>
    <col min="1284" max="1426" width="20.140625" style="8" customWidth="1"/>
    <col min="1427" max="1466" width="12.42578125" style="8" customWidth="1"/>
    <col min="1467" max="1467" width="20.140625" style="8" customWidth="1"/>
    <col min="1468" max="1468" width="21.42578125" style="8" customWidth="1"/>
    <col min="1469" max="1469" width="22.7109375" style="8" customWidth="1"/>
    <col min="1470" max="1470" width="13.7109375" style="8" customWidth="1"/>
    <col min="1471" max="1471" width="15" style="8" customWidth="1"/>
    <col min="1472" max="1474" width="17.5703125" style="8" customWidth="1"/>
    <col min="1475" max="1475" width="16.28515625" style="8" customWidth="1"/>
    <col min="1476" max="1476" width="15" style="8" customWidth="1"/>
    <col min="1477" max="1478" width="12.42578125" style="8" customWidth="1"/>
    <col min="1479" max="1480" width="17.5703125" style="8" customWidth="1"/>
    <col min="1481" max="1481" width="7.28515625" style="8" customWidth="1"/>
    <col min="1482" max="1482" width="21.42578125" style="8" customWidth="1"/>
    <col min="1483" max="1483" width="17.5703125" style="8" customWidth="1"/>
    <col min="1484" max="1484" width="20.140625" style="8" customWidth="1"/>
    <col min="1485" max="1485" width="16.28515625" style="8" customWidth="1"/>
    <col min="1486" max="1486" width="17.5703125" style="8" customWidth="1"/>
    <col min="1487" max="1487" width="6" style="8" customWidth="1"/>
    <col min="1488" max="1489" width="18.85546875" style="8" customWidth="1"/>
    <col min="1490" max="1491" width="20.140625" style="8" customWidth="1"/>
    <col min="1492" max="1492" width="6" style="8" customWidth="1"/>
    <col min="1493" max="1493" width="12.42578125" style="8" customWidth="1"/>
    <col min="1494" max="1494" width="18.85546875" style="8" customWidth="1"/>
    <col min="1495" max="1496" width="15" style="8" customWidth="1"/>
    <col min="1497" max="1497" width="7.28515625" style="8" customWidth="1"/>
    <col min="1498" max="1498" width="11.140625" style="8" customWidth="1"/>
    <col min="1499" max="1499" width="13.7109375" style="8" customWidth="1"/>
    <col min="1500" max="1500" width="18.85546875" style="8" customWidth="1"/>
    <col min="1501" max="1501" width="17.5703125" style="8" customWidth="1"/>
    <col min="1502" max="1502" width="25.28515625" style="8" customWidth="1"/>
    <col min="1503" max="1503" width="20.140625" style="8" customWidth="1"/>
    <col min="1504" max="1504" width="15" style="8" customWidth="1"/>
    <col min="1505" max="1505" width="17.5703125" style="8" customWidth="1"/>
    <col min="1506" max="1506" width="16.28515625" style="8" customWidth="1"/>
    <col min="1507" max="1508" width="15" style="8" customWidth="1"/>
    <col min="1509" max="1509" width="17.5703125" style="8" customWidth="1"/>
    <col min="1510" max="1510" width="20.140625" style="8" customWidth="1"/>
    <col min="1511" max="1511" width="16.28515625" style="8" customWidth="1"/>
    <col min="1512" max="1513" width="25.28515625" style="8" customWidth="1"/>
    <col min="1514" max="1514" width="18.85546875" style="8" customWidth="1"/>
    <col min="1515" max="1516" width="20.140625" style="8" customWidth="1"/>
    <col min="1517" max="1517" width="11.140625" style="8" customWidth="1"/>
    <col min="1518" max="1518" width="29.140625" style="8" customWidth="1"/>
    <col min="1519" max="1519" width="34.28515625" style="8" customWidth="1"/>
    <col min="1520" max="1521" width="9.85546875" style="8" customWidth="1"/>
    <col min="1522" max="1522" width="17.5703125" style="8" customWidth="1"/>
    <col min="1523" max="1523" width="18.85546875" style="8" customWidth="1"/>
    <col min="1524" max="1524" width="9.85546875" style="8" customWidth="1"/>
    <col min="1525" max="1526" width="6" style="8" customWidth="1"/>
    <col min="1527" max="1527" width="13.7109375" style="8" customWidth="1"/>
    <col min="1528" max="1529" width="15" style="8" customWidth="1"/>
    <col min="1530" max="1530" width="17.5703125" style="8" customWidth="1"/>
    <col min="1531" max="1531" width="9.85546875" style="8" customWidth="1"/>
    <col min="1532" max="1532" width="7.28515625" style="8" customWidth="1"/>
    <col min="1533" max="1533" width="6" style="8" customWidth="1"/>
    <col min="1534" max="1539" width="17.5703125" style="8" customWidth="1"/>
    <col min="1540" max="1682" width="20.140625" style="8" customWidth="1"/>
    <col min="1683" max="1722" width="12.42578125" style="8" customWidth="1"/>
    <col min="1723" max="1723" width="20.140625" style="8" customWidth="1"/>
    <col min="1724" max="1724" width="21.42578125" style="8" customWidth="1"/>
    <col min="1725" max="1725" width="22.7109375" style="8" customWidth="1"/>
    <col min="1726" max="1726" width="13.7109375" style="8" customWidth="1"/>
    <col min="1727" max="1727" width="15" style="8" customWidth="1"/>
    <col min="1728" max="1730" width="17.5703125" style="8" customWidth="1"/>
    <col min="1731" max="1731" width="16.28515625" style="8" customWidth="1"/>
    <col min="1732" max="1732" width="15" style="8" customWidth="1"/>
    <col min="1733" max="1734" width="12.42578125" style="8" customWidth="1"/>
    <col min="1735" max="1736" width="17.5703125" style="8" customWidth="1"/>
    <col min="1737" max="1737" width="7.28515625" style="8" customWidth="1"/>
    <col min="1738" max="1738" width="21.42578125" style="8" customWidth="1"/>
    <col min="1739" max="1739" width="17.5703125" style="8" customWidth="1"/>
    <col min="1740" max="1740" width="20.140625" style="8" customWidth="1"/>
    <col min="1741" max="1741" width="16.28515625" style="8" customWidth="1"/>
    <col min="1742" max="1742" width="17.5703125" style="8" customWidth="1"/>
    <col min="1743" max="1743" width="6" style="8" customWidth="1"/>
    <col min="1744" max="1745" width="18.85546875" style="8" customWidth="1"/>
    <col min="1746" max="1747" width="20.140625" style="8" customWidth="1"/>
    <col min="1748" max="1748" width="6" style="8" customWidth="1"/>
    <col min="1749" max="1749" width="12.42578125" style="8" customWidth="1"/>
    <col min="1750" max="1750" width="18.85546875" style="8" customWidth="1"/>
    <col min="1751" max="1752" width="15" style="8" customWidth="1"/>
    <col min="1753" max="1753" width="7.28515625" style="8" customWidth="1"/>
    <col min="1754" max="1754" width="11.140625" style="8" customWidth="1"/>
    <col min="1755" max="1755" width="13.7109375" style="8" customWidth="1"/>
    <col min="1756" max="1756" width="18.85546875" style="8" customWidth="1"/>
    <col min="1757" max="1757" width="17.5703125" style="8" customWidth="1"/>
    <col min="1758" max="1758" width="25.28515625" style="8" customWidth="1"/>
    <col min="1759" max="1759" width="20.140625" style="8" customWidth="1"/>
    <col min="1760" max="1760" width="15" style="8" customWidth="1"/>
    <col min="1761" max="1761" width="17.5703125" style="8" customWidth="1"/>
    <col min="1762" max="1762" width="16.28515625" style="8" customWidth="1"/>
    <col min="1763" max="1764" width="15" style="8" customWidth="1"/>
    <col min="1765" max="1765" width="17.5703125" style="8" customWidth="1"/>
    <col min="1766" max="1766" width="20.140625" style="8" customWidth="1"/>
    <col min="1767" max="1767" width="16.28515625" style="8" customWidth="1"/>
    <col min="1768" max="1769" width="25.28515625" style="8" customWidth="1"/>
    <col min="1770" max="1770" width="18.85546875" style="8" customWidth="1"/>
    <col min="1771" max="1772" width="20.140625" style="8" customWidth="1"/>
    <col min="1773" max="1773" width="11.140625" style="8" customWidth="1"/>
    <col min="1774" max="1774" width="29.140625" style="8" customWidth="1"/>
    <col min="1775" max="1775" width="34.28515625" style="8" customWidth="1"/>
    <col min="1776" max="1777" width="9.85546875" style="8" customWidth="1"/>
    <col min="1778" max="1778" width="17.5703125" style="8" customWidth="1"/>
    <col min="1779" max="1779" width="18.85546875" style="8" customWidth="1"/>
    <col min="1780" max="1780" width="9.85546875" style="8" customWidth="1"/>
    <col min="1781" max="1782" width="6" style="8" customWidth="1"/>
    <col min="1783" max="1783" width="13.7109375" style="8" customWidth="1"/>
    <col min="1784" max="1785" width="15" style="8" customWidth="1"/>
    <col min="1786" max="1786" width="17.5703125" style="8" customWidth="1"/>
    <col min="1787" max="1787" width="9.85546875" style="8" customWidth="1"/>
    <col min="1788" max="1788" width="7.28515625" style="8" customWidth="1"/>
    <col min="1789" max="1789" width="6" style="8" customWidth="1"/>
    <col min="1790" max="1795" width="17.5703125" style="8" customWidth="1"/>
    <col min="1796" max="1938" width="20.140625" style="8" customWidth="1"/>
    <col min="1939" max="1978" width="12.42578125" style="8" customWidth="1"/>
    <col min="1979" max="1979" width="20.140625" style="8" customWidth="1"/>
    <col min="1980" max="1980" width="21.42578125" style="8" customWidth="1"/>
    <col min="1981" max="1981" width="22.7109375" style="8" customWidth="1"/>
    <col min="1982" max="1982" width="13.7109375" style="8" customWidth="1"/>
    <col min="1983" max="1983" width="15" style="8" customWidth="1"/>
    <col min="1984" max="1986" width="17.5703125" style="8" customWidth="1"/>
    <col min="1987" max="1987" width="16.28515625" style="8" customWidth="1"/>
    <col min="1988" max="1988" width="15" style="8" customWidth="1"/>
    <col min="1989" max="1990" width="12.42578125" style="8" customWidth="1"/>
    <col min="1991" max="1992" width="17.5703125" style="8" customWidth="1"/>
    <col min="1993" max="1993" width="7.28515625" style="8" customWidth="1"/>
    <col min="1994" max="1994" width="21.42578125" style="8" customWidth="1"/>
    <col min="1995" max="1995" width="17.5703125" style="8" customWidth="1"/>
    <col min="1996" max="1996" width="20.140625" style="8" customWidth="1"/>
    <col min="1997" max="1997" width="16.28515625" style="8" customWidth="1"/>
    <col min="1998" max="1998" width="17.5703125" style="8" customWidth="1"/>
    <col min="1999" max="1999" width="6" style="8" customWidth="1"/>
    <col min="2000" max="2001" width="18.85546875" style="8" customWidth="1"/>
    <col min="2002" max="2003" width="20.140625" style="8" customWidth="1"/>
    <col min="2004" max="2004" width="6" style="8" customWidth="1"/>
    <col min="2005" max="2005" width="12.42578125" style="8" customWidth="1"/>
    <col min="2006" max="2006" width="18.85546875" style="8" customWidth="1"/>
    <col min="2007" max="2008" width="15" style="8" customWidth="1"/>
    <col min="2009" max="2009" width="7.28515625" style="8" customWidth="1"/>
    <col min="2010" max="2010" width="11.140625" style="8" customWidth="1"/>
    <col min="2011" max="2011" width="13.7109375" style="8" customWidth="1"/>
    <col min="2012" max="2012" width="18.85546875" style="8" customWidth="1"/>
    <col min="2013" max="2013" width="17.5703125" style="8" customWidth="1"/>
    <col min="2014" max="2014" width="25.28515625" style="8" customWidth="1"/>
    <col min="2015" max="2015" width="20.140625" style="8" customWidth="1"/>
    <col min="2016" max="2016" width="15" style="8" customWidth="1"/>
    <col min="2017" max="2017" width="17.5703125" style="8" customWidth="1"/>
    <col min="2018" max="2018" width="16.28515625" style="8" customWidth="1"/>
    <col min="2019" max="2020" width="15" style="8" customWidth="1"/>
    <col min="2021" max="2021" width="17.5703125" style="8" customWidth="1"/>
    <col min="2022" max="2022" width="20.140625" style="8" customWidth="1"/>
    <col min="2023" max="2023" width="16.28515625" style="8" customWidth="1"/>
    <col min="2024" max="2025" width="25.28515625" style="8" customWidth="1"/>
    <col min="2026" max="2026" width="18.85546875" style="8" customWidth="1"/>
    <col min="2027" max="2028" width="20.140625" style="8" customWidth="1"/>
    <col min="2029" max="2029" width="11.140625" style="8" customWidth="1"/>
    <col min="2030" max="2030" width="29.140625" style="8" customWidth="1"/>
    <col min="2031" max="2031" width="34.28515625" style="8" customWidth="1"/>
    <col min="2032" max="2033" width="9.85546875" style="8" customWidth="1"/>
    <col min="2034" max="2034" width="17.5703125" style="8" customWidth="1"/>
    <col min="2035" max="2035" width="18.85546875" style="8" customWidth="1"/>
    <col min="2036" max="2036" width="9.85546875" style="8" customWidth="1"/>
    <col min="2037" max="2038" width="6" style="8" customWidth="1"/>
    <col min="2039" max="2039" width="13.7109375" style="8" customWidth="1"/>
    <col min="2040" max="2041" width="15" style="8" customWidth="1"/>
    <col min="2042" max="2042" width="17.5703125" style="8" customWidth="1"/>
    <col min="2043" max="2043" width="9.85546875" style="8" customWidth="1"/>
    <col min="2044" max="2044" width="7.28515625" style="8" customWidth="1"/>
    <col min="2045" max="2045" width="6" style="8" customWidth="1"/>
    <col min="2046" max="2051" width="17.5703125" style="8" customWidth="1"/>
    <col min="2052" max="2194" width="20.140625" style="8" customWidth="1"/>
    <col min="2195" max="2234" width="12.42578125" style="8" customWidth="1"/>
    <col min="2235" max="2235" width="20.140625" style="8" customWidth="1"/>
    <col min="2236" max="2236" width="21.42578125" style="8" customWidth="1"/>
    <col min="2237" max="2237" width="22.7109375" style="8" customWidth="1"/>
    <col min="2238" max="2238" width="13.7109375" style="8" customWidth="1"/>
    <col min="2239" max="2239" width="15" style="8" customWidth="1"/>
    <col min="2240" max="2242" width="17.5703125" style="8" customWidth="1"/>
    <col min="2243" max="2243" width="16.28515625" style="8" customWidth="1"/>
    <col min="2244" max="2244" width="15" style="8" customWidth="1"/>
    <col min="2245" max="2246" width="12.42578125" style="8" customWidth="1"/>
    <col min="2247" max="2248" width="17.5703125" style="8" customWidth="1"/>
    <col min="2249" max="2249" width="7.28515625" style="8" customWidth="1"/>
    <col min="2250" max="2250" width="21.42578125" style="8" customWidth="1"/>
    <col min="2251" max="2251" width="17.5703125" style="8" customWidth="1"/>
    <col min="2252" max="2252" width="20.140625" style="8" customWidth="1"/>
    <col min="2253" max="2253" width="16.28515625" style="8" customWidth="1"/>
    <col min="2254" max="2254" width="17.5703125" style="8" customWidth="1"/>
    <col min="2255" max="2255" width="6" style="8" customWidth="1"/>
    <col min="2256" max="2257" width="18.85546875" style="8" customWidth="1"/>
    <col min="2258" max="2259" width="20.140625" style="8" customWidth="1"/>
    <col min="2260" max="2260" width="6" style="8" customWidth="1"/>
    <col min="2261" max="2261" width="12.42578125" style="8" customWidth="1"/>
    <col min="2262" max="2262" width="18.85546875" style="8" customWidth="1"/>
    <col min="2263" max="2264" width="15" style="8" customWidth="1"/>
    <col min="2265" max="2265" width="7.28515625" style="8" customWidth="1"/>
    <col min="2266" max="2266" width="11.140625" style="8" customWidth="1"/>
    <col min="2267" max="2267" width="13.7109375" style="8" customWidth="1"/>
    <col min="2268" max="2268" width="18.85546875" style="8" customWidth="1"/>
    <col min="2269" max="2269" width="17.5703125" style="8" customWidth="1"/>
    <col min="2270" max="2270" width="25.28515625" style="8" customWidth="1"/>
    <col min="2271" max="2271" width="20.140625" style="8" customWidth="1"/>
    <col min="2272" max="2272" width="15" style="8" customWidth="1"/>
    <col min="2273" max="2273" width="17.5703125" style="8" customWidth="1"/>
    <col min="2274" max="2274" width="16.28515625" style="8" customWidth="1"/>
    <col min="2275" max="2276" width="15" style="8" customWidth="1"/>
    <col min="2277" max="2277" width="17.5703125" style="8" customWidth="1"/>
    <col min="2278" max="2278" width="20.140625" style="8" customWidth="1"/>
    <col min="2279" max="2279" width="16.28515625" style="8" customWidth="1"/>
    <col min="2280" max="2281" width="25.28515625" style="8" customWidth="1"/>
    <col min="2282" max="2282" width="18.85546875" style="8" customWidth="1"/>
    <col min="2283" max="2284" width="20.140625" style="8" customWidth="1"/>
    <col min="2285" max="2285" width="11.140625" style="8" customWidth="1"/>
    <col min="2286" max="2286" width="29.140625" style="8" customWidth="1"/>
    <col min="2287" max="2287" width="34.28515625" style="8" customWidth="1"/>
    <col min="2288" max="2289" width="9.85546875" style="8" customWidth="1"/>
    <col min="2290" max="2290" width="17.5703125" style="8" customWidth="1"/>
    <col min="2291" max="2291" width="18.85546875" style="8" customWidth="1"/>
    <col min="2292" max="2292" width="9.85546875" style="8" customWidth="1"/>
    <col min="2293" max="2294" width="6" style="8" customWidth="1"/>
    <col min="2295" max="2295" width="13.7109375" style="8" customWidth="1"/>
    <col min="2296" max="2297" width="15" style="8" customWidth="1"/>
    <col min="2298" max="2298" width="17.5703125" style="8" customWidth="1"/>
    <col min="2299" max="2299" width="9.85546875" style="8" customWidth="1"/>
    <col min="2300" max="2300" width="7.28515625" style="8" customWidth="1"/>
    <col min="2301" max="2301" width="6" style="8" customWidth="1"/>
    <col min="2302" max="2307" width="17.5703125" style="8" customWidth="1"/>
    <col min="2308" max="2450" width="20.140625" style="8" customWidth="1"/>
    <col min="2451" max="2490" width="12.42578125" style="8" customWidth="1"/>
    <col min="2491" max="2491" width="20.140625" style="8" customWidth="1"/>
    <col min="2492" max="2492" width="21.42578125" style="8" customWidth="1"/>
    <col min="2493" max="2493" width="22.7109375" style="8" customWidth="1"/>
    <col min="2494" max="2494" width="13.7109375" style="8" customWidth="1"/>
    <col min="2495" max="2495" width="15" style="8" customWidth="1"/>
    <col min="2496" max="2498" width="17.5703125" style="8" customWidth="1"/>
    <col min="2499" max="2499" width="16.28515625" style="8" customWidth="1"/>
    <col min="2500" max="2500" width="15" style="8" customWidth="1"/>
    <col min="2501" max="2502" width="12.42578125" style="8" customWidth="1"/>
    <col min="2503" max="2504" width="17.5703125" style="8" customWidth="1"/>
    <col min="2505" max="2505" width="7.28515625" style="8" customWidth="1"/>
    <col min="2506" max="2506" width="21.42578125" style="8" customWidth="1"/>
    <col min="2507" max="2507" width="17.5703125" style="8" customWidth="1"/>
    <col min="2508" max="2508" width="20.140625" style="8" customWidth="1"/>
    <col min="2509" max="2509" width="16.28515625" style="8" customWidth="1"/>
    <col min="2510" max="2510" width="17.5703125" style="8" customWidth="1"/>
    <col min="2511" max="2511" width="6" style="8" customWidth="1"/>
    <col min="2512" max="2513" width="18.85546875" style="8" customWidth="1"/>
    <col min="2514" max="2515" width="20.140625" style="8" customWidth="1"/>
    <col min="2516" max="2516" width="6" style="8" customWidth="1"/>
    <col min="2517" max="2517" width="12.42578125" style="8" customWidth="1"/>
    <col min="2518" max="2518" width="18.85546875" style="8" customWidth="1"/>
    <col min="2519" max="2520" width="15" style="8" customWidth="1"/>
    <col min="2521" max="2521" width="7.28515625" style="8" customWidth="1"/>
    <col min="2522" max="2522" width="11.140625" style="8" customWidth="1"/>
    <col min="2523" max="2523" width="13.7109375" style="8" customWidth="1"/>
    <col min="2524" max="2524" width="18.85546875" style="8" customWidth="1"/>
    <col min="2525" max="2525" width="17.5703125" style="8" customWidth="1"/>
    <col min="2526" max="2526" width="25.28515625" style="8" customWidth="1"/>
    <col min="2527" max="2527" width="20.140625" style="8" customWidth="1"/>
    <col min="2528" max="2528" width="15" style="8" customWidth="1"/>
    <col min="2529" max="2529" width="17.5703125" style="8" customWidth="1"/>
    <col min="2530" max="2530" width="16.28515625" style="8" customWidth="1"/>
    <col min="2531" max="2532" width="15" style="8" customWidth="1"/>
    <col min="2533" max="2533" width="17.5703125" style="8" customWidth="1"/>
    <col min="2534" max="2534" width="20.140625" style="8" customWidth="1"/>
    <col min="2535" max="2535" width="16.28515625" style="8" customWidth="1"/>
    <col min="2536" max="2537" width="25.28515625" style="8" customWidth="1"/>
    <col min="2538" max="2538" width="18.85546875" style="8" customWidth="1"/>
    <col min="2539" max="2540" width="20.140625" style="8" customWidth="1"/>
    <col min="2541" max="2541" width="11.140625" style="8" customWidth="1"/>
    <col min="2542" max="2542" width="29.140625" style="8" customWidth="1"/>
    <col min="2543" max="2543" width="34.28515625" style="8" customWidth="1"/>
    <col min="2544" max="2545" width="9.85546875" style="8" customWidth="1"/>
    <col min="2546" max="2546" width="17.5703125" style="8" customWidth="1"/>
    <col min="2547" max="2547" width="18.85546875" style="8" customWidth="1"/>
    <col min="2548" max="2548" width="9.85546875" style="8" customWidth="1"/>
    <col min="2549" max="2550" width="6" style="8" customWidth="1"/>
    <col min="2551" max="2551" width="13.7109375" style="8" customWidth="1"/>
    <col min="2552" max="2553" width="15" style="8" customWidth="1"/>
    <col min="2554" max="2554" width="17.5703125" style="8" customWidth="1"/>
    <col min="2555" max="2555" width="9.85546875" style="8" customWidth="1"/>
    <col min="2556" max="2556" width="7.28515625" style="8" customWidth="1"/>
    <col min="2557" max="2557" width="6" style="8" customWidth="1"/>
    <col min="2558" max="2563" width="17.5703125" style="8" customWidth="1"/>
    <col min="2564" max="2706" width="20.140625" style="8" customWidth="1"/>
    <col min="2707" max="2746" width="12.42578125" style="8" customWidth="1"/>
    <col min="2747" max="2747" width="20.140625" style="8" customWidth="1"/>
    <col min="2748" max="2748" width="21.42578125" style="8" customWidth="1"/>
    <col min="2749" max="2749" width="22.7109375" style="8" customWidth="1"/>
    <col min="2750" max="2750" width="13.7109375" style="8" customWidth="1"/>
    <col min="2751" max="2751" width="15" style="8" customWidth="1"/>
    <col min="2752" max="2754" width="17.5703125" style="8" customWidth="1"/>
    <col min="2755" max="2755" width="16.28515625" style="8" customWidth="1"/>
    <col min="2756" max="2756" width="15" style="8" customWidth="1"/>
    <col min="2757" max="2758" width="12.42578125" style="8" customWidth="1"/>
    <col min="2759" max="2760" width="17.5703125" style="8" customWidth="1"/>
    <col min="2761" max="2761" width="7.28515625" style="8" customWidth="1"/>
    <col min="2762" max="2762" width="21.42578125" style="8" customWidth="1"/>
    <col min="2763" max="2763" width="17.5703125" style="8" customWidth="1"/>
    <col min="2764" max="2764" width="20.140625" style="8" customWidth="1"/>
    <col min="2765" max="2765" width="16.28515625" style="8" customWidth="1"/>
    <col min="2766" max="2766" width="17.5703125" style="8" customWidth="1"/>
    <col min="2767" max="2767" width="6" style="8" customWidth="1"/>
    <col min="2768" max="2769" width="18.85546875" style="8" customWidth="1"/>
    <col min="2770" max="2771" width="20.140625" style="8" customWidth="1"/>
    <col min="2772" max="2772" width="6" style="8" customWidth="1"/>
    <col min="2773" max="2773" width="12.42578125" style="8" customWidth="1"/>
    <col min="2774" max="2774" width="18.85546875" style="8" customWidth="1"/>
    <col min="2775" max="2776" width="15" style="8" customWidth="1"/>
    <col min="2777" max="2777" width="7.28515625" style="8" customWidth="1"/>
    <col min="2778" max="2778" width="11.140625" style="8" customWidth="1"/>
    <col min="2779" max="2779" width="13.7109375" style="8" customWidth="1"/>
    <col min="2780" max="2780" width="18.85546875" style="8" customWidth="1"/>
    <col min="2781" max="2781" width="17.5703125" style="8" customWidth="1"/>
    <col min="2782" max="2782" width="25.28515625" style="8" customWidth="1"/>
    <col min="2783" max="2783" width="20.140625" style="8" customWidth="1"/>
    <col min="2784" max="2784" width="15" style="8" customWidth="1"/>
    <col min="2785" max="2785" width="17.5703125" style="8" customWidth="1"/>
    <col min="2786" max="2786" width="16.28515625" style="8" customWidth="1"/>
    <col min="2787" max="2788" width="15" style="8" customWidth="1"/>
    <col min="2789" max="2789" width="17.5703125" style="8" customWidth="1"/>
    <col min="2790" max="2790" width="20.140625" style="8" customWidth="1"/>
    <col min="2791" max="2791" width="16.28515625" style="8" customWidth="1"/>
    <col min="2792" max="2793" width="25.28515625" style="8" customWidth="1"/>
    <col min="2794" max="2794" width="18.85546875" style="8" customWidth="1"/>
    <col min="2795" max="2796" width="20.140625" style="8" customWidth="1"/>
    <col min="2797" max="2797" width="11.140625" style="8" customWidth="1"/>
    <col min="2798" max="2798" width="29.140625" style="8" customWidth="1"/>
    <col min="2799" max="2799" width="34.28515625" style="8" customWidth="1"/>
    <col min="2800" max="2801" width="9.85546875" style="8" customWidth="1"/>
    <col min="2802" max="2802" width="17.5703125" style="8" customWidth="1"/>
    <col min="2803" max="2803" width="18.85546875" style="8" customWidth="1"/>
    <col min="2804" max="2804" width="9.85546875" style="8" customWidth="1"/>
    <col min="2805" max="2806" width="6" style="8" customWidth="1"/>
    <col min="2807" max="2807" width="13.7109375" style="8" customWidth="1"/>
    <col min="2808" max="2809" width="15" style="8" customWidth="1"/>
    <col min="2810" max="2810" width="17.5703125" style="8" customWidth="1"/>
    <col min="2811" max="2811" width="9.85546875" style="8" customWidth="1"/>
    <col min="2812" max="2812" width="7.28515625" style="8" customWidth="1"/>
    <col min="2813" max="2813" width="6" style="8" customWidth="1"/>
    <col min="2814" max="2819" width="17.5703125" style="8" customWidth="1"/>
    <col min="2820" max="2962" width="20.140625" style="8" customWidth="1"/>
    <col min="2963" max="3002" width="12.42578125" style="8" customWidth="1"/>
    <col min="3003" max="3003" width="20.140625" style="8" customWidth="1"/>
    <col min="3004" max="3004" width="21.42578125" style="8" customWidth="1"/>
    <col min="3005" max="3005" width="22.7109375" style="8" customWidth="1"/>
    <col min="3006" max="3006" width="13.7109375" style="8" customWidth="1"/>
    <col min="3007" max="3007" width="15" style="8" customWidth="1"/>
    <col min="3008" max="3010" width="17.5703125" style="8" customWidth="1"/>
    <col min="3011" max="3011" width="16.28515625" style="8" customWidth="1"/>
    <col min="3012" max="3012" width="15" style="8" customWidth="1"/>
    <col min="3013" max="3014" width="12.42578125" style="8" customWidth="1"/>
    <col min="3015" max="3016" width="17.5703125" style="8" customWidth="1"/>
    <col min="3017" max="3017" width="7.28515625" style="8" customWidth="1"/>
    <col min="3018" max="3018" width="21.42578125" style="8" customWidth="1"/>
    <col min="3019" max="3019" width="17.5703125" style="8" customWidth="1"/>
    <col min="3020" max="3020" width="20.140625" style="8" customWidth="1"/>
    <col min="3021" max="3021" width="16.28515625" style="8" customWidth="1"/>
    <col min="3022" max="3022" width="17.5703125" style="8" customWidth="1"/>
    <col min="3023" max="3023" width="6" style="8" customWidth="1"/>
    <col min="3024" max="3025" width="18.85546875" style="8" customWidth="1"/>
    <col min="3026" max="3027" width="20.140625" style="8" customWidth="1"/>
    <col min="3028" max="3028" width="6" style="8" customWidth="1"/>
    <col min="3029" max="3029" width="12.42578125" style="8" customWidth="1"/>
    <col min="3030" max="3030" width="18.85546875" style="8" customWidth="1"/>
    <col min="3031" max="3032" width="15" style="8" customWidth="1"/>
    <col min="3033" max="3033" width="7.28515625" style="8" customWidth="1"/>
    <col min="3034" max="3034" width="11.140625" style="8" customWidth="1"/>
    <col min="3035" max="3035" width="13.7109375" style="8" customWidth="1"/>
    <col min="3036" max="3036" width="18.85546875" style="8" customWidth="1"/>
    <col min="3037" max="3037" width="17.5703125" style="8" customWidth="1"/>
    <col min="3038" max="3038" width="25.28515625" style="8" customWidth="1"/>
    <col min="3039" max="3039" width="20.140625" style="8" customWidth="1"/>
    <col min="3040" max="3040" width="15" style="8" customWidth="1"/>
    <col min="3041" max="3041" width="17.5703125" style="8" customWidth="1"/>
    <col min="3042" max="3042" width="16.28515625" style="8" customWidth="1"/>
    <col min="3043" max="3044" width="15" style="8" customWidth="1"/>
    <col min="3045" max="3045" width="17.5703125" style="8" customWidth="1"/>
    <col min="3046" max="3046" width="20.140625" style="8" customWidth="1"/>
    <col min="3047" max="3047" width="16.28515625" style="8" customWidth="1"/>
    <col min="3048" max="3049" width="25.28515625" style="8" customWidth="1"/>
    <col min="3050" max="3050" width="18.85546875" style="8" customWidth="1"/>
    <col min="3051" max="3052" width="20.140625" style="8" customWidth="1"/>
    <col min="3053" max="3053" width="11.140625" style="8" customWidth="1"/>
    <col min="3054" max="3054" width="29.140625" style="8" customWidth="1"/>
    <col min="3055" max="3055" width="34.28515625" style="8" customWidth="1"/>
    <col min="3056" max="3057" width="9.85546875" style="8" customWidth="1"/>
    <col min="3058" max="3058" width="17.5703125" style="8" customWidth="1"/>
    <col min="3059" max="3059" width="18.85546875" style="8" customWidth="1"/>
    <col min="3060" max="3060" width="9.85546875" style="8" customWidth="1"/>
    <col min="3061" max="3062" width="6" style="8" customWidth="1"/>
    <col min="3063" max="3063" width="13.7109375" style="8" customWidth="1"/>
    <col min="3064" max="3065" width="15" style="8" customWidth="1"/>
    <col min="3066" max="3066" width="17.5703125" style="8" customWidth="1"/>
    <col min="3067" max="3067" width="9.85546875" style="8" customWidth="1"/>
    <col min="3068" max="3068" width="7.28515625" style="8" customWidth="1"/>
    <col min="3069" max="3069" width="6" style="8" customWidth="1"/>
    <col min="3070" max="3075" width="17.5703125" style="8" customWidth="1"/>
    <col min="3076" max="3218" width="20.140625" style="8" customWidth="1"/>
    <col min="3219" max="3258" width="12.42578125" style="8" customWidth="1"/>
    <col min="3259" max="3259" width="20.140625" style="8" customWidth="1"/>
    <col min="3260" max="3260" width="21.42578125" style="8" customWidth="1"/>
    <col min="3261" max="3261" width="22.7109375" style="8" customWidth="1"/>
    <col min="3262" max="3262" width="13.7109375" style="8" customWidth="1"/>
    <col min="3263" max="3263" width="15" style="8" customWidth="1"/>
    <col min="3264" max="3266" width="17.5703125" style="8" customWidth="1"/>
    <col min="3267" max="3267" width="16.28515625" style="8" customWidth="1"/>
    <col min="3268" max="3268" width="15" style="8" customWidth="1"/>
    <col min="3269" max="3270" width="12.42578125" style="8" customWidth="1"/>
    <col min="3271" max="3272" width="17.5703125" style="8" customWidth="1"/>
    <col min="3273" max="3273" width="7.28515625" style="8" customWidth="1"/>
    <col min="3274" max="3274" width="21.42578125" style="8" customWidth="1"/>
    <col min="3275" max="3275" width="17.5703125" style="8" customWidth="1"/>
    <col min="3276" max="3276" width="20.140625" style="8" customWidth="1"/>
    <col min="3277" max="3277" width="16.28515625" style="8" customWidth="1"/>
    <col min="3278" max="3278" width="17.5703125" style="8" customWidth="1"/>
    <col min="3279" max="3279" width="6" style="8" customWidth="1"/>
    <col min="3280" max="3281" width="18.85546875" style="8" customWidth="1"/>
    <col min="3282" max="3283" width="20.140625" style="8" customWidth="1"/>
    <col min="3284" max="3284" width="6" style="8" customWidth="1"/>
    <col min="3285" max="3285" width="12.42578125" style="8" customWidth="1"/>
    <col min="3286" max="3286" width="18.85546875" style="8" customWidth="1"/>
    <col min="3287" max="3288" width="15" style="8" customWidth="1"/>
    <col min="3289" max="3289" width="7.28515625" style="8" customWidth="1"/>
    <col min="3290" max="3290" width="11.140625" style="8" customWidth="1"/>
    <col min="3291" max="3291" width="13.7109375" style="8" customWidth="1"/>
    <col min="3292" max="3292" width="18.85546875" style="8" customWidth="1"/>
    <col min="3293" max="3293" width="17.5703125" style="8" customWidth="1"/>
    <col min="3294" max="3294" width="25.28515625" style="8" customWidth="1"/>
    <col min="3295" max="3295" width="20.140625" style="8" customWidth="1"/>
    <col min="3296" max="3296" width="15" style="8" customWidth="1"/>
    <col min="3297" max="3297" width="17.5703125" style="8" customWidth="1"/>
    <col min="3298" max="3298" width="16.28515625" style="8" customWidth="1"/>
    <col min="3299" max="3300" width="15" style="8" customWidth="1"/>
    <col min="3301" max="3301" width="17.5703125" style="8" customWidth="1"/>
    <col min="3302" max="3302" width="20.140625" style="8" customWidth="1"/>
    <col min="3303" max="3303" width="16.28515625" style="8" customWidth="1"/>
    <col min="3304" max="3305" width="25.28515625" style="8" customWidth="1"/>
    <col min="3306" max="3306" width="18.85546875" style="8" customWidth="1"/>
    <col min="3307" max="3308" width="20.140625" style="8" customWidth="1"/>
    <col min="3309" max="3309" width="11.140625" style="8" customWidth="1"/>
    <col min="3310" max="3310" width="29.140625" style="8" customWidth="1"/>
    <col min="3311" max="3311" width="34.28515625" style="8" customWidth="1"/>
    <col min="3312" max="3313" width="9.85546875" style="8" customWidth="1"/>
    <col min="3314" max="3314" width="17.5703125" style="8" customWidth="1"/>
    <col min="3315" max="3315" width="18.85546875" style="8" customWidth="1"/>
    <col min="3316" max="3316" width="9.85546875" style="8" customWidth="1"/>
    <col min="3317" max="3318" width="6" style="8" customWidth="1"/>
    <col min="3319" max="3319" width="13.7109375" style="8" customWidth="1"/>
    <col min="3320" max="3321" width="15" style="8" customWidth="1"/>
    <col min="3322" max="3322" width="17.5703125" style="8" customWidth="1"/>
    <col min="3323" max="3323" width="9.85546875" style="8" customWidth="1"/>
    <col min="3324" max="3324" width="7.28515625" style="8" customWidth="1"/>
    <col min="3325" max="3325" width="6" style="8" customWidth="1"/>
    <col min="3326" max="3331" width="17.5703125" style="8" customWidth="1"/>
    <col min="3332" max="3474" width="20.140625" style="8" customWidth="1"/>
    <col min="3475" max="3514" width="12.42578125" style="8" customWidth="1"/>
    <col min="3515" max="3515" width="20.140625" style="8" customWidth="1"/>
    <col min="3516" max="3516" width="21.42578125" style="8" customWidth="1"/>
    <col min="3517" max="3517" width="22.7109375" style="8" customWidth="1"/>
    <col min="3518" max="3518" width="13.7109375" style="8" customWidth="1"/>
    <col min="3519" max="3519" width="15" style="8" customWidth="1"/>
    <col min="3520" max="3522" width="17.5703125" style="8" customWidth="1"/>
    <col min="3523" max="3523" width="16.28515625" style="8" customWidth="1"/>
    <col min="3524" max="3524" width="15" style="8" customWidth="1"/>
    <col min="3525" max="3526" width="12.42578125" style="8" customWidth="1"/>
    <col min="3527" max="3528" width="17.5703125" style="8" customWidth="1"/>
    <col min="3529" max="3529" width="7.28515625" style="8" customWidth="1"/>
    <col min="3530" max="3530" width="21.42578125" style="8" customWidth="1"/>
    <col min="3531" max="3531" width="17.5703125" style="8" customWidth="1"/>
    <col min="3532" max="3532" width="20.140625" style="8" customWidth="1"/>
    <col min="3533" max="3533" width="16.28515625" style="8" customWidth="1"/>
    <col min="3534" max="3534" width="17.5703125" style="8" customWidth="1"/>
    <col min="3535" max="3535" width="6" style="8" customWidth="1"/>
    <col min="3536" max="3537" width="18.85546875" style="8" customWidth="1"/>
    <col min="3538" max="3539" width="20.140625" style="8" customWidth="1"/>
    <col min="3540" max="3540" width="6" style="8" customWidth="1"/>
    <col min="3541" max="3541" width="12.42578125" style="8" customWidth="1"/>
    <col min="3542" max="3542" width="18.85546875" style="8" customWidth="1"/>
    <col min="3543" max="3544" width="15" style="8" customWidth="1"/>
    <col min="3545" max="3545" width="7.28515625" style="8" customWidth="1"/>
    <col min="3546" max="3546" width="11.140625" style="8" customWidth="1"/>
    <col min="3547" max="3547" width="13.7109375" style="8" customWidth="1"/>
    <col min="3548" max="3548" width="18.85546875" style="8" customWidth="1"/>
    <col min="3549" max="3549" width="17.5703125" style="8" customWidth="1"/>
    <col min="3550" max="3550" width="25.28515625" style="8" customWidth="1"/>
    <col min="3551" max="3551" width="20.140625" style="8" customWidth="1"/>
    <col min="3552" max="3552" width="15" style="8" customWidth="1"/>
    <col min="3553" max="3553" width="17.5703125" style="8" customWidth="1"/>
    <col min="3554" max="3554" width="16.28515625" style="8" customWidth="1"/>
    <col min="3555" max="3556" width="15" style="8" customWidth="1"/>
    <col min="3557" max="3557" width="17.5703125" style="8" customWidth="1"/>
    <col min="3558" max="3558" width="20.140625" style="8" customWidth="1"/>
    <col min="3559" max="3559" width="16.28515625" style="8" customWidth="1"/>
    <col min="3560" max="3561" width="25.28515625" style="8" customWidth="1"/>
    <col min="3562" max="3562" width="18.85546875" style="8" customWidth="1"/>
    <col min="3563" max="3564" width="20.140625" style="8" customWidth="1"/>
    <col min="3565" max="3565" width="11.140625" style="8" customWidth="1"/>
    <col min="3566" max="3566" width="29.140625" style="8" customWidth="1"/>
    <col min="3567" max="3567" width="34.28515625" style="8" customWidth="1"/>
    <col min="3568" max="3569" width="9.85546875" style="8" customWidth="1"/>
    <col min="3570" max="3570" width="17.5703125" style="8" customWidth="1"/>
    <col min="3571" max="3571" width="18.85546875" style="8" customWidth="1"/>
    <col min="3572" max="3572" width="9.85546875" style="8" customWidth="1"/>
    <col min="3573" max="3574" width="6" style="8" customWidth="1"/>
    <col min="3575" max="3575" width="13.7109375" style="8" customWidth="1"/>
    <col min="3576" max="3577" width="15" style="8" customWidth="1"/>
    <col min="3578" max="3578" width="17.5703125" style="8" customWidth="1"/>
    <col min="3579" max="3579" width="9.85546875" style="8" customWidth="1"/>
    <col min="3580" max="3580" width="7.28515625" style="8" customWidth="1"/>
    <col min="3581" max="3581" width="6" style="8" customWidth="1"/>
    <col min="3582" max="3587" width="17.5703125" style="8" customWidth="1"/>
    <col min="3588" max="3730" width="20.140625" style="8" customWidth="1"/>
    <col min="3731" max="3770" width="12.42578125" style="8" customWidth="1"/>
    <col min="3771" max="3771" width="20.140625" style="8" customWidth="1"/>
    <col min="3772" max="3772" width="21.42578125" style="8" customWidth="1"/>
    <col min="3773" max="3773" width="22.7109375" style="8" customWidth="1"/>
    <col min="3774" max="3774" width="13.7109375" style="8" customWidth="1"/>
    <col min="3775" max="3775" width="15" style="8" customWidth="1"/>
    <col min="3776" max="3778" width="17.5703125" style="8" customWidth="1"/>
    <col min="3779" max="3779" width="16.28515625" style="8" customWidth="1"/>
    <col min="3780" max="3780" width="15" style="8" customWidth="1"/>
    <col min="3781" max="3782" width="12.42578125" style="8" customWidth="1"/>
    <col min="3783" max="3784" width="17.5703125" style="8" customWidth="1"/>
    <col min="3785" max="3785" width="7.28515625" style="8" customWidth="1"/>
    <col min="3786" max="3786" width="21.42578125" style="8" customWidth="1"/>
    <col min="3787" max="3787" width="17.5703125" style="8" customWidth="1"/>
    <col min="3788" max="3788" width="20.140625" style="8" customWidth="1"/>
    <col min="3789" max="3789" width="16.28515625" style="8" customWidth="1"/>
    <col min="3790" max="3790" width="17.5703125" style="8" customWidth="1"/>
    <col min="3791" max="3791" width="6" style="8" customWidth="1"/>
    <col min="3792" max="3793" width="18.85546875" style="8" customWidth="1"/>
    <col min="3794" max="3795" width="20.140625" style="8" customWidth="1"/>
    <col min="3796" max="3796" width="6" style="8" customWidth="1"/>
    <col min="3797" max="3797" width="12.42578125" style="8" customWidth="1"/>
    <col min="3798" max="3798" width="18.85546875" style="8" customWidth="1"/>
    <col min="3799" max="3800" width="15" style="8" customWidth="1"/>
    <col min="3801" max="3801" width="7.28515625" style="8" customWidth="1"/>
    <col min="3802" max="3802" width="11.140625" style="8" customWidth="1"/>
    <col min="3803" max="3803" width="13.7109375" style="8" customWidth="1"/>
    <col min="3804" max="3804" width="18.85546875" style="8" customWidth="1"/>
    <col min="3805" max="3805" width="17.5703125" style="8" customWidth="1"/>
    <col min="3806" max="3806" width="25.28515625" style="8" customWidth="1"/>
    <col min="3807" max="3807" width="20.140625" style="8" customWidth="1"/>
    <col min="3808" max="3808" width="15" style="8" customWidth="1"/>
    <col min="3809" max="3809" width="17.5703125" style="8" customWidth="1"/>
    <col min="3810" max="3810" width="16.28515625" style="8" customWidth="1"/>
    <col min="3811" max="3812" width="15" style="8" customWidth="1"/>
    <col min="3813" max="3813" width="17.5703125" style="8" customWidth="1"/>
    <col min="3814" max="3814" width="20.140625" style="8" customWidth="1"/>
    <col min="3815" max="3815" width="16.28515625" style="8" customWidth="1"/>
    <col min="3816" max="3817" width="25.28515625" style="8" customWidth="1"/>
    <col min="3818" max="3818" width="18.85546875" style="8" customWidth="1"/>
    <col min="3819" max="3820" width="20.140625" style="8" customWidth="1"/>
    <col min="3821" max="3821" width="11.140625" style="8" customWidth="1"/>
    <col min="3822" max="3822" width="29.140625" style="8" customWidth="1"/>
    <col min="3823" max="3823" width="34.28515625" style="8" customWidth="1"/>
    <col min="3824" max="3825" width="9.85546875" style="8" customWidth="1"/>
    <col min="3826" max="3826" width="17.5703125" style="8" customWidth="1"/>
    <col min="3827" max="3827" width="18.85546875" style="8" customWidth="1"/>
    <col min="3828" max="3828" width="9.85546875" style="8" customWidth="1"/>
    <col min="3829" max="3830" width="6" style="8" customWidth="1"/>
    <col min="3831" max="3831" width="13.7109375" style="8" customWidth="1"/>
    <col min="3832" max="3833" width="15" style="8" customWidth="1"/>
    <col min="3834" max="3834" width="17.5703125" style="8" customWidth="1"/>
    <col min="3835" max="3835" width="9.85546875" style="8" customWidth="1"/>
    <col min="3836" max="3836" width="7.28515625" style="8" customWidth="1"/>
    <col min="3837" max="3837" width="6" style="8" customWidth="1"/>
    <col min="3838" max="3843" width="17.5703125" style="8" customWidth="1"/>
    <col min="3844" max="3986" width="20.140625" style="8" customWidth="1"/>
    <col min="3987" max="4026" width="12.42578125" style="8" customWidth="1"/>
    <col min="4027" max="4027" width="20.140625" style="8" customWidth="1"/>
    <col min="4028" max="4028" width="21.42578125" style="8" customWidth="1"/>
    <col min="4029" max="4029" width="22.7109375" style="8" customWidth="1"/>
    <col min="4030" max="4030" width="13.7109375" style="8" customWidth="1"/>
    <col min="4031" max="4031" width="15" style="8" customWidth="1"/>
    <col min="4032" max="4034" width="17.5703125" style="8" customWidth="1"/>
    <col min="4035" max="4035" width="16.28515625" style="8" customWidth="1"/>
    <col min="4036" max="4036" width="15" style="8" customWidth="1"/>
    <col min="4037" max="4038" width="12.42578125" style="8" customWidth="1"/>
    <col min="4039" max="4040" width="17.5703125" style="8" customWidth="1"/>
    <col min="4041" max="4041" width="7.28515625" style="8" customWidth="1"/>
    <col min="4042" max="4042" width="21.42578125" style="8" customWidth="1"/>
    <col min="4043" max="4043" width="17.5703125" style="8" customWidth="1"/>
    <col min="4044" max="4044" width="20.140625" style="8" customWidth="1"/>
    <col min="4045" max="4045" width="16.28515625" style="8" customWidth="1"/>
    <col min="4046" max="4046" width="17.5703125" style="8" customWidth="1"/>
    <col min="4047" max="4047" width="6" style="8" customWidth="1"/>
    <col min="4048" max="4049" width="18.85546875" style="8" customWidth="1"/>
    <col min="4050" max="4051" width="20.140625" style="8" customWidth="1"/>
    <col min="4052" max="4052" width="6" style="8" customWidth="1"/>
    <col min="4053" max="4053" width="12.42578125" style="8" customWidth="1"/>
    <col min="4054" max="4054" width="18.85546875" style="8" customWidth="1"/>
    <col min="4055" max="4056" width="15" style="8" customWidth="1"/>
    <col min="4057" max="4057" width="7.28515625" style="8" customWidth="1"/>
    <col min="4058" max="4058" width="11.140625" style="8" customWidth="1"/>
    <col min="4059" max="4059" width="13.7109375" style="8" customWidth="1"/>
    <col min="4060" max="4060" width="18.85546875" style="8" customWidth="1"/>
    <col min="4061" max="4061" width="17.5703125" style="8" customWidth="1"/>
    <col min="4062" max="4062" width="25.28515625" style="8" customWidth="1"/>
    <col min="4063" max="4063" width="20.140625" style="8" customWidth="1"/>
    <col min="4064" max="4064" width="15" style="8" customWidth="1"/>
    <col min="4065" max="4065" width="17.5703125" style="8" customWidth="1"/>
    <col min="4066" max="4066" width="16.28515625" style="8" customWidth="1"/>
    <col min="4067" max="4068" width="15" style="8" customWidth="1"/>
    <col min="4069" max="4069" width="17.5703125" style="8" customWidth="1"/>
    <col min="4070" max="4070" width="20.140625" style="8" customWidth="1"/>
    <col min="4071" max="4071" width="16.28515625" style="8" customWidth="1"/>
    <col min="4072" max="4073" width="25.28515625" style="8" customWidth="1"/>
    <col min="4074" max="4074" width="18.85546875" style="8" customWidth="1"/>
    <col min="4075" max="4076" width="20.140625" style="8" customWidth="1"/>
    <col min="4077" max="4077" width="11.140625" style="8" customWidth="1"/>
    <col min="4078" max="4078" width="29.140625" style="8" customWidth="1"/>
    <col min="4079" max="4079" width="34.28515625" style="8" customWidth="1"/>
    <col min="4080" max="4081" width="9.85546875" style="8" customWidth="1"/>
    <col min="4082" max="4082" width="17.5703125" style="8" customWidth="1"/>
    <col min="4083" max="4083" width="18.85546875" style="8" customWidth="1"/>
    <col min="4084" max="4084" width="9.85546875" style="8" customWidth="1"/>
    <col min="4085" max="4086" width="6" style="8" customWidth="1"/>
    <col min="4087" max="4087" width="13.7109375" style="8" customWidth="1"/>
    <col min="4088" max="4089" width="15" style="8" customWidth="1"/>
    <col min="4090" max="4090" width="17.5703125" style="8" customWidth="1"/>
    <col min="4091" max="4091" width="9.85546875" style="8" customWidth="1"/>
    <col min="4092" max="4092" width="7.28515625" style="8" customWidth="1"/>
    <col min="4093" max="4093" width="6" style="8" customWidth="1"/>
    <col min="4094" max="4099" width="17.5703125" style="8" customWidth="1"/>
    <col min="4100" max="4242" width="20.140625" style="8" customWidth="1"/>
    <col min="4243" max="4282" width="12.42578125" style="8" customWidth="1"/>
    <col min="4283" max="4283" width="20.140625" style="8" customWidth="1"/>
    <col min="4284" max="4284" width="21.42578125" style="8" customWidth="1"/>
    <col min="4285" max="4285" width="22.7109375" style="8" customWidth="1"/>
    <col min="4286" max="4286" width="13.7109375" style="8" customWidth="1"/>
    <col min="4287" max="4287" width="15" style="8" customWidth="1"/>
    <col min="4288" max="4290" width="17.5703125" style="8" customWidth="1"/>
    <col min="4291" max="4291" width="16.28515625" style="8" customWidth="1"/>
    <col min="4292" max="4292" width="15" style="8" customWidth="1"/>
    <col min="4293" max="4294" width="12.42578125" style="8" customWidth="1"/>
    <col min="4295" max="4296" width="17.5703125" style="8" customWidth="1"/>
    <col min="4297" max="4297" width="7.28515625" style="8" customWidth="1"/>
    <col min="4298" max="4298" width="21.42578125" style="8" customWidth="1"/>
    <col min="4299" max="4299" width="17.5703125" style="8" customWidth="1"/>
    <col min="4300" max="4300" width="20.140625" style="8" customWidth="1"/>
    <col min="4301" max="4301" width="16.28515625" style="8" customWidth="1"/>
    <col min="4302" max="4302" width="17.5703125" style="8" customWidth="1"/>
    <col min="4303" max="4303" width="6" style="8" customWidth="1"/>
    <col min="4304" max="4305" width="18.85546875" style="8" customWidth="1"/>
    <col min="4306" max="4307" width="20.140625" style="8" customWidth="1"/>
    <col min="4308" max="4308" width="6" style="8" customWidth="1"/>
    <col min="4309" max="4309" width="12.42578125" style="8" customWidth="1"/>
    <col min="4310" max="4310" width="18.85546875" style="8" customWidth="1"/>
    <col min="4311" max="4312" width="15" style="8" customWidth="1"/>
    <col min="4313" max="4313" width="7.28515625" style="8" customWidth="1"/>
    <col min="4314" max="4314" width="11.140625" style="8" customWidth="1"/>
    <col min="4315" max="4315" width="13.7109375" style="8" customWidth="1"/>
    <col min="4316" max="4316" width="18.85546875" style="8" customWidth="1"/>
    <col min="4317" max="4317" width="17.5703125" style="8" customWidth="1"/>
    <col min="4318" max="4318" width="25.28515625" style="8" customWidth="1"/>
    <col min="4319" max="4319" width="20.140625" style="8" customWidth="1"/>
    <col min="4320" max="4320" width="15" style="8" customWidth="1"/>
    <col min="4321" max="4321" width="17.5703125" style="8" customWidth="1"/>
    <col min="4322" max="4322" width="16.28515625" style="8" customWidth="1"/>
    <col min="4323" max="4324" width="15" style="8" customWidth="1"/>
    <col min="4325" max="4325" width="17.5703125" style="8" customWidth="1"/>
    <col min="4326" max="4326" width="20.140625" style="8" customWidth="1"/>
    <col min="4327" max="4327" width="16.28515625" style="8" customWidth="1"/>
    <col min="4328" max="4329" width="25.28515625" style="8" customWidth="1"/>
    <col min="4330" max="4330" width="18.85546875" style="8" customWidth="1"/>
    <col min="4331" max="4332" width="20.140625" style="8" customWidth="1"/>
    <col min="4333" max="4333" width="11.140625" style="8" customWidth="1"/>
    <col min="4334" max="4334" width="29.140625" style="8" customWidth="1"/>
    <col min="4335" max="4335" width="34.28515625" style="8" customWidth="1"/>
    <col min="4336" max="4337" width="9.85546875" style="8" customWidth="1"/>
    <col min="4338" max="4338" width="17.5703125" style="8" customWidth="1"/>
    <col min="4339" max="4339" width="18.85546875" style="8" customWidth="1"/>
    <col min="4340" max="4340" width="9.85546875" style="8" customWidth="1"/>
    <col min="4341" max="4342" width="6" style="8" customWidth="1"/>
    <col min="4343" max="4343" width="13.7109375" style="8" customWidth="1"/>
    <col min="4344" max="4345" width="15" style="8" customWidth="1"/>
    <col min="4346" max="4346" width="17.5703125" style="8" customWidth="1"/>
    <col min="4347" max="4347" width="9.85546875" style="8" customWidth="1"/>
    <col min="4348" max="4348" width="7.28515625" style="8" customWidth="1"/>
    <col min="4349" max="4349" width="6" style="8" customWidth="1"/>
    <col min="4350" max="4355" width="17.5703125" style="8" customWidth="1"/>
    <col min="4356" max="4498" width="20.140625" style="8" customWidth="1"/>
    <col min="4499" max="4538" width="12.42578125" style="8" customWidth="1"/>
    <col min="4539" max="4539" width="20.140625" style="8" customWidth="1"/>
    <col min="4540" max="4540" width="21.42578125" style="8" customWidth="1"/>
    <col min="4541" max="4541" width="22.7109375" style="8" customWidth="1"/>
    <col min="4542" max="4542" width="13.7109375" style="8" customWidth="1"/>
    <col min="4543" max="4543" width="15" style="8" customWidth="1"/>
    <col min="4544" max="4546" width="17.5703125" style="8" customWidth="1"/>
    <col min="4547" max="4547" width="16.28515625" style="8" customWidth="1"/>
    <col min="4548" max="4548" width="15" style="8" customWidth="1"/>
    <col min="4549" max="4550" width="12.42578125" style="8" customWidth="1"/>
    <col min="4551" max="4552" width="17.5703125" style="8" customWidth="1"/>
    <col min="4553" max="4553" width="7.28515625" style="8" customWidth="1"/>
    <col min="4554" max="4554" width="21.42578125" style="8" customWidth="1"/>
    <col min="4555" max="4555" width="17.5703125" style="8" customWidth="1"/>
    <col min="4556" max="4556" width="20.140625" style="8" customWidth="1"/>
    <col min="4557" max="4557" width="16.28515625" style="8" customWidth="1"/>
    <col min="4558" max="4558" width="17.5703125" style="8" customWidth="1"/>
    <col min="4559" max="4559" width="6" style="8" customWidth="1"/>
    <col min="4560" max="4561" width="18.85546875" style="8" customWidth="1"/>
    <col min="4562" max="4563" width="20.140625" style="8" customWidth="1"/>
    <col min="4564" max="4564" width="6" style="8" customWidth="1"/>
    <col min="4565" max="4565" width="12.42578125" style="8" customWidth="1"/>
    <col min="4566" max="4566" width="18.85546875" style="8" customWidth="1"/>
    <col min="4567" max="4568" width="15" style="8" customWidth="1"/>
    <col min="4569" max="4569" width="7.28515625" style="8" customWidth="1"/>
    <col min="4570" max="4570" width="11.140625" style="8" customWidth="1"/>
    <col min="4571" max="4571" width="13.7109375" style="8" customWidth="1"/>
    <col min="4572" max="4572" width="18.85546875" style="8" customWidth="1"/>
    <col min="4573" max="4573" width="17.5703125" style="8" customWidth="1"/>
    <col min="4574" max="4574" width="25.28515625" style="8" customWidth="1"/>
    <col min="4575" max="4575" width="20.140625" style="8" customWidth="1"/>
    <col min="4576" max="4576" width="15" style="8" customWidth="1"/>
    <col min="4577" max="4577" width="17.5703125" style="8" customWidth="1"/>
    <col min="4578" max="4578" width="16.28515625" style="8" customWidth="1"/>
    <col min="4579" max="4580" width="15" style="8" customWidth="1"/>
    <col min="4581" max="4581" width="17.5703125" style="8" customWidth="1"/>
    <col min="4582" max="4582" width="20.140625" style="8" customWidth="1"/>
    <col min="4583" max="4583" width="16.28515625" style="8" customWidth="1"/>
    <col min="4584" max="4585" width="25.28515625" style="8" customWidth="1"/>
    <col min="4586" max="4586" width="18.85546875" style="8" customWidth="1"/>
    <col min="4587" max="4588" width="20.140625" style="8" customWidth="1"/>
    <col min="4589" max="4589" width="11.140625" style="8" customWidth="1"/>
    <col min="4590" max="4590" width="29.140625" style="8" customWidth="1"/>
    <col min="4591" max="4591" width="34.28515625" style="8" customWidth="1"/>
    <col min="4592" max="4593" width="9.85546875" style="8" customWidth="1"/>
    <col min="4594" max="4594" width="17.5703125" style="8" customWidth="1"/>
    <col min="4595" max="4595" width="18.85546875" style="8" customWidth="1"/>
    <col min="4596" max="4596" width="9.85546875" style="8" customWidth="1"/>
    <col min="4597" max="4598" width="6" style="8" customWidth="1"/>
    <col min="4599" max="4599" width="13.7109375" style="8" customWidth="1"/>
    <col min="4600" max="4601" width="15" style="8" customWidth="1"/>
    <col min="4602" max="4602" width="17.5703125" style="8" customWidth="1"/>
    <col min="4603" max="4603" width="9.85546875" style="8" customWidth="1"/>
    <col min="4604" max="4604" width="7.28515625" style="8" customWidth="1"/>
    <col min="4605" max="4605" width="6" style="8" customWidth="1"/>
    <col min="4606" max="4611" width="17.5703125" style="8" customWidth="1"/>
    <col min="4612" max="4754" width="20.140625" style="8" customWidth="1"/>
    <col min="4755" max="4794" width="12.42578125" style="8" customWidth="1"/>
    <col min="4795" max="4795" width="20.140625" style="8" customWidth="1"/>
    <col min="4796" max="4796" width="21.42578125" style="8" customWidth="1"/>
    <col min="4797" max="4797" width="22.7109375" style="8" customWidth="1"/>
    <col min="4798" max="4798" width="13.7109375" style="8" customWidth="1"/>
    <col min="4799" max="4799" width="15" style="8" customWidth="1"/>
    <col min="4800" max="4802" width="17.5703125" style="8" customWidth="1"/>
    <col min="4803" max="4803" width="16.28515625" style="8" customWidth="1"/>
    <col min="4804" max="4804" width="15" style="8" customWidth="1"/>
    <col min="4805" max="4806" width="12.42578125" style="8" customWidth="1"/>
    <col min="4807" max="4808" width="17.5703125" style="8" customWidth="1"/>
    <col min="4809" max="4809" width="7.28515625" style="8" customWidth="1"/>
    <col min="4810" max="4810" width="21.42578125" style="8" customWidth="1"/>
    <col min="4811" max="4811" width="17.5703125" style="8" customWidth="1"/>
    <col min="4812" max="4812" width="20.140625" style="8" customWidth="1"/>
    <col min="4813" max="4813" width="16.28515625" style="8" customWidth="1"/>
    <col min="4814" max="4814" width="17.5703125" style="8" customWidth="1"/>
    <col min="4815" max="4815" width="6" style="8" customWidth="1"/>
    <col min="4816" max="4817" width="18.85546875" style="8" customWidth="1"/>
    <col min="4818" max="4819" width="20.140625" style="8" customWidth="1"/>
    <col min="4820" max="4820" width="6" style="8" customWidth="1"/>
    <col min="4821" max="4821" width="12.42578125" style="8" customWidth="1"/>
    <col min="4822" max="4822" width="18.85546875" style="8" customWidth="1"/>
    <col min="4823" max="4824" width="15" style="8" customWidth="1"/>
    <col min="4825" max="4825" width="7.28515625" style="8" customWidth="1"/>
    <col min="4826" max="4826" width="11.140625" style="8" customWidth="1"/>
    <col min="4827" max="4827" width="13.7109375" style="8" customWidth="1"/>
    <col min="4828" max="4828" width="18.85546875" style="8" customWidth="1"/>
    <col min="4829" max="4829" width="17.5703125" style="8" customWidth="1"/>
    <col min="4830" max="4830" width="25.28515625" style="8" customWidth="1"/>
    <col min="4831" max="4831" width="20.140625" style="8" customWidth="1"/>
    <col min="4832" max="4832" width="15" style="8" customWidth="1"/>
    <col min="4833" max="4833" width="17.5703125" style="8" customWidth="1"/>
    <col min="4834" max="4834" width="16.28515625" style="8" customWidth="1"/>
    <col min="4835" max="4836" width="15" style="8" customWidth="1"/>
    <col min="4837" max="4837" width="17.5703125" style="8" customWidth="1"/>
    <col min="4838" max="4838" width="20.140625" style="8" customWidth="1"/>
    <col min="4839" max="4839" width="16.28515625" style="8" customWidth="1"/>
    <col min="4840" max="4841" width="25.28515625" style="8" customWidth="1"/>
    <col min="4842" max="4842" width="18.85546875" style="8" customWidth="1"/>
    <col min="4843" max="4844" width="20.140625" style="8" customWidth="1"/>
    <col min="4845" max="4845" width="11.140625" style="8" customWidth="1"/>
    <col min="4846" max="4846" width="29.140625" style="8" customWidth="1"/>
    <col min="4847" max="4847" width="34.28515625" style="8" customWidth="1"/>
    <col min="4848" max="4849" width="9.85546875" style="8" customWidth="1"/>
    <col min="4850" max="4850" width="17.5703125" style="8" customWidth="1"/>
    <col min="4851" max="4851" width="18.85546875" style="8" customWidth="1"/>
    <col min="4852" max="4852" width="9.85546875" style="8" customWidth="1"/>
    <col min="4853" max="4854" width="6" style="8" customWidth="1"/>
    <col min="4855" max="4855" width="13.7109375" style="8" customWidth="1"/>
    <col min="4856" max="4857" width="15" style="8" customWidth="1"/>
    <col min="4858" max="4858" width="17.5703125" style="8" customWidth="1"/>
    <col min="4859" max="4859" width="9.85546875" style="8" customWidth="1"/>
    <col min="4860" max="4860" width="7.28515625" style="8" customWidth="1"/>
    <col min="4861" max="4861" width="6" style="8" customWidth="1"/>
    <col min="4862" max="4867" width="17.5703125" style="8" customWidth="1"/>
    <col min="4868" max="5010" width="20.140625" style="8" customWidth="1"/>
    <col min="5011" max="5050" width="12.42578125" style="8" customWidth="1"/>
    <col min="5051" max="5051" width="20.140625" style="8" customWidth="1"/>
    <col min="5052" max="5052" width="21.42578125" style="8" customWidth="1"/>
    <col min="5053" max="5053" width="22.7109375" style="8" customWidth="1"/>
    <col min="5054" max="5054" width="13.7109375" style="8" customWidth="1"/>
    <col min="5055" max="5055" width="15" style="8" customWidth="1"/>
    <col min="5056" max="5058" width="17.5703125" style="8" customWidth="1"/>
    <col min="5059" max="5059" width="16.28515625" style="8" customWidth="1"/>
    <col min="5060" max="5060" width="15" style="8" customWidth="1"/>
    <col min="5061" max="5062" width="12.42578125" style="8" customWidth="1"/>
    <col min="5063" max="5064" width="17.5703125" style="8" customWidth="1"/>
    <col min="5065" max="5065" width="7.28515625" style="8" customWidth="1"/>
    <col min="5066" max="5066" width="21.42578125" style="8" customWidth="1"/>
    <col min="5067" max="5067" width="17.5703125" style="8" customWidth="1"/>
    <col min="5068" max="5068" width="20.140625" style="8" customWidth="1"/>
    <col min="5069" max="5069" width="16.28515625" style="8" customWidth="1"/>
    <col min="5070" max="5070" width="17.5703125" style="8" customWidth="1"/>
    <col min="5071" max="5071" width="6" style="8" customWidth="1"/>
    <col min="5072" max="5073" width="18.85546875" style="8" customWidth="1"/>
    <col min="5074" max="5075" width="20.140625" style="8" customWidth="1"/>
    <col min="5076" max="5076" width="6" style="8" customWidth="1"/>
    <col min="5077" max="5077" width="12.42578125" style="8" customWidth="1"/>
    <col min="5078" max="5078" width="18.85546875" style="8" customWidth="1"/>
    <col min="5079" max="5080" width="15" style="8" customWidth="1"/>
    <col min="5081" max="5081" width="7.28515625" style="8" customWidth="1"/>
    <col min="5082" max="5082" width="11.140625" style="8" customWidth="1"/>
    <col min="5083" max="5083" width="13.7109375" style="8" customWidth="1"/>
    <col min="5084" max="5084" width="18.85546875" style="8" customWidth="1"/>
    <col min="5085" max="5085" width="17.5703125" style="8" customWidth="1"/>
    <col min="5086" max="5086" width="25.28515625" style="8" customWidth="1"/>
    <col min="5087" max="5087" width="20.140625" style="8" customWidth="1"/>
    <col min="5088" max="5088" width="15" style="8" customWidth="1"/>
    <col min="5089" max="5089" width="17.5703125" style="8" customWidth="1"/>
    <col min="5090" max="5090" width="16.28515625" style="8" customWidth="1"/>
    <col min="5091" max="5092" width="15" style="8" customWidth="1"/>
    <col min="5093" max="5093" width="17.5703125" style="8" customWidth="1"/>
    <col min="5094" max="5094" width="20.140625" style="8" customWidth="1"/>
    <col min="5095" max="5095" width="16.28515625" style="8" customWidth="1"/>
    <col min="5096" max="5097" width="25.28515625" style="8" customWidth="1"/>
    <col min="5098" max="5098" width="18.85546875" style="8" customWidth="1"/>
    <col min="5099" max="5100" width="20.140625" style="8" customWidth="1"/>
    <col min="5101" max="5101" width="11.140625" style="8" customWidth="1"/>
    <col min="5102" max="5102" width="29.140625" style="8" customWidth="1"/>
    <col min="5103" max="5103" width="34.28515625" style="8" customWidth="1"/>
    <col min="5104" max="5105" width="9.85546875" style="8" customWidth="1"/>
    <col min="5106" max="5106" width="17.5703125" style="8" customWidth="1"/>
    <col min="5107" max="5107" width="18.85546875" style="8" customWidth="1"/>
    <col min="5108" max="5108" width="9.85546875" style="8" customWidth="1"/>
    <col min="5109" max="5110" width="6" style="8" customWidth="1"/>
    <col min="5111" max="5111" width="13.7109375" style="8" customWidth="1"/>
    <col min="5112" max="5113" width="15" style="8" customWidth="1"/>
    <col min="5114" max="5114" width="17.5703125" style="8" customWidth="1"/>
    <col min="5115" max="5115" width="9.85546875" style="8" customWidth="1"/>
    <col min="5116" max="5116" width="7.28515625" style="8" customWidth="1"/>
    <col min="5117" max="5117" width="6" style="8" customWidth="1"/>
    <col min="5118" max="5123" width="17.5703125" style="8" customWidth="1"/>
    <col min="5124" max="5266" width="20.140625" style="8" customWidth="1"/>
    <col min="5267" max="5306" width="12.42578125" style="8" customWidth="1"/>
    <col min="5307" max="5307" width="20.140625" style="8" customWidth="1"/>
    <col min="5308" max="5308" width="21.42578125" style="8" customWidth="1"/>
    <col min="5309" max="5309" width="22.7109375" style="8" customWidth="1"/>
    <col min="5310" max="5310" width="13.7109375" style="8" customWidth="1"/>
    <col min="5311" max="5311" width="15" style="8" customWidth="1"/>
    <col min="5312" max="5314" width="17.5703125" style="8" customWidth="1"/>
    <col min="5315" max="5315" width="16.28515625" style="8" customWidth="1"/>
    <col min="5316" max="5316" width="15" style="8" customWidth="1"/>
    <col min="5317" max="5318" width="12.42578125" style="8" customWidth="1"/>
    <col min="5319" max="5320" width="17.5703125" style="8" customWidth="1"/>
    <col min="5321" max="5321" width="7.28515625" style="8" customWidth="1"/>
    <col min="5322" max="5322" width="21.42578125" style="8" customWidth="1"/>
    <col min="5323" max="5323" width="17.5703125" style="8" customWidth="1"/>
    <col min="5324" max="5324" width="20.140625" style="8" customWidth="1"/>
    <col min="5325" max="5325" width="16.28515625" style="8" customWidth="1"/>
    <col min="5326" max="5326" width="17.5703125" style="8" customWidth="1"/>
    <col min="5327" max="5327" width="6" style="8" customWidth="1"/>
    <col min="5328" max="5329" width="18.85546875" style="8" customWidth="1"/>
    <col min="5330" max="5331" width="20.140625" style="8" customWidth="1"/>
    <col min="5332" max="5332" width="6" style="8" customWidth="1"/>
    <col min="5333" max="5333" width="12.42578125" style="8" customWidth="1"/>
    <col min="5334" max="5334" width="18.85546875" style="8" customWidth="1"/>
    <col min="5335" max="5336" width="15" style="8" customWidth="1"/>
    <col min="5337" max="5337" width="7.28515625" style="8" customWidth="1"/>
    <col min="5338" max="5338" width="11.140625" style="8" customWidth="1"/>
    <col min="5339" max="5339" width="13.7109375" style="8" customWidth="1"/>
    <col min="5340" max="5340" width="18.85546875" style="8" customWidth="1"/>
    <col min="5341" max="5341" width="17.5703125" style="8" customWidth="1"/>
    <col min="5342" max="5342" width="25.28515625" style="8" customWidth="1"/>
    <col min="5343" max="5343" width="20.140625" style="8" customWidth="1"/>
    <col min="5344" max="5344" width="15" style="8" customWidth="1"/>
    <col min="5345" max="5345" width="17.5703125" style="8" customWidth="1"/>
    <col min="5346" max="5346" width="16.28515625" style="8" customWidth="1"/>
    <col min="5347" max="5348" width="15" style="8" customWidth="1"/>
    <col min="5349" max="5349" width="17.5703125" style="8" customWidth="1"/>
    <col min="5350" max="5350" width="20.140625" style="8" customWidth="1"/>
    <col min="5351" max="5351" width="16.28515625" style="8" customWidth="1"/>
    <col min="5352" max="5353" width="25.28515625" style="8" customWidth="1"/>
    <col min="5354" max="5354" width="18.85546875" style="8" customWidth="1"/>
    <col min="5355" max="5356" width="20.140625" style="8" customWidth="1"/>
    <col min="5357" max="5357" width="11.140625" style="8" customWidth="1"/>
    <col min="5358" max="5358" width="29.140625" style="8" customWidth="1"/>
    <col min="5359" max="5359" width="34.28515625" style="8" customWidth="1"/>
    <col min="5360" max="5361" width="9.85546875" style="8" customWidth="1"/>
    <col min="5362" max="5362" width="17.5703125" style="8" customWidth="1"/>
    <col min="5363" max="5363" width="18.85546875" style="8" customWidth="1"/>
    <col min="5364" max="5364" width="9.85546875" style="8" customWidth="1"/>
    <col min="5365" max="5366" width="6" style="8" customWidth="1"/>
    <col min="5367" max="5367" width="13.7109375" style="8" customWidth="1"/>
    <col min="5368" max="5369" width="15" style="8" customWidth="1"/>
    <col min="5370" max="5370" width="17.5703125" style="8" customWidth="1"/>
    <col min="5371" max="5371" width="9.85546875" style="8" customWidth="1"/>
    <col min="5372" max="5372" width="7.28515625" style="8" customWidth="1"/>
    <col min="5373" max="5373" width="6" style="8" customWidth="1"/>
    <col min="5374" max="5379" width="17.5703125" style="8" customWidth="1"/>
    <col min="5380" max="5522" width="20.140625" style="8" customWidth="1"/>
    <col min="5523" max="5562" width="12.42578125" style="8" customWidth="1"/>
    <col min="5563" max="5563" width="20.140625" style="8" customWidth="1"/>
    <col min="5564" max="5564" width="21.42578125" style="8" customWidth="1"/>
    <col min="5565" max="5565" width="22.7109375" style="8" customWidth="1"/>
    <col min="5566" max="5566" width="13.7109375" style="8" customWidth="1"/>
    <col min="5567" max="5567" width="15" style="8" customWidth="1"/>
    <col min="5568" max="5570" width="17.5703125" style="8" customWidth="1"/>
    <col min="5571" max="5571" width="16.28515625" style="8" customWidth="1"/>
    <col min="5572" max="5572" width="15" style="8" customWidth="1"/>
    <col min="5573" max="5574" width="12.42578125" style="8" customWidth="1"/>
    <col min="5575" max="5576" width="17.5703125" style="8" customWidth="1"/>
    <col min="5577" max="5577" width="7.28515625" style="8" customWidth="1"/>
    <col min="5578" max="5578" width="21.42578125" style="8" customWidth="1"/>
    <col min="5579" max="5579" width="17.5703125" style="8" customWidth="1"/>
    <col min="5580" max="5580" width="20.140625" style="8" customWidth="1"/>
    <col min="5581" max="5581" width="16.28515625" style="8" customWidth="1"/>
    <col min="5582" max="5582" width="17.5703125" style="8" customWidth="1"/>
    <col min="5583" max="5583" width="6" style="8" customWidth="1"/>
    <col min="5584" max="5585" width="18.85546875" style="8" customWidth="1"/>
    <col min="5586" max="5587" width="20.140625" style="8" customWidth="1"/>
    <col min="5588" max="5588" width="6" style="8" customWidth="1"/>
    <col min="5589" max="5589" width="12.42578125" style="8" customWidth="1"/>
    <col min="5590" max="5590" width="18.85546875" style="8" customWidth="1"/>
    <col min="5591" max="5592" width="15" style="8" customWidth="1"/>
    <col min="5593" max="5593" width="7.28515625" style="8" customWidth="1"/>
    <col min="5594" max="5594" width="11.140625" style="8" customWidth="1"/>
    <col min="5595" max="5595" width="13.7109375" style="8" customWidth="1"/>
    <col min="5596" max="5596" width="18.85546875" style="8" customWidth="1"/>
    <col min="5597" max="5597" width="17.5703125" style="8" customWidth="1"/>
    <col min="5598" max="5598" width="25.28515625" style="8" customWidth="1"/>
    <col min="5599" max="5599" width="20.140625" style="8" customWidth="1"/>
    <col min="5600" max="5600" width="15" style="8" customWidth="1"/>
    <col min="5601" max="5601" width="17.5703125" style="8" customWidth="1"/>
    <col min="5602" max="5602" width="16.28515625" style="8" customWidth="1"/>
    <col min="5603" max="5604" width="15" style="8" customWidth="1"/>
    <col min="5605" max="5605" width="17.5703125" style="8" customWidth="1"/>
    <col min="5606" max="5606" width="20.140625" style="8" customWidth="1"/>
    <col min="5607" max="5607" width="16.28515625" style="8" customWidth="1"/>
    <col min="5608" max="5609" width="25.28515625" style="8" customWidth="1"/>
    <col min="5610" max="5610" width="18.85546875" style="8" customWidth="1"/>
    <col min="5611" max="5612" width="20.140625" style="8" customWidth="1"/>
    <col min="5613" max="5613" width="11.140625" style="8" customWidth="1"/>
    <col min="5614" max="5614" width="29.140625" style="8" customWidth="1"/>
    <col min="5615" max="5615" width="34.28515625" style="8" customWidth="1"/>
    <col min="5616" max="5617" width="9.85546875" style="8" customWidth="1"/>
    <col min="5618" max="5618" width="17.5703125" style="8" customWidth="1"/>
    <col min="5619" max="5619" width="18.85546875" style="8" customWidth="1"/>
    <col min="5620" max="5620" width="9.85546875" style="8" customWidth="1"/>
    <col min="5621" max="5622" width="6" style="8" customWidth="1"/>
    <col min="5623" max="5623" width="13.7109375" style="8" customWidth="1"/>
    <col min="5624" max="5625" width="15" style="8" customWidth="1"/>
    <col min="5626" max="5626" width="17.5703125" style="8" customWidth="1"/>
    <col min="5627" max="5627" width="9.85546875" style="8" customWidth="1"/>
    <col min="5628" max="5628" width="7.28515625" style="8" customWidth="1"/>
    <col min="5629" max="5629" width="6" style="8" customWidth="1"/>
    <col min="5630" max="5635" width="17.5703125" style="8" customWidth="1"/>
    <col min="5636" max="5778" width="20.140625" style="8" customWidth="1"/>
    <col min="5779" max="5818" width="12.42578125" style="8" customWidth="1"/>
    <col min="5819" max="5819" width="20.140625" style="8" customWidth="1"/>
    <col min="5820" max="5820" width="21.42578125" style="8" customWidth="1"/>
    <col min="5821" max="5821" width="22.7109375" style="8" customWidth="1"/>
    <col min="5822" max="5822" width="13.7109375" style="8" customWidth="1"/>
    <col min="5823" max="5823" width="15" style="8" customWidth="1"/>
    <col min="5824" max="5826" width="17.5703125" style="8" customWidth="1"/>
    <col min="5827" max="5827" width="16.28515625" style="8" customWidth="1"/>
    <col min="5828" max="5828" width="15" style="8" customWidth="1"/>
    <col min="5829" max="5830" width="12.42578125" style="8" customWidth="1"/>
    <col min="5831" max="5832" width="17.5703125" style="8" customWidth="1"/>
    <col min="5833" max="5833" width="7.28515625" style="8" customWidth="1"/>
    <col min="5834" max="5834" width="21.42578125" style="8" customWidth="1"/>
    <col min="5835" max="5835" width="17.5703125" style="8" customWidth="1"/>
    <col min="5836" max="5836" width="20.140625" style="8" customWidth="1"/>
    <col min="5837" max="5837" width="16.28515625" style="8" customWidth="1"/>
    <col min="5838" max="5838" width="17.5703125" style="8" customWidth="1"/>
    <col min="5839" max="5839" width="6" style="8" customWidth="1"/>
    <col min="5840" max="5841" width="18.85546875" style="8" customWidth="1"/>
    <col min="5842" max="5843" width="20.140625" style="8" customWidth="1"/>
    <col min="5844" max="5844" width="6" style="8" customWidth="1"/>
    <col min="5845" max="5845" width="12.42578125" style="8" customWidth="1"/>
    <col min="5846" max="5846" width="18.85546875" style="8" customWidth="1"/>
    <col min="5847" max="5848" width="15" style="8" customWidth="1"/>
    <col min="5849" max="5849" width="7.28515625" style="8" customWidth="1"/>
    <col min="5850" max="5850" width="11.140625" style="8" customWidth="1"/>
    <col min="5851" max="5851" width="13.7109375" style="8" customWidth="1"/>
    <col min="5852" max="5852" width="18.85546875" style="8" customWidth="1"/>
    <col min="5853" max="5853" width="17.5703125" style="8" customWidth="1"/>
    <col min="5854" max="5854" width="25.28515625" style="8" customWidth="1"/>
    <col min="5855" max="5855" width="20.140625" style="8" customWidth="1"/>
    <col min="5856" max="5856" width="15" style="8" customWidth="1"/>
    <col min="5857" max="5857" width="17.5703125" style="8" customWidth="1"/>
    <col min="5858" max="5858" width="16.28515625" style="8" customWidth="1"/>
    <col min="5859" max="5860" width="15" style="8" customWidth="1"/>
    <col min="5861" max="5861" width="17.5703125" style="8" customWidth="1"/>
    <col min="5862" max="5862" width="20.140625" style="8" customWidth="1"/>
    <col min="5863" max="5863" width="16.28515625" style="8" customWidth="1"/>
    <col min="5864" max="5865" width="25.28515625" style="8" customWidth="1"/>
    <col min="5866" max="5866" width="18.85546875" style="8" customWidth="1"/>
    <col min="5867" max="5868" width="20.140625" style="8" customWidth="1"/>
    <col min="5869" max="5869" width="11.140625" style="8" customWidth="1"/>
    <col min="5870" max="5870" width="29.140625" style="8" customWidth="1"/>
    <col min="5871" max="5871" width="34.28515625" style="8" customWidth="1"/>
    <col min="5872" max="5873" width="9.85546875" style="8" customWidth="1"/>
    <col min="5874" max="5874" width="17.5703125" style="8" customWidth="1"/>
    <col min="5875" max="5875" width="18.85546875" style="8" customWidth="1"/>
    <col min="5876" max="5876" width="9.85546875" style="8" customWidth="1"/>
    <col min="5877" max="5878" width="6" style="8" customWidth="1"/>
    <col min="5879" max="5879" width="13.7109375" style="8" customWidth="1"/>
    <col min="5880" max="5881" width="15" style="8" customWidth="1"/>
    <col min="5882" max="5882" width="17.5703125" style="8" customWidth="1"/>
    <col min="5883" max="5883" width="9.85546875" style="8" customWidth="1"/>
    <col min="5884" max="5884" width="7.28515625" style="8" customWidth="1"/>
    <col min="5885" max="5885" width="6" style="8" customWidth="1"/>
    <col min="5886" max="5891" width="17.5703125" style="8" customWidth="1"/>
    <col min="5892" max="6034" width="20.140625" style="8" customWidth="1"/>
    <col min="6035" max="6074" width="12.42578125" style="8" customWidth="1"/>
    <col min="6075" max="6075" width="20.140625" style="8" customWidth="1"/>
    <col min="6076" max="6076" width="21.42578125" style="8" customWidth="1"/>
    <col min="6077" max="6077" width="22.7109375" style="8" customWidth="1"/>
    <col min="6078" max="6078" width="13.7109375" style="8" customWidth="1"/>
    <col min="6079" max="6079" width="15" style="8" customWidth="1"/>
    <col min="6080" max="6082" width="17.5703125" style="8" customWidth="1"/>
    <col min="6083" max="6083" width="16.28515625" style="8" customWidth="1"/>
    <col min="6084" max="6084" width="15" style="8" customWidth="1"/>
    <col min="6085" max="6086" width="12.42578125" style="8" customWidth="1"/>
    <col min="6087" max="6088" width="17.5703125" style="8" customWidth="1"/>
    <col min="6089" max="6089" width="7.28515625" style="8" customWidth="1"/>
    <col min="6090" max="6090" width="21.42578125" style="8" customWidth="1"/>
    <col min="6091" max="6091" width="17.5703125" style="8" customWidth="1"/>
    <col min="6092" max="6092" width="20.140625" style="8" customWidth="1"/>
    <col min="6093" max="6093" width="16.28515625" style="8" customWidth="1"/>
    <col min="6094" max="6094" width="17.5703125" style="8" customWidth="1"/>
    <col min="6095" max="6095" width="6" style="8" customWidth="1"/>
    <col min="6096" max="6097" width="18.85546875" style="8" customWidth="1"/>
    <col min="6098" max="6099" width="20.140625" style="8" customWidth="1"/>
    <col min="6100" max="6100" width="6" style="8" customWidth="1"/>
    <col min="6101" max="6101" width="12.42578125" style="8" customWidth="1"/>
    <col min="6102" max="6102" width="18.85546875" style="8" customWidth="1"/>
    <col min="6103" max="6104" width="15" style="8" customWidth="1"/>
    <col min="6105" max="6105" width="7.28515625" style="8" customWidth="1"/>
    <col min="6106" max="6106" width="11.140625" style="8" customWidth="1"/>
    <col min="6107" max="6107" width="13.7109375" style="8" customWidth="1"/>
    <col min="6108" max="6108" width="18.85546875" style="8" customWidth="1"/>
    <col min="6109" max="6109" width="17.5703125" style="8" customWidth="1"/>
    <col min="6110" max="6110" width="25.28515625" style="8" customWidth="1"/>
    <col min="6111" max="6111" width="20.140625" style="8" customWidth="1"/>
    <col min="6112" max="6112" width="15" style="8" customWidth="1"/>
    <col min="6113" max="6113" width="17.5703125" style="8" customWidth="1"/>
    <col min="6114" max="6114" width="16.28515625" style="8" customWidth="1"/>
    <col min="6115" max="6116" width="15" style="8" customWidth="1"/>
    <col min="6117" max="6117" width="17.5703125" style="8" customWidth="1"/>
    <col min="6118" max="6118" width="20.140625" style="8" customWidth="1"/>
    <col min="6119" max="6119" width="16.28515625" style="8" customWidth="1"/>
    <col min="6120" max="6121" width="25.28515625" style="8" customWidth="1"/>
    <col min="6122" max="6122" width="18.85546875" style="8" customWidth="1"/>
    <col min="6123" max="6124" width="20.140625" style="8" customWidth="1"/>
    <col min="6125" max="6125" width="11.140625" style="8" customWidth="1"/>
    <col min="6126" max="6126" width="29.140625" style="8" customWidth="1"/>
    <col min="6127" max="6127" width="34.28515625" style="8" customWidth="1"/>
    <col min="6128" max="6129" width="9.85546875" style="8" customWidth="1"/>
    <col min="6130" max="6130" width="17.5703125" style="8" customWidth="1"/>
    <col min="6131" max="6131" width="18.85546875" style="8" customWidth="1"/>
    <col min="6132" max="6132" width="9.85546875" style="8" customWidth="1"/>
    <col min="6133" max="6134" width="6" style="8" customWidth="1"/>
    <col min="6135" max="6135" width="13.7109375" style="8" customWidth="1"/>
    <col min="6136" max="6137" width="15" style="8" customWidth="1"/>
    <col min="6138" max="6138" width="17.5703125" style="8" customWidth="1"/>
    <col min="6139" max="6139" width="9.85546875" style="8" customWidth="1"/>
    <col min="6140" max="6140" width="7.28515625" style="8" customWidth="1"/>
    <col min="6141" max="6141" width="6" style="8" customWidth="1"/>
    <col min="6142" max="6147" width="17.5703125" style="8" customWidth="1"/>
    <col min="6148" max="6290" width="20.140625" style="8" customWidth="1"/>
    <col min="6291" max="6330" width="12.42578125" style="8" customWidth="1"/>
    <col min="6331" max="6331" width="20.140625" style="8" customWidth="1"/>
    <col min="6332" max="6332" width="21.42578125" style="8" customWidth="1"/>
    <col min="6333" max="6333" width="22.7109375" style="8" customWidth="1"/>
    <col min="6334" max="6334" width="13.7109375" style="8" customWidth="1"/>
    <col min="6335" max="6335" width="15" style="8" customWidth="1"/>
    <col min="6336" max="6338" width="17.5703125" style="8" customWidth="1"/>
    <col min="6339" max="6339" width="16.28515625" style="8" customWidth="1"/>
    <col min="6340" max="6340" width="15" style="8" customWidth="1"/>
    <col min="6341" max="6342" width="12.42578125" style="8" customWidth="1"/>
    <col min="6343" max="6344" width="17.5703125" style="8" customWidth="1"/>
    <col min="6345" max="6345" width="7.28515625" style="8" customWidth="1"/>
    <col min="6346" max="6346" width="21.42578125" style="8" customWidth="1"/>
    <col min="6347" max="6347" width="17.5703125" style="8" customWidth="1"/>
    <col min="6348" max="6348" width="20.140625" style="8" customWidth="1"/>
    <col min="6349" max="6349" width="16.28515625" style="8" customWidth="1"/>
    <col min="6350" max="6350" width="17.5703125" style="8" customWidth="1"/>
    <col min="6351" max="6351" width="6" style="8" customWidth="1"/>
    <col min="6352" max="6353" width="18.85546875" style="8" customWidth="1"/>
    <col min="6354" max="6355" width="20.140625" style="8" customWidth="1"/>
    <col min="6356" max="6356" width="6" style="8" customWidth="1"/>
    <col min="6357" max="6357" width="12.42578125" style="8" customWidth="1"/>
    <col min="6358" max="6358" width="18.85546875" style="8" customWidth="1"/>
    <col min="6359" max="6360" width="15" style="8" customWidth="1"/>
    <col min="6361" max="6361" width="7.28515625" style="8" customWidth="1"/>
    <col min="6362" max="6362" width="11.140625" style="8" customWidth="1"/>
    <col min="6363" max="6363" width="13.7109375" style="8" customWidth="1"/>
    <col min="6364" max="6364" width="18.85546875" style="8" customWidth="1"/>
    <col min="6365" max="6365" width="17.5703125" style="8" customWidth="1"/>
    <col min="6366" max="6366" width="25.28515625" style="8" customWidth="1"/>
    <col min="6367" max="6367" width="20.140625" style="8" customWidth="1"/>
    <col min="6368" max="6368" width="15" style="8" customWidth="1"/>
    <col min="6369" max="6369" width="17.5703125" style="8" customWidth="1"/>
    <col min="6370" max="6370" width="16.28515625" style="8" customWidth="1"/>
    <col min="6371" max="6372" width="15" style="8" customWidth="1"/>
    <col min="6373" max="6373" width="17.5703125" style="8" customWidth="1"/>
    <col min="6374" max="6374" width="20.140625" style="8" customWidth="1"/>
    <col min="6375" max="6375" width="16.28515625" style="8" customWidth="1"/>
    <col min="6376" max="6377" width="25.28515625" style="8" customWidth="1"/>
    <col min="6378" max="6378" width="18.85546875" style="8" customWidth="1"/>
    <col min="6379" max="6380" width="20.140625" style="8" customWidth="1"/>
    <col min="6381" max="6381" width="11.140625" style="8" customWidth="1"/>
    <col min="6382" max="6382" width="29.140625" style="8" customWidth="1"/>
    <col min="6383" max="6383" width="34.28515625" style="8" customWidth="1"/>
    <col min="6384" max="6385" width="9.85546875" style="8" customWidth="1"/>
    <col min="6386" max="6386" width="17.5703125" style="8" customWidth="1"/>
    <col min="6387" max="6387" width="18.85546875" style="8" customWidth="1"/>
    <col min="6388" max="6388" width="9.85546875" style="8" customWidth="1"/>
    <col min="6389" max="6390" width="6" style="8" customWidth="1"/>
    <col min="6391" max="6391" width="13.7109375" style="8" customWidth="1"/>
    <col min="6392" max="6393" width="15" style="8" customWidth="1"/>
    <col min="6394" max="6394" width="17.5703125" style="8" customWidth="1"/>
    <col min="6395" max="6395" width="9.85546875" style="8" customWidth="1"/>
    <col min="6396" max="6396" width="7.28515625" style="8" customWidth="1"/>
    <col min="6397" max="6397" width="6" style="8" customWidth="1"/>
    <col min="6398" max="6403" width="17.5703125" style="8" customWidth="1"/>
    <col min="6404" max="6546" width="20.140625" style="8" customWidth="1"/>
    <col min="6547" max="6586" width="12.42578125" style="8" customWidth="1"/>
    <col min="6587" max="6587" width="20.140625" style="8" customWidth="1"/>
    <col min="6588" max="6588" width="21.42578125" style="8" customWidth="1"/>
    <col min="6589" max="6589" width="22.7109375" style="8" customWidth="1"/>
    <col min="6590" max="6590" width="13.7109375" style="8" customWidth="1"/>
    <col min="6591" max="6591" width="15" style="8" customWidth="1"/>
    <col min="6592" max="6594" width="17.5703125" style="8" customWidth="1"/>
    <col min="6595" max="6595" width="16.28515625" style="8" customWidth="1"/>
    <col min="6596" max="6596" width="15" style="8" customWidth="1"/>
    <col min="6597" max="6598" width="12.42578125" style="8" customWidth="1"/>
    <col min="6599" max="6600" width="17.5703125" style="8" customWidth="1"/>
    <col min="6601" max="6601" width="7.28515625" style="8" customWidth="1"/>
    <col min="6602" max="6602" width="21.42578125" style="8" customWidth="1"/>
    <col min="6603" max="6603" width="17.5703125" style="8" customWidth="1"/>
    <col min="6604" max="6604" width="20.140625" style="8" customWidth="1"/>
    <col min="6605" max="6605" width="16.28515625" style="8" customWidth="1"/>
    <col min="6606" max="6606" width="17.5703125" style="8" customWidth="1"/>
    <col min="6607" max="6607" width="6" style="8" customWidth="1"/>
    <col min="6608" max="6609" width="18.85546875" style="8" customWidth="1"/>
    <col min="6610" max="6611" width="20.140625" style="8" customWidth="1"/>
    <col min="6612" max="6612" width="6" style="8" customWidth="1"/>
    <col min="6613" max="6613" width="12.42578125" style="8" customWidth="1"/>
    <col min="6614" max="6614" width="18.85546875" style="8" customWidth="1"/>
    <col min="6615" max="6616" width="15" style="8" customWidth="1"/>
    <col min="6617" max="6617" width="7.28515625" style="8" customWidth="1"/>
    <col min="6618" max="6618" width="11.140625" style="8" customWidth="1"/>
    <col min="6619" max="6619" width="13.7109375" style="8" customWidth="1"/>
    <col min="6620" max="6620" width="18.85546875" style="8" customWidth="1"/>
    <col min="6621" max="6621" width="17.5703125" style="8" customWidth="1"/>
    <col min="6622" max="6622" width="25.28515625" style="8" customWidth="1"/>
    <col min="6623" max="6623" width="20.140625" style="8" customWidth="1"/>
    <col min="6624" max="6624" width="15" style="8" customWidth="1"/>
    <col min="6625" max="6625" width="17.5703125" style="8" customWidth="1"/>
    <col min="6626" max="6626" width="16.28515625" style="8" customWidth="1"/>
    <col min="6627" max="6628" width="15" style="8" customWidth="1"/>
    <col min="6629" max="6629" width="17.5703125" style="8" customWidth="1"/>
    <col min="6630" max="6630" width="20.140625" style="8" customWidth="1"/>
    <col min="6631" max="6631" width="16.28515625" style="8" customWidth="1"/>
    <col min="6632" max="6633" width="25.28515625" style="8" customWidth="1"/>
    <col min="6634" max="6634" width="18.85546875" style="8" customWidth="1"/>
    <col min="6635" max="6636" width="20.140625" style="8" customWidth="1"/>
    <col min="6637" max="6637" width="11.140625" style="8" customWidth="1"/>
    <col min="6638" max="6638" width="29.140625" style="8" customWidth="1"/>
    <col min="6639" max="6639" width="34.28515625" style="8" customWidth="1"/>
    <col min="6640" max="6641" width="9.85546875" style="8" customWidth="1"/>
    <col min="6642" max="6642" width="17.5703125" style="8" customWidth="1"/>
    <col min="6643" max="6643" width="18.85546875" style="8" customWidth="1"/>
    <col min="6644" max="6644" width="9.85546875" style="8" customWidth="1"/>
    <col min="6645" max="6646" width="6" style="8" customWidth="1"/>
    <col min="6647" max="6647" width="13.7109375" style="8" customWidth="1"/>
    <col min="6648" max="6649" width="15" style="8" customWidth="1"/>
    <col min="6650" max="6650" width="17.5703125" style="8" customWidth="1"/>
    <col min="6651" max="6651" width="9.85546875" style="8" customWidth="1"/>
    <col min="6652" max="6652" width="7.28515625" style="8" customWidth="1"/>
    <col min="6653" max="6653" width="6" style="8" customWidth="1"/>
    <col min="6654" max="6659" width="17.5703125" style="8" customWidth="1"/>
    <col min="6660" max="6802" width="20.140625" style="8" customWidth="1"/>
    <col min="6803" max="6842" width="12.42578125" style="8" customWidth="1"/>
    <col min="6843" max="6843" width="20.140625" style="8" customWidth="1"/>
    <col min="6844" max="6844" width="21.42578125" style="8" customWidth="1"/>
    <col min="6845" max="6845" width="22.7109375" style="8" customWidth="1"/>
    <col min="6846" max="6846" width="13.7109375" style="8" customWidth="1"/>
    <col min="6847" max="6847" width="15" style="8" customWidth="1"/>
    <col min="6848" max="6850" width="17.5703125" style="8" customWidth="1"/>
    <col min="6851" max="6851" width="16.28515625" style="8" customWidth="1"/>
    <col min="6852" max="6852" width="15" style="8" customWidth="1"/>
    <col min="6853" max="6854" width="12.42578125" style="8" customWidth="1"/>
    <col min="6855" max="6856" width="17.5703125" style="8" customWidth="1"/>
    <col min="6857" max="6857" width="7.28515625" style="8" customWidth="1"/>
    <col min="6858" max="6858" width="21.42578125" style="8" customWidth="1"/>
    <col min="6859" max="6859" width="17.5703125" style="8" customWidth="1"/>
    <col min="6860" max="6860" width="20.140625" style="8" customWidth="1"/>
    <col min="6861" max="6861" width="16.28515625" style="8" customWidth="1"/>
    <col min="6862" max="6862" width="17.5703125" style="8" customWidth="1"/>
    <col min="6863" max="6863" width="6" style="8" customWidth="1"/>
    <col min="6864" max="6865" width="18.85546875" style="8" customWidth="1"/>
    <col min="6866" max="6867" width="20.140625" style="8" customWidth="1"/>
    <col min="6868" max="6868" width="6" style="8" customWidth="1"/>
    <col min="6869" max="6869" width="12.42578125" style="8" customWidth="1"/>
    <col min="6870" max="6870" width="18.85546875" style="8" customWidth="1"/>
    <col min="6871" max="6872" width="15" style="8" customWidth="1"/>
    <col min="6873" max="6873" width="7.28515625" style="8" customWidth="1"/>
    <col min="6874" max="6874" width="11.140625" style="8" customWidth="1"/>
    <col min="6875" max="6875" width="13.7109375" style="8" customWidth="1"/>
    <col min="6876" max="6876" width="18.85546875" style="8" customWidth="1"/>
    <col min="6877" max="6877" width="17.5703125" style="8" customWidth="1"/>
    <col min="6878" max="6878" width="25.28515625" style="8" customWidth="1"/>
    <col min="6879" max="6879" width="20.140625" style="8" customWidth="1"/>
    <col min="6880" max="6880" width="15" style="8" customWidth="1"/>
    <col min="6881" max="6881" width="17.5703125" style="8" customWidth="1"/>
    <col min="6882" max="6882" width="16.28515625" style="8" customWidth="1"/>
    <col min="6883" max="6884" width="15" style="8" customWidth="1"/>
    <col min="6885" max="6885" width="17.5703125" style="8" customWidth="1"/>
    <col min="6886" max="6886" width="20.140625" style="8" customWidth="1"/>
    <col min="6887" max="6887" width="16.28515625" style="8" customWidth="1"/>
    <col min="6888" max="6889" width="25.28515625" style="8" customWidth="1"/>
    <col min="6890" max="6890" width="18.85546875" style="8" customWidth="1"/>
    <col min="6891" max="6892" width="20.140625" style="8" customWidth="1"/>
    <col min="6893" max="6893" width="11.140625" style="8" customWidth="1"/>
    <col min="6894" max="6894" width="29.140625" style="8" customWidth="1"/>
    <col min="6895" max="6895" width="34.28515625" style="8" customWidth="1"/>
    <col min="6896" max="6897" width="9.85546875" style="8" customWidth="1"/>
    <col min="6898" max="6898" width="17.5703125" style="8" customWidth="1"/>
    <col min="6899" max="6899" width="18.85546875" style="8" customWidth="1"/>
    <col min="6900" max="6900" width="9.85546875" style="8" customWidth="1"/>
    <col min="6901" max="6902" width="6" style="8" customWidth="1"/>
    <col min="6903" max="6903" width="13.7109375" style="8" customWidth="1"/>
    <col min="6904" max="6905" width="15" style="8" customWidth="1"/>
    <col min="6906" max="6906" width="17.5703125" style="8" customWidth="1"/>
    <col min="6907" max="6907" width="9.85546875" style="8" customWidth="1"/>
    <col min="6908" max="6908" width="7.28515625" style="8" customWidth="1"/>
    <col min="6909" max="6909" width="6" style="8" customWidth="1"/>
    <col min="6910" max="6915" width="17.5703125" style="8" customWidth="1"/>
    <col min="6916" max="7058" width="20.140625" style="8" customWidth="1"/>
    <col min="7059" max="7098" width="12.42578125" style="8" customWidth="1"/>
    <col min="7099" max="7099" width="20.140625" style="8" customWidth="1"/>
    <col min="7100" max="7100" width="21.42578125" style="8" customWidth="1"/>
    <col min="7101" max="7101" width="22.7109375" style="8" customWidth="1"/>
    <col min="7102" max="7102" width="13.7109375" style="8" customWidth="1"/>
    <col min="7103" max="7103" width="15" style="8" customWidth="1"/>
    <col min="7104" max="7106" width="17.5703125" style="8" customWidth="1"/>
    <col min="7107" max="7107" width="16.28515625" style="8" customWidth="1"/>
    <col min="7108" max="7108" width="15" style="8" customWidth="1"/>
    <col min="7109" max="7110" width="12.42578125" style="8" customWidth="1"/>
    <col min="7111" max="7112" width="17.5703125" style="8" customWidth="1"/>
    <col min="7113" max="7113" width="7.28515625" style="8" customWidth="1"/>
    <col min="7114" max="7114" width="21.42578125" style="8" customWidth="1"/>
    <col min="7115" max="7115" width="17.5703125" style="8" customWidth="1"/>
    <col min="7116" max="7116" width="20.140625" style="8" customWidth="1"/>
    <col min="7117" max="7117" width="16.28515625" style="8" customWidth="1"/>
    <col min="7118" max="7118" width="17.5703125" style="8" customWidth="1"/>
    <col min="7119" max="7119" width="6" style="8" customWidth="1"/>
    <col min="7120" max="7121" width="18.85546875" style="8" customWidth="1"/>
    <col min="7122" max="7123" width="20.140625" style="8" customWidth="1"/>
    <col min="7124" max="7124" width="6" style="8" customWidth="1"/>
    <col min="7125" max="7125" width="12.42578125" style="8" customWidth="1"/>
    <col min="7126" max="7126" width="18.85546875" style="8" customWidth="1"/>
    <col min="7127" max="7128" width="15" style="8" customWidth="1"/>
    <col min="7129" max="7129" width="7.28515625" style="8" customWidth="1"/>
    <col min="7130" max="7130" width="11.140625" style="8" customWidth="1"/>
    <col min="7131" max="7131" width="13.7109375" style="8" customWidth="1"/>
    <col min="7132" max="7132" width="18.85546875" style="8" customWidth="1"/>
    <col min="7133" max="7133" width="17.5703125" style="8" customWidth="1"/>
    <col min="7134" max="7134" width="25.28515625" style="8" customWidth="1"/>
    <col min="7135" max="7135" width="20.140625" style="8" customWidth="1"/>
    <col min="7136" max="7136" width="15" style="8" customWidth="1"/>
    <col min="7137" max="7137" width="17.5703125" style="8" customWidth="1"/>
    <col min="7138" max="7138" width="16.28515625" style="8" customWidth="1"/>
    <col min="7139" max="7140" width="15" style="8" customWidth="1"/>
    <col min="7141" max="7141" width="17.5703125" style="8" customWidth="1"/>
    <col min="7142" max="7142" width="20.140625" style="8" customWidth="1"/>
    <col min="7143" max="7143" width="16.28515625" style="8" customWidth="1"/>
    <col min="7144" max="7145" width="25.28515625" style="8" customWidth="1"/>
    <col min="7146" max="7146" width="18.85546875" style="8" customWidth="1"/>
    <col min="7147" max="7148" width="20.140625" style="8" customWidth="1"/>
    <col min="7149" max="7149" width="11.140625" style="8" customWidth="1"/>
    <col min="7150" max="7150" width="29.140625" style="8" customWidth="1"/>
    <col min="7151" max="7151" width="34.28515625" style="8" customWidth="1"/>
    <col min="7152" max="7153" width="9.85546875" style="8" customWidth="1"/>
    <col min="7154" max="7154" width="17.5703125" style="8" customWidth="1"/>
    <col min="7155" max="7155" width="18.85546875" style="8" customWidth="1"/>
    <col min="7156" max="7156" width="9.85546875" style="8" customWidth="1"/>
    <col min="7157" max="7158" width="6" style="8" customWidth="1"/>
    <col min="7159" max="7159" width="13.7109375" style="8" customWidth="1"/>
    <col min="7160" max="7161" width="15" style="8" customWidth="1"/>
    <col min="7162" max="7162" width="17.5703125" style="8" customWidth="1"/>
    <col min="7163" max="7163" width="9.85546875" style="8" customWidth="1"/>
    <col min="7164" max="7164" width="7.28515625" style="8" customWidth="1"/>
    <col min="7165" max="7165" width="6" style="8" customWidth="1"/>
    <col min="7166" max="7171" width="17.5703125" style="8" customWidth="1"/>
    <col min="7172" max="7314" width="20.140625" style="8" customWidth="1"/>
    <col min="7315" max="7354" width="12.42578125" style="8" customWidth="1"/>
    <col min="7355" max="7355" width="20.140625" style="8" customWidth="1"/>
    <col min="7356" max="7356" width="21.42578125" style="8" customWidth="1"/>
    <col min="7357" max="7357" width="22.7109375" style="8" customWidth="1"/>
    <col min="7358" max="7358" width="13.7109375" style="8" customWidth="1"/>
    <col min="7359" max="7359" width="15" style="8" customWidth="1"/>
    <col min="7360" max="7362" width="17.5703125" style="8" customWidth="1"/>
    <col min="7363" max="7363" width="16.28515625" style="8" customWidth="1"/>
    <col min="7364" max="7364" width="15" style="8" customWidth="1"/>
    <col min="7365" max="7366" width="12.42578125" style="8" customWidth="1"/>
    <col min="7367" max="7368" width="17.5703125" style="8" customWidth="1"/>
    <col min="7369" max="7369" width="7.28515625" style="8" customWidth="1"/>
    <col min="7370" max="7370" width="21.42578125" style="8" customWidth="1"/>
    <col min="7371" max="7371" width="17.5703125" style="8" customWidth="1"/>
    <col min="7372" max="7372" width="20.140625" style="8" customWidth="1"/>
    <col min="7373" max="7373" width="16.28515625" style="8" customWidth="1"/>
    <col min="7374" max="7374" width="17.5703125" style="8" customWidth="1"/>
    <col min="7375" max="7375" width="6" style="8" customWidth="1"/>
    <col min="7376" max="7377" width="18.85546875" style="8" customWidth="1"/>
    <col min="7378" max="7379" width="20.140625" style="8" customWidth="1"/>
    <col min="7380" max="7380" width="6" style="8" customWidth="1"/>
    <col min="7381" max="7381" width="12.42578125" style="8" customWidth="1"/>
    <col min="7382" max="7382" width="18.85546875" style="8" customWidth="1"/>
    <col min="7383" max="7384" width="15" style="8" customWidth="1"/>
    <col min="7385" max="7385" width="7.28515625" style="8" customWidth="1"/>
    <col min="7386" max="7386" width="11.140625" style="8" customWidth="1"/>
    <col min="7387" max="7387" width="13.7109375" style="8" customWidth="1"/>
    <col min="7388" max="7388" width="18.85546875" style="8" customWidth="1"/>
    <col min="7389" max="7389" width="17.5703125" style="8" customWidth="1"/>
    <col min="7390" max="7390" width="25.28515625" style="8" customWidth="1"/>
    <col min="7391" max="7391" width="20.140625" style="8" customWidth="1"/>
    <col min="7392" max="7392" width="15" style="8" customWidth="1"/>
    <col min="7393" max="7393" width="17.5703125" style="8" customWidth="1"/>
    <col min="7394" max="7394" width="16.28515625" style="8" customWidth="1"/>
    <col min="7395" max="7396" width="15" style="8" customWidth="1"/>
    <col min="7397" max="7397" width="17.5703125" style="8" customWidth="1"/>
    <col min="7398" max="7398" width="20.140625" style="8" customWidth="1"/>
    <col min="7399" max="7399" width="16.28515625" style="8" customWidth="1"/>
    <col min="7400" max="7401" width="25.28515625" style="8" customWidth="1"/>
    <col min="7402" max="7402" width="18.85546875" style="8" customWidth="1"/>
    <col min="7403" max="7404" width="20.140625" style="8" customWidth="1"/>
    <col min="7405" max="7405" width="11.140625" style="8" customWidth="1"/>
    <col min="7406" max="7406" width="29.140625" style="8" customWidth="1"/>
    <col min="7407" max="7407" width="34.28515625" style="8" customWidth="1"/>
    <col min="7408" max="7409" width="9.85546875" style="8" customWidth="1"/>
    <col min="7410" max="7410" width="17.5703125" style="8" customWidth="1"/>
    <col min="7411" max="7411" width="18.85546875" style="8" customWidth="1"/>
    <col min="7412" max="7412" width="9.85546875" style="8" customWidth="1"/>
    <col min="7413" max="7414" width="6" style="8" customWidth="1"/>
    <col min="7415" max="7415" width="13.7109375" style="8" customWidth="1"/>
    <col min="7416" max="7417" width="15" style="8" customWidth="1"/>
    <col min="7418" max="7418" width="17.5703125" style="8" customWidth="1"/>
    <col min="7419" max="7419" width="9.85546875" style="8" customWidth="1"/>
    <col min="7420" max="7420" width="7.28515625" style="8" customWidth="1"/>
    <col min="7421" max="7421" width="6" style="8" customWidth="1"/>
    <col min="7422" max="7427" width="17.5703125" style="8" customWidth="1"/>
    <col min="7428" max="7570" width="20.140625" style="8" customWidth="1"/>
    <col min="7571" max="7610" width="12.42578125" style="8" customWidth="1"/>
    <col min="7611" max="7611" width="20.140625" style="8" customWidth="1"/>
    <col min="7612" max="7612" width="21.42578125" style="8" customWidth="1"/>
    <col min="7613" max="7613" width="22.7109375" style="8" customWidth="1"/>
    <col min="7614" max="7614" width="13.7109375" style="8" customWidth="1"/>
    <col min="7615" max="7615" width="15" style="8" customWidth="1"/>
    <col min="7616" max="7618" width="17.5703125" style="8" customWidth="1"/>
    <col min="7619" max="7619" width="16.28515625" style="8" customWidth="1"/>
    <col min="7620" max="7620" width="15" style="8" customWidth="1"/>
    <col min="7621" max="7622" width="12.42578125" style="8" customWidth="1"/>
    <col min="7623" max="7624" width="17.5703125" style="8" customWidth="1"/>
    <col min="7625" max="7625" width="7.28515625" style="8" customWidth="1"/>
    <col min="7626" max="7626" width="21.42578125" style="8" customWidth="1"/>
    <col min="7627" max="7627" width="17.5703125" style="8" customWidth="1"/>
    <col min="7628" max="7628" width="20.140625" style="8" customWidth="1"/>
    <col min="7629" max="7629" width="16.28515625" style="8" customWidth="1"/>
    <col min="7630" max="7630" width="17.5703125" style="8" customWidth="1"/>
    <col min="7631" max="7631" width="6" style="8" customWidth="1"/>
    <col min="7632" max="7633" width="18.85546875" style="8" customWidth="1"/>
    <col min="7634" max="7635" width="20.140625" style="8" customWidth="1"/>
    <col min="7636" max="7636" width="6" style="8" customWidth="1"/>
    <col min="7637" max="7637" width="12.42578125" style="8" customWidth="1"/>
    <col min="7638" max="7638" width="18.85546875" style="8" customWidth="1"/>
    <col min="7639" max="7640" width="15" style="8" customWidth="1"/>
    <col min="7641" max="7641" width="7.28515625" style="8" customWidth="1"/>
    <col min="7642" max="7642" width="11.140625" style="8" customWidth="1"/>
    <col min="7643" max="7643" width="13.7109375" style="8" customWidth="1"/>
    <col min="7644" max="7644" width="18.85546875" style="8" customWidth="1"/>
    <col min="7645" max="7645" width="17.5703125" style="8" customWidth="1"/>
    <col min="7646" max="7646" width="25.28515625" style="8" customWidth="1"/>
    <col min="7647" max="7647" width="20.140625" style="8" customWidth="1"/>
    <col min="7648" max="7648" width="15" style="8" customWidth="1"/>
    <col min="7649" max="7649" width="17.5703125" style="8" customWidth="1"/>
    <col min="7650" max="7650" width="16.28515625" style="8" customWidth="1"/>
    <col min="7651" max="7652" width="15" style="8" customWidth="1"/>
    <col min="7653" max="7653" width="17.5703125" style="8" customWidth="1"/>
    <col min="7654" max="7654" width="20.140625" style="8" customWidth="1"/>
    <col min="7655" max="7655" width="16.28515625" style="8" customWidth="1"/>
    <col min="7656" max="7657" width="25.28515625" style="8" customWidth="1"/>
    <col min="7658" max="7658" width="18.85546875" style="8" customWidth="1"/>
    <col min="7659" max="7660" width="20.140625" style="8" customWidth="1"/>
    <col min="7661" max="7661" width="11.140625" style="8" customWidth="1"/>
    <col min="7662" max="7662" width="29.140625" style="8" customWidth="1"/>
    <col min="7663" max="7663" width="34.28515625" style="8" customWidth="1"/>
    <col min="7664" max="7665" width="9.85546875" style="8" customWidth="1"/>
    <col min="7666" max="7666" width="17.5703125" style="8" customWidth="1"/>
    <col min="7667" max="7667" width="18.85546875" style="8" customWidth="1"/>
    <col min="7668" max="7668" width="9.85546875" style="8" customWidth="1"/>
    <col min="7669" max="7670" width="6" style="8" customWidth="1"/>
    <col min="7671" max="7671" width="13.7109375" style="8" customWidth="1"/>
    <col min="7672" max="7673" width="15" style="8" customWidth="1"/>
    <col min="7674" max="7674" width="17.5703125" style="8" customWidth="1"/>
    <col min="7675" max="7675" width="9.85546875" style="8" customWidth="1"/>
    <col min="7676" max="7676" width="7.28515625" style="8" customWidth="1"/>
    <col min="7677" max="7677" width="6" style="8" customWidth="1"/>
    <col min="7678" max="7683" width="17.5703125" style="8" customWidth="1"/>
    <col min="7684" max="7826" width="20.140625" style="8" customWidth="1"/>
    <col min="7827" max="7866" width="12.42578125" style="8" customWidth="1"/>
    <col min="7867" max="7867" width="20.140625" style="8" customWidth="1"/>
    <col min="7868" max="7868" width="21.42578125" style="8" customWidth="1"/>
    <col min="7869" max="7869" width="22.7109375" style="8" customWidth="1"/>
    <col min="7870" max="7870" width="13.7109375" style="8" customWidth="1"/>
    <col min="7871" max="7871" width="15" style="8" customWidth="1"/>
    <col min="7872" max="7874" width="17.5703125" style="8" customWidth="1"/>
    <col min="7875" max="7875" width="16.28515625" style="8" customWidth="1"/>
    <col min="7876" max="7876" width="15" style="8" customWidth="1"/>
    <col min="7877" max="7878" width="12.42578125" style="8" customWidth="1"/>
    <col min="7879" max="7880" width="17.5703125" style="8" customWidth="1"/>
    <col min="7881" max="7881" width="7.28515625" style="8" customWidth="1"/>
    <col min="7882" max="7882" width="21.42578125" style="8" customWidth="1"/>
    <col min="7883" max="7883" width="17.5703125" style="8" customWidth="1"/>
    <col min="7884" max="7884" width="20.140625" style="8" customWidth="1"/>
    <col min="7885" max="7885" width="16.28515625" style="8" customWidth="1"/>
    <col min="7886" max="7886" width="17.5703125" style="8" customWidth="1"/>
    <col min="7887" max="7887" width="6" style="8" customWidth="1"/>
    <col min="7888" max="7889" width="18.85546875" style="8" customWidth="1"/>
    <col min="7890" max="7891" width="20.140625" style="8" customWidth="1"/>
    <col min="7892" max="7892" width="6" style="8" customWidth="1"/>
    <col min="7893" max="7893" width="12.42578125" style="8" customWidth="1"/>
    <col min="7894" max="7894" width="18.85546875" style="8" customWidth="1"/>
    <col min="7895" max="7896" width="15" style="8" customWidth="1"/>
    <col min="7897" max="7897" width="7.28515625" style="8" customWidth="1"/>
    <col min="7898" max="7898" width="11.140625" style="8" customWidth="1"/>
    <col min="7899" max="7899" width="13.7109375" style="8" customWidth="1"/>
    <col min="7900" max="7900" width="18.85546875" style="8" customWidth="1"/>
    <col min="7901" max="7901" width="17.5703125" style="8" customWidth="1"/>
    <col min="7902" max="7902" width="25.28515625" style="8" customWidth="1"/>
    <col min="7903" max="7903" width="20.140625" style="8" customWidth="1"/>
    <col min="7904" max="7904" width="15" style="8" customWidth="1"/>
    <col min="7905" max="7905" width="17.5703125" style="8" customWidth="1"/>
    <col min="7906" max="7906" width="16.28515625" style="8" customWidth="1"/>
    <col min="7907" max="7908" width="15" style="8" customWidth="1"/>
    <col min="7909" max="7909" width="17.5703125" style="8" customWidth="1"/>
    <col min="7910" max="7910" width="20.140625" style="8" customWidth="1"/>
    <col min="7911" max="7911" width="16.28515625" style="8" customWidth="1"/>
    <col min="7912" max="7913" width="25.28515625" style="8" customWidth="1"/>
    <col min="7914" max="7914" width="18.85546875" style="8" customWidth="1"/>
    <col min="7915" max="7916" width="20.140625" style="8" customWidth="1"/>
    <col min="7917" max="7917" width="11.140625" style="8" customWidth="1"/>
    <col min="7918" max="7918" width="29.140625" style="8" customWidth="1"/>
    <col min="7919" max="7919" width="34.28515625" style="8" customWidth="1"/>
    <col min="7920" max="7921" width="9.85546875" style="8" customWidth="1"/>
    <col min="7922" max="7922" width="17.5703125" style="8" customWidth="1"/>
    <col min="7923" max="7923" width="18.85546875" style="8" customWidth="1"/>
    <col min="7924" max="7924" width="9.85546875" style="8" customWidth="1"/>
    <col min="7925" max="7926" width="6" style="8" customWidth="1"/>
    <col min="7927" max="7927" width="13.7109375" style="8" customWidth="1"/>
    <col min="7928" max="7929" width="15" style="8" customWidth="1"/>
    <col min="7930" max="7930" width="17.5703125" style="8" customWidth="1"/>
    <col min="7931" max="7931" width="9.85546875" style="8" customWidth="1"/>
    <col min="7932" max="7932" width="7.28515625" style="8" customWidth="1"/>
    <col min="7933" max="7933" width="6" style="8" customWidth="1"/>
    <col min="7934" max="7939" width="17.5703125" style="8" customWidth="1"/>
    <col min="7940" max="8082" width="20.140625" style="8" customWidth="1"/>
    <col min="8083" max="8122" width="12.42578125" style="8" customWidth="1"/>
    <col min="8123" max="8123" width="20.140625" style="8" customWidth="1"/>
    <col min="8124" max="8124" width="21.42578125" style="8" customWidth="1"/>
    <col min="8125" max="8125" width="22.7109375" style="8" customWidth="1"/>
    <col min="8126" max="8126" width="13.7109375" style="8" customWidth="1"/>
    <col min="8127" max="8127" width="15" style="8" customWidth="1"/>
    <col min="8128" max="8130" width="17.5703125" style="8" customWidth="1"/>
    <col min="8131" max="8131" width="16.28515625" style="8" customWidth="1"/>
    <col min="8132" max="8132" width="15" style="8" customWidth="1"/>
    <col min="8133" max="8134" width="12.42578125" style="8" customWidth="1"/>
    <col min="8135" max="8136" width="17.5703125" style="8" customWidth="1"/>
    <col min="8137" max="8137" width="7.28515625" style="8" customWidth="1"/>
    <col min="8138" max="8138" width="21.42578125" style="8" customWidth="1"/>
    <col min="8139" max="8139" width="17.5703125" style="8" customWidth="1"/>
    <col min="8140" max="8140" width="20.140625" style="8" customWidth="1"/>
    <col min="8141" max="8141" width="16.28515625" style="8" customWidth="1"/>
    <col min="8142" max="8142" width="17.5703125" style="8" customWidth="1"/>
    <col min="8143" max="8143" width="6" style="8" customWidth="1"/>
    <col min="8144" max="8145" width="18.85546875" style="8" customWidth="1"/>
    <col min="8146" max="8147" width="20.140625" style="8" customWidth="1"/>
    <col min="8148" max="8148" width="6" style="8" customWidth="1"/>
    <col min="8149" max="8149" width="12.42578125" style="8" customWidth="1"/>
    <col min="8150" max="8150" width="18.85546875" style="8" customWidth="1"/>
    <col min="8151" max="8152" width="15" style="8" customWidth="1"/>
    <col min="8153" max="8153" width="7.28515625" style="8" customWidth="1"/>
    <col min="8154" max="8154" width="11.140625" style="8" customWidth="1"/>
    <col min="8155" max="8155" width="13.7109375" style="8" customWidth="1"/>
    <col min="8156" max="8156" width="18.85546875" style="8" customWidth="1"/>
    <col min="8157" max="8157" width="17.5703125" style="8" customWidth="1"/>
    <col min="8158" max="8158" width="25.28515625" style="8" customWidth="1"/>
    <col min="8159" max="8159" width="20.140625" style="8" customWidth="1"/>
    <col min="8160" max="8160" width="15" style="8" customWidth="1"/>
    <col min="8161" max="8161" width="17.5703125" style="8" customWidth="1"/>
    <col min="8162" max="8162" width="16.28515625" style="8" customWidth="1"/>
    <col min="8163" max="8164" width="15" style="8" customWidth="1"/>
    <col min="8165" max="8165" width="17.5703125" style="8" customWidth="1"/>
    <col min="8166" max="8166" width="20.140625" style="8" customWidth="1"/>
    <col min="8167" max="8167" width="16.28515625" style="8" customWidth="1"/>
    <col min="8168" max="8169" width="25.28515625" style="8" customWidth="1"/>
    <col min="8170" max="8170" width="18.85546875" style="8" customWidth="1"/>
    <col min="8171" max="8172" width="20.140625" style="8" customWidth="1"/>
    <col min="8173" max="8173" width="11.140625" style="8" customWidth="1"/>
    <col min="8174" max="8174" width="29.140625" style="8" customWidth="1"/>
    <col min="8175" max="8175" width="34.28515625" style="8" customWidth="1"/>
    <col min="8176" max="8177" width="9.85546875" style="8" customWidth="1"/>
    <col min="8178" max="8178" width="17.5703125" style="8" customWidth="1"/>
    <col min="8179" max="8179" width="18.85546875" style="8" customWidth="1"/>
    <col min="8180" max="8180" width="9.85546875" style="8" customWidth="1"/>
    <col min="8181" max="8182" width="6" style="8" customWidth="1"/>
    <col min="8183" max="8183" width="13.7109375" style="8" customWidth="1"/>
    <col min="8184" max="8185" width="15" style="8" customWidth="1"/>
    <col min="8186" max="8186" width="17.5703125" style="8" customWidth="1"/>
    <col min="8187" max="8187" width="9.85546875" style="8" customWidth="1"/>
    <col min="8188" max="8188" width="7.28515625" style="8" customWidth="1"/>
    <col min="8189" max="8189" width="6" style="8" customWidth="1"/>
    <col min="8190" max="8195" width="17.5703125" style="8" customWidth="1"/>
    <col min="8196" max="8338" width="20.140625" style="8" customWidth="1"/>
    <col min="8339" max="8378" width="12.42578125" style="8" customWidth="1"/>
    <col min="8379" max="8379" width="20.140625" style="8" customWidth="1"/>
    <col min="8380" max="8380" width="21.42578125" style="8" customWidth="1"/>
    <col min="8381" max="8381" width="22.7109375" style="8" customWidth="1"/>
    <col min="8382" max="8382" width="13.7109375" style="8" customWidth="1"/>
    <col min="8383" max="8383" width="15" style="8" customWidth="1"/>
    <col min="8384" max="8386" width="17.5703125" style="8" customWidth="1"/>
    <col min="8387" max="8387" width="16.28515625" style="8" customWidth="1"/>
    <col min="8388" max="8388" width="15" style="8" customWidth="1"/>
    <col min="8389" max="8390" width="12.42578125" style="8" customWidth="1"/>
    <col min="8391" max="8392" width="17.5703125" style="8" customWidth="1"/>
    <col min="8393" max="8393" width="7.28515625" style="8" customWidth="1"/>
    <col min="8394" max="8394" width="21.42578125" style="8" customWidth="1"/>
    <col min="8395" max="8395" width="17.5703125" style="8" customWidth="1"/>
    <col min="8396" max="8396" width="20.140625" style="8" customWidth="1"/>
    <col min="8397" max="8397" width="16.28515625" style="8" customWidth="1"/>
    <col min="8398" max="8398" width="17.5703125" style="8" customWidth="1"/>
    <col min="8399" max="8399" width="6" style="8" customWidth="1"/>
    <col min="8400" max="8401" width="18.85546875" style="8" customWidth="1"/>
    <col min="8402" max="8403" width="20.140625" style="8" customWidth="1"/>
    <col min="8404" max="8404" width="6" style="8" customWidth="1"/>
    <col min="8405" max="8405" width="12.42578125" style="8" customWidth="1"/>
    <col min="8406" max="8406" width="18.85546875" style="8" customWidth="1"/>
    <col min="8407" max="8408" width="15" style="8" customWidth="1"/>
    <col min="8409" max="8409" width="7.28515625" style="8" customWidth="1"/>
    <col min="8410" max="8410" width="11.140625" style="8" customWidth="1"/>
    <col min="8411" max="8411" width="13.7109375" style="8" customWidth="1"/>
    <col min="8412" max="8412" width="18.85546875" style="8" customWidth="1"/>
    <col min="8413" max="8413" width="17.5703125" style="8" customWidth="1"/>
    <col min="8414" max="8414" width="25.28515625" style="8" customWidth="1"/>
    <col min="8415" max="8415" width="20.140625" style="8" customWidth="1"/>
    <col min="8416" max="8416" width="15" style="8" customWidth="1"/>
    <col min="8417" max="8417" width="17.5703125" style="8" customWidth="1"/>
    <col min="8418" max="8418" width="16.28515625" style="8" customWidth="1"/>
    <col min="8419" max="8420" width="15" style="8" customWidth="1"/>
    <col min="8421" max="8421" width="17.5703125" style="8" customWidth="1"/>
    <col min="8422" max="8422" width="20.140625" style="8" customWidth="1"/>
    <col min="8423" max="8423" width="16.28515625" style="8" customWidth="1"/>
    <col min="8424" max="8425" width="25.28515625" style="8" customWidth="1"/>
    <col min="8426" max="8426" width="18.85546875" style="8" customWidth="1"/>
    <col min="8427" max="8428" width="20.140625" style="8" customWidth="1"/>
    <col min="8429" max="8429" width="11.140625" style="8" customWidth="1"/>
    <col min="8430" max="8430" width="29.140625" style="8" customWidth="1"/>
    <col min="8431" max="8431" width="34.28515625" style="8" customWidth="1"/>
    <col min="8432" max="8433" width="9.85546875" style="8" customWidth="1"/>
    <col min="8434" max="8434" width="17.5703125" style="8" customWidth="1"/>
    <col min="8435" max="8435" width="18.85546875" style="8" customWidth="1"/>
    <col min="8436" max="8436" width="9.85546875" style="8" customWidth="1"/>
    <col min="8437" max="8438" width="6" style="8" customWidth="1"/>
    <col min="8439" max="8439" width="13.7109375" style="8" customWidth="1"/>
    <col min="8440" max="8441" width="15" style="8" customWidth="1"/>
    <col min="8442" max="8442" width="17.5703125" style="8" customWidth="1"/>
    <col min="8443" max="8443" width="9.85546875" style="8" customWidth="1"/>
    <col min="8444" max="8444" width="7.28515625" style="8" customWidth="1"/>
    <col min="8445" max="8445" width="6" style="8" customWidth="1"/>
    <col min="8446" max="8451" width="17.5703125" style="8" customWidth="1"/>
    <col min="8452" max="8594" width="20.140625" style="8" customWidth="1"/>
    <col min="8595" max="8634" width="12.42578125" style="8" customWidth="1"/>
    <col min="8635" max="8635" width="20.140625" style="8" customWidth="1"/>
    <col min="8636" max="8636" width="21.42578125" style="8" customWidth="1"/>
    <col min="8637" max="8637" width="22.7109375" style="8" customWidth="1"/>
    <col min="8638" max="8638" width="13.7109375" style="8" customWidth="1"/>
    <col min="8639" max="8639" width="15" style="8" customWidth="1"/>
    <col min="8640" max="8642" width="17.5703125" style="8" customWidth="1"/>
    <col min="8643" max="8643" width="16.28515625" style="8" customWidth="1"/>
    <col min="8644" max="8644" width="15" style="8" customWidth="1"/>
    <col min="8645" max="8646" width="12.42578125" style="8" customWidth="1"/>
    <col min="8647" max="8648" width="17.5703125" style="8" customWidth="1"/>
    <col min="8649" max="8649" width="7.28515625" style="8" customWidth="1"/>
    <col min="8650" max="8650" width="21.42578125" style="8" customWidth="1"/>
    <col min="8651" max="8651" width="17.5703125" style="8" customWidth="1"/>
    <col min="8652" max="8652" width="20.140625" style="8" customWidth="1"/>
    <col min="8653" max="8653" width="16.28515625" style="8" customWidth="1"/>
    <col min="8654" max="8654" width="17.5703125" style="8" customWidth="1"/>
    <col min="8655" max="8655" width="6" style="8" customWidth="1"/>
    <col min="8656" max="8657" width="18.85546875" style="8" customWidth="1"/>
    <col min="8658" max="8659" width="20.140625" style="8" customWidth="1"/>
    <col min="8660" max="8660" width="6" style="8" customWidth="1"/>
    <col min="8661" max="8661" width="12.42578125" style="8" customWidth="1"/>
    <col min="8662" max="8662" width="18.85546875" style="8" customWidth="1"/>
    <col min="8663" max="8664" width="15" style="8" customWidth="1"/>
    <col min="8665" max="8665" width="7.28515625" style="8" customWidth="1"/>
    <col min="8666" max="8666" width="11.140625" style="8" customWidth="1"/>
    <col min="8667" max="8667" width="13.7109375" style="8" customWidth="1"/>
    <col min="8668" max="8668" width="18.85546875" style="8" customWidth="1"/>
    <col min="8669" max="8669" width="17.5703125" style="8" customWidth="1"/>
    <col min="8670" max="8670" width="25.28515625" style="8" customWidth="1"/>
    <col min="8671" max="8671" width="20.140625" style="8" customWidth="1"/>
    <col min="8672" max="8672" width="15" style="8" customWidth="1"/>
    <col min="8673" max="8673" width="17.5703125" style="8" customWidth="1"/>
    <col min="8674" max="8674" width="16.28515625" style="8" customWidth="1"/>
    <col min="8675" max="8676" width="15" style="8" customWidth="1"/>
    <col min="8677" max="8677" width="17.5703125" style="8" customWidth="1"/>
    <col min="8678" max="8678" width="20.140625" style="8" customWidth="1"/>
    <col min="8679" max="8679" width="16.28515625" style="8" customWidth="1"/>
    <col min="8680" max="8681" width="25.28515625" style="8" customWidth="1"/>
    <col min="8682" max="8682" width="18.85546875" style="8" customWidth="1"/>
    <col min="8683" max="8684" width="20.140625" style="8" customWidth="1"/>
    <col min="8685" max="8685" width="11.140625" style="8" customWidth="1"/>
    <col min="8686" max="8686" width="29.140625" style="8" customWidth="1"/>
    <col min="8687" max="8687" width="34.28515625" style="8" customWidth="1"/>
    <col min="8688" max="8689" width="9.85546875" style="8" customWidth="1"/>
    <col min="8690" max="8690" width="17.5703125" style="8" customWidth="1"/>
    <col min="8691" max="8691" width="18.85546875" style="8" customWidth="1"/>
    <col min="8692" max="8692" width="9.85546875" style="8" customWidth="1"/>
    <col min="8693" max="8694" width="6" style="8" customWidth="1"/>
    <col min="8695" max="8695" width="13.7109375" style="8" customWidth="1"/>
    <col min="8696" max="8697" width="15" style="8" customWidth="1"/>
    <col min="8698" max="8698" width="17.5703125" style="8" customWidth="1"/>
    <col min="8699" max="8699" width="9.85546875" style="8" customWidth="1"/>
    <col min="8700" max="8700" width="7.28515625" style="8" customWidth="1"/>
    <col min="8701" max="8701" width="6" style="8" customWidth="1"/>
    <col min="8702" max="8707" width="17.5703125" style="8" customWidth="1"/>
    <col min="8708" max="8850" width="20.140625" style="8" customWidth="1"/>
    <col min="8851" max="8890" width="12.42578125" style="8" customWidth="1"/>
    <col min="8891" max="8891" width="20.140625" style="8" customWidth="1"/>
    <col min="8892" max="8892" width="21.42578125" style="8" customWidth="1"/>
    <col min="8893" max="8893" width="22.7109375" style="8" customWidth="1"/>
    <col min="8894" max="8894" width="13.7109375" style="8" customWidth="1"/>
    <col min="8895" max="8895" width="15" style="8" customWidth="1"/>
    <col min="8896" max="8898" width="17.5703125" style="8" customWidth="1"/>
    <col min="8899" max="8899" width="16.28515625" style="8" customWidth="1"/>
    <col min="8900" max="8900" width="15" style="8" customWidth="1"/>
    <col min="8901" max="8902" width="12.42578125" style="8" customWidth="1"/>
    <col min="8903" max="8904" width="17.5703125" style="8" customWidth="1"/>
    <col min="8905" max="8905" width="7.28515625" style="8" customWidth="1"/>
    <col min="8906" max="8906" width="21.42578125" style="8" customWidth="1"/>
    <col min="8907" max="8907" width="17.5703125" style="8" customWidth="1"/>
    <col min="8908" max="8908" width="20.140625" style="8" customWidth="1"/>
    <col min="8909" max="8909" width="16.28515625" style="8" customWidth="1"/>
    <col min="8910" max="8910" width="17.5703125" style="8" customWidth="1"/>
    <col min="8911" max="8911" width="6" style="8" customWidth="1"/>
    <col min="8912" max="8913" width="18.85546875" style="8" customWidth="1"/>
    <col min="8914" max="8915" width="20.140625" style="8" customWidth="1"/>
    <col min="8916" max="8916" width="6" style="8" customWidth="1"/>
    <col min="8917" max="8917" width="12.42578125" style="8" customWidth="1"/>
    <col min="8918" max="8918" width="18.85546875" style="8" customWidth="1"/>
    <col min="8919" max="8920" width="15" style="8" customWidth="1"/>
    <col min="8921" max="8921" width="7.28515625" style="8" customWidth="1"/>
    <col min="8922" max="8922" width="11.140625" style="8" customWidth="1"/>
    <col min="8923" max="8923" width="13.7109375" style="8" customWidth="1"/>
    <col min="8924" max="8924" width="18.85546875" style="8" customWidth="1"/>
    <col min="8925" max="8925" width="17.5703125" style="8" customWidth="1"/>
    <col min="8926" max="8926" width="25.28515625" style="8" customWidth="1"/>
    <col min="8927" max="8927" width="20.140625" style="8" customWidth="1"/>
    <col min="8928" max="8928" width="15" style="8" customWidth="1"/>
    <col min="8929" max="8929" width="17.5703125" style="8" customWidth="1"/>
    <col min="8930" max="8930" width="16.28515625" style="8" customWidth="1"/>
    <col min="8931" max="8932" width="15" style="8" customWidth="1"/>
    <col min="8933" max="8933" width="17.5703125" style="8" customWidth="1"/>
    <col min="8934" max="8934" width="20.140625" style="8" customWidth="1"/>
    <col min="8935" max="8935" width="16.28515625" style="8" customWidth="1"/>
    <col min="8936" max="8937" width="25.28515625" style="8" customWidth="1"/>
    <col min="8938" max="8938" width="18.85546875" style="8" customWidth="1"/>
    <col min="8939" max="8940" width="20.140625" style="8" customWidth="1"/>
    <col min="8941" max="8941" width="11.140625" style="8" customWidth="1"/>
    <col min="8942" max="8942" width="29.140625" style="8" customWidth="1"/>
    <col min="8943" max="8943" width="34.28515625" style="8" customWidth="1"/>
    <col min="8944" max="8945" width="9.85546875" style="8" customWidth="1"/>
    <col min="8946" max="8946" width="17.5703125" style="8" customWidth="1"/>
    <col min="8947" max="8947" width="18.85546875" style="8" customWidth="1"/>
    <col min="8948" max="8948" width="9.85546875" style="8" customWidth="1"/>
    <col min="8949" max="8950" width="6" style="8" customWidth="1"/>
    <col min="8951" max="8951" width="13.7109375" style="8" customWidth="1"/>
    <col min="8952" max="8953" width="15" style="8" customWidth="1"/>
    <col min="8954" max="8954" width="17.5703125" style="8" customWidth="1"/>
    <col min="8955" max="8955" width="9.85546875" style="8" customWidth="1"/>
    <col min="8956" max="8956" width="7.28515625" style="8" customWidth="1"/>
    <col min="8957" max="8957" width="6" style="8" customWidth="1"/>
    <col min="8958" max="8963" width="17.5703125" style="8" customWidth="1"/>
    <col min="8964" max="9106" width="20.140625" style="8" customWidth="1"/>
    <col min="9107" max="9146" width="12.42578125" style="8" customWidth="1"/>
    <col min="9147" max="9147" width="20.140625" style="8" customWidth="1"/>
    <col min="9148" max="9148" width="21.42578125" style="8" customWidth="1"/>
    <col min="9149" max="9149" width="22.7109375" style="8" customWidth="1"/>
    <col min="9150" max="9150" width="13.7109375" style="8" customWidth="1"/>
    <col min="9151" max="9151" width="15" style="8" customWidth="1"/>
    <col min="9152" max="9154" width="17.5703125" style="8" customWidth="1"/>
    <col min="9155" max="9155" width="16.28515625" style="8" customWidth="1"/>
    <col min="9156" max="9156" width="15" style="8" customWidth="1"/>
    <col min="9157" max="9158" width="12.42578125" style="8" customWidth="1"/>
    <col min="9159" max="9160" width="17.5703125" style="8" customWidth="1"/>
    <col min="9161" max="9161" width="7.28515625" style="8" customWidth="1"/>
    <col min="9162" max="9162" width="21.42578125" style="8" customWidth="1"/>
    <col min="9163" max="9163" width="17.5703125" style="8" customWidth="1"/>
    <col min="9164" max="9164" width="20.140625" style="8" customWidth="1"/>
    <col min="9165" max="9165" width="16.28515625" style="8" customWidth="1"/>
    <col min="9166" max="9166" width="17.5703125" style="8" customWidth="1"/>
    <col min="9167" max="9167" width="6" style="8" customWidth="1"/>
    <col min="9168" max="9169" width="18.85546875" style="8" customWidth="1"/>
    <col min="9170" max="9171" width="20.140625" style="8" customWidth="1"/>
    <col min="9172" max="9172" width="6" style="8" customWidth="1"/>
    <col min="9173" max="9173" width="12.42578125" style="8" customWidth="1"/>
    <col min="9174" max="9174" width="18.85546875" style="8" customWidth="1"/>
    <col min="9175" max="9176" width="15" style="8" customWidth="1"/>
    <col min="9177" max="9177" width="7.28515625" style="8" customWidth="1"/>
    <col min="9178" max="9178" width="11.140625" style="8" customWidth="1"/>
    <col min="9179" max="9179" width="13.7109375" style="8" customWidth="1"/>
    <col min="9180" max="9180" width="18.85546875" style="8" customWidth="1"/>
    <col min="9181" max="9181" width="17.5703125" style="8" customWidth="1"/>
    <col min="9182" max="9182" width="25.28515625" style="8" customWidth="1"/>
    <col min="9183" max="9183" width="20.140625" style="8" customWidth="1"/>
    <col min="9184" max="9184" width="15" style="8" customWidth="1"/>
    <col min="9185" max="9185" width="17.5703125" style="8" customWidth="1"/>
    <col min="9186" max="9186" width="16.28515625" style="8" customWidth="1"/>
    <col min="9187" max="9188" width="15" style="8" customWidth="1"/>
    <col min="9189" max="9189" width="17.5703125" style="8" customWidth="1"/>
    <col min="9190" max="9190" width="20.140625" style="8" customWidth="1"/>
    <col min="9191" max="9191" width="16.28515625" style="8" customWidth="1"/>
    <col min="9192" max="9193" width="25.28515625" style="8" customWidth="1"/>
    <col min="9194" max="9194" width="18.85546875" style="8" customWidth="1"/>
    <col min="9195" max="9196" width="20.140625" style="8" customWidth="1"/>
    <col min="9197" max="9197" width="11.140625" style="8" customWidth="1"/>
    <col min="9198" max="9198" width="29.140625" style="8" customWidth="1"/>
    <col min="9199" max="9199" width="34.28515625" style="8" customWidth="1"/>
    <col min="9200" max="9201" width="9.85546875" style="8" customWidth="1"/>
    <col min="9202" max="9202" width="17.5703125" style="8" customWidth="1"/>
    <col min="9203" max="9203" width="18.85546875" style="8" customWidth="1"/>
    <col min="9204" max="9204" width="9.85546875" style="8" customWidth="1"/>
    <col min="9205" max="9206" width="6" style="8" customWidth="1"/>
    <col min="9207" max="9207" width="13.7109375" style="8" customWidth="1"/>
    <col min="9208" max="9209" width="15" style="8" customWidth="1"/>
    <col min="9210" max="9210" width="17.5703125" style="8" customWidth="1"/>
    <col min="9211" max="9211" width="9.85546875" style="8" customWidth="1"/>
    <col min="9212" max="9212" width="7.28515625" style="8" customWidth="1"/>
    <col min="9213" max="9213" width="6" style="8" customWidth="1"/>
    <col min="9214" max="9219" width="17.5703125" style="8" customWidth="1"/>
    <col min="9220" max="9362" width="20.140625" style="8" customWidth="1"/>
    <col min="9363" max="9402" width="12.42578125" style="8" customWidth="1"/>
    <col min="9403" max="9403" width="20.140625" style="8" customWidth="1"/>
    <col min="9404" max="9404" width="21.42578125" style="8" customWidth="1"/>
    <col min="9405" max="9405" width="22.7109375" style="8" customWidth="1"/>
    <col min="9406" max="9406" width="13.7109375" style="8" customWidth="1"/>
    <col min="9407" max="9407" width="15" style="8" customWidth="1"/>
    <col min="9408" max="9410" width="17.5703125" style="8" customWidth="1"/>
    <col min="9411" max="9411" width="16.28515625" style="8" customWidth="1"/>
    <col min="9412" max="9412" width="15" style="8" customWidth="1"/>
    <col min="9413" max="9414" width="12.42578125" style="8" customWidth="1"/>
    <col min="9415" max="9416" width="17.5703125" style="8" customWidth="1"/>
    <col min="9417" max="9417" width="7.28515625" style="8" customWidth="1"/>
    <col min="9418" max="9418" width="21.42578125" style="8" customWidth="1"/>
    <col min="9419" max="9419" width="17.5703125" style="8" customWidth="1"/>
    <col min="9420" max="9420" width="20.140625" style="8" customWidth="1"/>
    <col min="9421" max="9421" width="16.28515625" style="8" customWidth="1"/>
    <col min="9422" max="9422" width="17.5703125" style="8" customWidth="1"/>
    <col min="9423" max="9423" width="6" style="8" customWidth="1"/>
    <col min="9424" max="9425" width="18.85546875" style="8" customWidth="1"/>
    <col min="9426" max="9427" width="20.140625" style="8" customWidth="1"/>
    <col min="9428" max="9428" width="6" style="8" customWidth="1"/>
    <col min="9429" max="9429" width="12.42578125" style="8" customWidth="1"/>
    <col min="9430" max="9430" width="18.85546875" style="8" customWidth="1"/>
    <col min="9431" max="9432" width="15" style="8" customWidth="1"/>
    <col min="9433" max="9433" width="7.28515625" style="8" customWidth="1"/>
    <col min="9434" max="9434" width="11.140625" style="8" customWidth="1"/>
    <col min="9435" max="9435" width="13.7109375" style="8" customWidth="1"/>
    <col min="9436" max="9436" width="18.85546875" style="8" customWidth="1"/>
    <col min="9437" max="9437" width="17.5703125" style="8" customWidth="1"/>
    <col min="9438" max="9438" width="25.28515625" style="8" customWidth="1"/>
    <col min="9439" max="9439" width="20.140625" style="8" customWidth="1"/>
    <col min="9440" max="9440" width="15" style="8" customWidth="1"/>
    <col min="9441" max="9441" width="17.5703125" style="8" customWidth="1"/>
    <col min="9442" max="9442" width="16.28515625" style="8" customWidth="1"/>
    <col min="9443" max="9444" width="15" style="8" customWidth="1"/>
    <col min="9445" max="9445" width="17.5703125" style="8" customWidth="1"/>
    <col min="9446" max="9446" width="20.140625" style="8" customWidth="1"/>
    <col min="9447" max="9447" width="16.28515625" style="8" customWidth="1"/>
    <col min="9448" max="9449" width="25.28515625" style="8" customWidth="1"/>
    <col min="9450" max="9450" width="18.85546875" style="8" customWidth="1"/>
    <col min="9451" max="9452" width="20.140625" style="8" customWidth="1"/>
    <col min="9453" max="9453" width="11.140625" style="8" customWidth="1"/>
    <col min="9454" max="9454" width="29.140625" style="8" customWidth="1"/>
    <col min="9455" max="9455" width="34.28515625" style="8" customWidth="1"/>
    <col min="9456" max="9457" width="9.85546875" style="8" customWidth="1"/>
    <col min="9458" max="9458" width="17.5703125" style="8" customWidth="1"/>
    <col min="9459" max="9459" width="18.85546875" style="8" customWidth="1"/>
    <col min="9460" max="9460" width="9.85546875" style="8" customWidth="1"/>
    <col min="9461" max="9462" width="6" style="8" customWidth="1"/>
    <col min="9463" max="9463" width="13.7109375" style="8" customWidth="1"/>
    <col min="9464" max="9465" width="15" style="8" customWidth="1"/>
    <col min="9466" max="9466" width="17.5703125" style="8" customWidth="1"/>
    <col min="9467" max="9467" width="9.85546875" style="8" customWidth="1"/>
    <col min="9468" max="9468" width="7.28515625" style="8" customWidth="1"/>
    <col min="9469" max="9469" width="6" style="8" customWidth="1"/>
    <col min="9470" max="9475" width="17.5703125" style="8" customWidth="1"/>
    <col min="9476" max="9618" width="20.140625" style="8" customWidth="1"/>
    <col min="9619" max="9658" width="12.42578125" style="8" customWidth="1"/>
    <col min="9659" max="9659" width="20.140625" style="8" customWidth="1"/>
    <col min="9660" max="9660" width="21.42578125" style="8" customWidth="1"/>
    <col min="9661" max="9661" width="22.7109375" style="8" customWidth="1"/>
    <col min="9662" max="9662" width="13.7109375" style="8" customWidth="1"/>
    <col min="9663" max="9663" width="15" style="8" customWidth="1"/>
    <col min="9664" max="9666" width="17.5703125" style="8" customWidth="1"/>
    <col min="9667" max="9667" width="16.28515625" style="8" customWidth="1"/>
    <col min="9668" max="9668" width="15" style="8" customWidth="1"/>
    <col min="9669" max="9670" width="12.42578125" style="8" customWidth="1"/>
    <col min="9671" max="9672" width="17.5703125" style="8" customWidth="1"/>
    <col min="9673" max="9673" width="7.28515625" style="8" customWidth="1"/>
    <col min="9674" max="9674" width="21.42578125" style="8" customWidth="1"/>
    <col min="9675" max="9675" width="17.5703125" style="8" customWidth="1"/>
    <col min="9676" max="9676" width="20.140625" style="8" customWidth="1"/>
    <col min="9677" max="9677" width="16.28515625" style="8" customWidth="1"/>
    <col min="9678" max="9678" width="17.5703125" style="8" customWidth="1"/>
    <col min="9679" max="9679" width="6" style="8" customWidth="1"/>
    <col min="9680" max="9681" width="18.85546875" style="8" customWidth="1"/>
    <col min="9682" max="9683" width="20.140625" style="8" customWidth="1"/>
    <col min="9684" max="9684" width="6" style="8" customWidth="1"/>
    <col min="9685" max="9685" width="12.42578125" style="8" customWidth="1"/>
    <col min="9686" max="9686" width="18.85546875" style="8" customWidth="1"/>
    <col min="9687" max="9688" width="15" style="8" customWidth="1"/>
    <col min="9689" max="9689" width="7.28515625" style="8" customWidth="1"/>
    <col min="9690" max="9690" width="11.140625" style="8" customWidth="1"/>
    <col min="9691" max="9691" width="13.7109375" style="8" customWidth="1"/>
    <col min="9692" max="9692" width="18.85546875" style="8" customWidth="1"/>
    <col min="9693" max="9693" width="17.5703125" style="8" customWidth="1"/>
    <col min="9694" max="9694" width="25.28515625" style="8" customWidth="1"/>
    <col min="9695" max="9695" width="20.140625" style="8" customWidth="1"/>
    <col min="9696" max="9696" width="15" style="8" customWidth="1"/>
    <col min="9697" max="9697" width="17.5703125" style="8" customWidth="1"/>
    <col min="9698" max="9698" width="16.28515625" style="8" customWidth="1"/>
    <col min="9699" max="9700" width="15" style="8" customWidth="1"/>
    <col min="9701" max="9701" width="17.5703125" style="8" customWidth="1"/>
    <col min="9702" max="9702" width="20.140625" style="8" customWidth="1"/>
    <col min="9703" max="9703" width="16.28515625" style="8" customWidth="1"/>
    <col min="9704" max="9705" width="25.28515625" style="8" customWidth="1"/>
    <col min="9706" max="9706" width="18.85546875" style="8" customWidth="1"/>
    <col min="9707" max="9708" width="20.140625" style="8" customWidth="1"/>
    <col min="9709" max="9709" width="11.140625" style="8" customWidth="1"/>
    <col min="9710" max="9710" width="29.140625" style="8" customWidth="1"/>
    <col min="9711" max="9711" width="34.28515625" style="8" customWidth="1"/>
    <col min="9712" max="9713" width="9.85546875" style="8" customWidth="1"/>
    <col min="9714" max="9714" width="17.5703125" style="8" customWidth="1"/>
    <col min="9715" max="9715" width="18.85546875" style="8" customWidth="1"/>
    <col min="9716" max="9716" width="9.85546875" style="8" customWidth="1"/>
    <col min="9717" max="9718" width="6" style="8" customWidth="1"/>
    <col min="9719" max="9719" width="13.7109375" style="8" customWidth="1"/>
    <col min="9720" max="9721" width="15" style="8" customWidth="1"/>
    <col min="9722" max="9722" width="17.5703125" style="8" customWidth="1"/>
    <col min="9723" max="9723" width="9.85546875" style="8" customWidth="1"/>
    <col min="9724" max="9724" width="7.28515625" style="8" customWidth="1"/>
    <col min="9725" max="9725" width="6" style="8" customWidth="1"/>
    <col min="9726" max="9731" width="17.5703125" style="8" customWidth="1"/>
    <col min="9732" max="9874" width="20.140625" style="8" customWidth="1"/>
    <col min="9875" max="9914" width="12.42578125" style="8" customWidth="1"/>
    <col min="9915" max="9915" width="20.140625" style="8" customWidth="1"/>
    <col min="9916" max="9916" width="21.42578125" style="8" customWidth="1"/>
    <col min="9917" max="9917" width="22.7109375" style="8" customWidth="1"/>
    <col min="9918" max="9918" width="13.7109375" style="8" customWidth="1"/>
    <col min="9919" max="9919" width="15" style="8" customWidth="1"/>
    <col min="9920" max="9922" width="17.5703125" style="8" customWidth="1"/>
    <col min="9923" max="9923" width="16.28515625" style="8" customWidth="1"/>
    <col min="9924" max="9924" width="15" style="8" customWidth="1"/>
    <col min="9925" max="9926" width="12.42578125" style="8" customWidth="1"/>
    <col min="9927" max="9928" width="17.5703125" style="8" customWidth="1"/>
    <col min="9929" max="9929" width="7.28515625" style="8" customWidth="1"/>
    <col min="9930" max="9930" width="21.42578125" style="8" customWidth="1"/>
    <col min="9931" max="9931" width="17.5703125" style="8" customWidth="1"/>
    <col min="9932" max="9932" width="20.140625" style="8" customWidth="1"/>
    <col min="9933" max="9933" width="16.28515625" style="8" customWidth="1"/>
    <col min="9934" max="9934" width="17.5703125" style="8" customWidth="1"/>
    <col min="9935" max="9935" width="6" style="8" customWidth="1"/>
    <col min="9936" max="9937" width="18.85546875" style="8" customWidth="1"/>
    <col min="9938" max="9939" width="20.140625" style="8" customWidth="1"/>
    <col min="9940" max="9940" width="6" style="8" customWidth="1"/>
    <col min="9941" max="9941" width="12.42578125" style="8" customWidth="1"/>
    <col min="9942" max="9942" width="18.85546875" style="8" customWidth="1"/>
    <col min="9943" max="9944" width="15" style="8" customWidth="1"/>
    <col min="9945" max="9945" width="7.28515625" style="8" customWidth="1"/>
    <col min="9946" max="9946" width="11.140625" style="8" customWidth="1"/>
    <col min="9947" max="9947" width="13.7109375" style="8" customWidth="1"/>
    <col min="9948" max="9948" width="18.85546875" style="8" customWidth="1"/>
    <col min="9949" max="9949" width="17.5703125" style="8" customWidth="1"/>
    <col min="9950" max="9950" width="25.28515625" style="8" customWidth="1"/>
    <col min="9951" max="9951" width="20.140625" style="8" customWidth="1"/>
    <col min="9952" max="9952" width="15" style="8" customWidth="1"/>
    <col min="9953" max="9953" width="17.5703125" style="8" customWidth="1"/>
    <col min="9954" max="9954" width="16.28515625" style="8" customWidth="1"/>
    <col min="9955" max="9956" width="15" style="8" customWidth="1"/>
    <col min="9957" max="9957" width="17.5703125" style="8" customWidth="1"/>
    <col min="9958" max="9958" width="20.140625" style="8" customWidth="1"/>
    <col min="9959" max="9959" width="16.28515625" style="8" customWidth="1"/>
    <col min="9960" max="9961" width="25.28515625" style="8" customWidth="1"/>
    <col min="9962" max="9962" width="18.85546875" style="8" customWidth="1"/>
    <col min="9963" max="9964" width="20.140625" style="8" customWidth="1"/>
    <col min="9965" max="9965" width="11.140625" style="8" customWidth="1"/>
    <col min="9966" max="9966" width="29.140625" style="8" customWidth="1"/>
    <col min="9967" max="9967" width="34.28515625" style="8" customWidth="1"/>
    <col min="9968" max="9969" width="9.85546875" style="8" customWidth="1"/>
    <col min="9970" max="9970" width="17.5703125" style="8" customWidth="1"/>
    <col min="9971" max="9971" width="18.85546875" style="8" customWidth="1"/>
    <col min="9972" max="9972" width="9.85546875" style="8" customWidth="1"/>
    <col min="9973" max="9974" width="6" style="8" customWidth="1"/>
    <col min="9975" max="9975" width="13.7109375" style="8" customWidth="1"/>
    <col min="9976" max="9977" width="15" style="8" customWidth="1"/>
    <col min="9978" max="9978" width="17.5703125" style="8" customWidth="1"/>
    <col min="9979" max="9979" width="9.85546875" style="8" customWidth="1"/>
    <col min="9980" max="9980" width="7.28515625" style="8" customWidth="1"/>
    <col min="9981" max="9981" width="6" style="8" customWidth="1"/>
    <col min="9982" max="9987" width="17.5703125" style="8" customWidth="1"/>
    <col min="9988" max="10130" width="20.140625" style="8" customWidth="1"/>
    <col min="10131" max="10170" width="12.42578125" style="8" customWidth="1"/>
    <col min="10171" max="10171" width="20.140625" style="8" customWidth="1"/>
    <col min="10172" max="10172" width="21.42578125" style="8" customWidth="1"/>
    <col min="10173" max="10173" width="22.7109375" style="8" customWidth="1"/>
    <col min="10174" max="10174" width="13.7109375" style="8" customWidth="1"/>
    <col min="10175" max="10175" width="15" style="8" customWidth="1"/>
    <col min="10176" max="10178" width="17.5703125" style="8" customWidth="1"/>
    <col min="10179" max="10179" width="16.28515625" style="8" customWidth="1"/>
    <col min="10180" max="10180" width="15" style="8" customWidth="1"/>
    <col min="10181" max="10182" width="12.42578125" style="8" customWidth="1"/>
    <col min="10183" max="10184" width="17.5703125" style="8" customWidth="1"/>
    <col min="10185" max="10185" width="7.28515625" style="8" customWidth="1"/>
    <col min="10186" max="10186" width="21.42578125" style="8" customWidth="1"/>
    <col min="10187" max="10187" width="17.5703125" style="8" customWidth="1"/>
    <col min="10188" max="10188" width="20.140625" style="8" customWidth="1"/>
    <col min="10189" max="10189" width="16.28515625" style="8" customWidth="1"/>
    <col min="10190" max="10190" width="17.5703125" style="8" customWidth="1"/>
    <col min="10191" max="10191" width="6" style="8" customWidth="1"/>
    <col min="10192" max="10193" width="18.85546875" style="8" customWidth="1"/>
    <col min="10194" max="10195" width="20.140625" style="8" customWidth="1"/>
    <col min="10196" max="10196" width="6" style="8" customWidth="1"/>
    <col min="10197" max="10197" width="12.42578125" style="8" customWidth="1"/>
    <col min="10198" max="10198" width="18.85546875" style="8" customWidth="1"/>
    <col min="10199" max="10200" width="15" style="8" customWidth="1"/>
    <col min="10201" max="10201" width="7.28515625" style="8" customWidth="1"/>
    <col min="10202" max="10202" width="11.140625" style="8" customWidth="1"/>
    <col min="10203" max="10203" width="13.7109375" style="8" customWidth="1"/>
    <col min="10204" max="10204" width="18.85546875" style="8" customWidth="1"/>
    <col min="10205" max="10205" width="17.5703125" style="8" customWidth="1"/>
    <col min="10206" max="10206" width="25.28515625" style="8" customWidth="1"/>
    <col min="10207" max="10207" width="20.140625" style="8" customWidth="1"/>
    <col min="10208" max="10208" width="15" style="8" customWidth="1"/>
    <col min="10209" max="10209" width="17.5703125" style="8" customWidth="1"/>
    <col min="10210" max="10210" width="16.28515625" style="8" customWidth="1"/>
    <col min="10211" max="10212" width="15" style="8" customWidth="1"/>
    <col min="10213" max="10213" width="17.5703125" style="8" customWidth="1"/>
    <col min="10214" max="10214" width="20.140625" style="8" customWidth="1"/>
    <col min="10215" max="10215" width="16.28515625" style="8" customWidth="1"/>
    <col min="10216" max="10217" width="25.28515625" style="8" customWidth="1"/>
    <col min="10218" max="10218" width="18.85546875" style="8" customWidth="1"/>
    <col min="10219" max="10220" width="20.140625" style="8" customWidth="1"/>
    <col min="10221" max="10221" width="11.140625" style="8" customWidth="1"/>
    <col min="10222" max="10222" width="29.140625" style="8" customWidth="1"/>
    <col min="10223" max="10223" width="34.28515625" style="8" customWidth="1"/>
    <col min="10224" max="10225" width="9.85546875" style="8" customWidth="1"/>
    <col min="10226" max="10226" width="17.5703125" style="8" customWidth="1"/>
    <col min="10227" max="10227" width="18.85546875" style="8" customWidth="1"/>
    <col min="10228" max="10228" width="9.85546875" style="8" customWidth="1"/>
    <col min="10229" max="10230" width="6" style="8" customWidth="1"/>
    <col min="10231" max="10231" width="13.7109375" style="8" customWidth="1"/>
    <col min="10232" max="10233" width="15" style="8" customWidth="1"/>
    <col min="10234" max="10234" width="17.5703125" style="8" customWidth="1"/>
    <col min="10235" max="10235" width="9.85546875" style="8" customWidth="1"/>
    <col min="10236" max="10236" width="7.28515625" style="8" customWidth="1"/>
    <col min="10237" max="10237" width="6" style="8" customWidth="1"/>
    <col min="10238" max="10243" width="17.5703125" style="8" customWidth="1"/>
    <col min="10244" max="10386" width="20.140625" style="8" customWidth="1"/>
    <col min="10387" max="10426" width="12.42578125" style="8" customWidth="1"/>
    <col min="10427" max="10427" width="20.140625" style="8" customWidth="1"/>
    <col min="10428" max="10428" width="21.42578125" style="8" customWidth="1"/>
    <col min="10429" max="10429" width="22.7109375" style="8" customWidth="1"/>
    <col min="10430" max="10430" width="13.7109375" style="8" customWidth="1"/>
    <col min="10431" max="10431" width="15" style="8" customWidth="1"/>
    <col min="10432" max="10434" width="17.5703125" style="8" customWidth="1"/>
    <col min="10435" max="10435" width="16.28515625" style="8" customWidth="1"/>
    <col min="10436" max="10436" width="15" style="8" customWidth="1"/>
    <col min="10437" max="10438" width="12.42578125" style="8" customWidth="1"/>
    <col min="10439" max="10440" width="17.5703125" style="8" customWidth="1"/>
    <col min="10441" max="10441" width="7.28515625" style="8" customWidth="1"/>
    <col min="10442" max="10442" width="21.42578125" style="8" customWidth="1"/>
    <col min="10443" max="10443" width="17.5703125" style="8" customWidth="1"/>
    <col min="10444" max="10444" width="20.140625" style="8" customWidth="1"/>
    <col min="10445" max="10445" width="16.28515625" style="8" customWidth="1"/>
    <col min="10446" max="10446" width="17.5703125" style="8" customWidth="1"/>
    <col min="10447" max="10447" width="6" style="8" customWidth="1"/>
    <col min="10448" max="10449" width="18.85546875" style="8" customWidth="1"/>
    <col min="10450" max="10451" width="20.140625" style="8" customWidth="1"/>
    <col min="10452" max="10452" width="6" style="8" customWidth="1"/>
    <col min="10453" max="10453" width="12.42578125" style="8" customWidth="1"/>
    <col min="10454" max="10454" width="18.85546875" style="8" customWidth="1"/>
    <col min="10455" max="10456" width="15" style="8" customWidth="1"/>
    <col min="10457" max="10457" width="7.28515625" style="8" customWidth="1"/>
    <col min="10458" max="10458" width="11.140625" style="8" customWidth="1"/>
    <col min="10459" max="10459" width="13.7109375" style="8" customWidth="1"/>
    <col min="10460" max="10460" width="18.85546875" style="8" customWidth="1"/>
    <col min="10461" max="10461" width="17.5703125" style="8" customWidth="1"/>
    <col min="10462" max="10462" width="25.28515625" style="8" customWidth="1"/>
    <col min="10463" max="10463" width="20.140625" style="8" customWidth="1"/>
    <col min="10464" max="10464" width="15" style="8" customWidth="1"/>
    <col min="10465" max="10465" width="17.5703125" style="8" customWidth="1"/>
    <col min="10466" max="10466" width="16.28515625" style="8" customWidth="1"/>
    <col min="10467" max="10468" width="15" style="8" customWidth="1"/>
    <col min="10469" max="10469" width="17.5703125" style="8" customWidth="1"/>
    <col min="10470" max="10470" width="20.140625" style="8" customWidth="1"/>
    <col min="10471" max="10471" width="16.28515625" style="8" customWidth="1"/>
    <col min="10472" max="10473" width="25.28515625" style="8" customWidth="1"/>
    <col min="10474" max="10474" width="18.85546875" style="8" customWidth="1"/>
    <col min="10475" max="10476" width="20.140625" style="8" customWidth="1"/>
    <col min="10477" max="10477" width="11.140625" style="8" customWidth="1"/>
    <col min="10478" max="10478" width="29.140625" style="8" customWidth="1"/>
    <col min="10479" max="10479" width="34.28515625" style="8" customWidth="1"/>
    <col min="10480" max="10481" width="9.85546875" style="8" customWidth="1"/>
    <col min="10482" max="10482" width="17.5703125" style="8" customWidth="1"/>
    <col min="10483" max="10483" width="18.85546875" style="8" customWidth="1"/>
    <col min="10484" max="10484" width="9.85546875" style="8" customWidth="1"/>
    <col min="10485" max="10486" width="6" style="8" customWidth="1"/>
    <col min="10487" max="10487" width="13.7109375" style="8" customWidth="1"/>
    <col min="10488" max="10489" width="15" style="8" customWidth="1"/>
    <col min="10490" max="10490" width="17.5703125" style="8" customWidth="1"/>
    <col min="10491" max="10491" width="9.85546875" style="8" customWidth="1"/>
    <col min="10492" max="10492" width="7.28515625" style="8" customWidth="1"/>
    <col min="10493" max="10493" width="6" style="8" customWidth="1"/>
    <col min="10494" max="10499" width="17.5703125" style="8" customWidth="1"/>
    <col min="10500" max="10642" width="20.140625" style="8" customWidth="1"/>
    <col min="10643" max="10682" width="12.42578125" style="8" customWidth="1"/>
    <col min="10683" max="10683" width="20.140625" style="8" customWidth="1"/>
    <col min="10684" max="10684" width="21.42578125" style="8" customWidth="1"/>
    <col min="10685" max="10685" width="22.7109375" style="8" customWidth="1"/>
    <col min="10686" max="10686" width="13.7109375" style="8" customWidth="1"/>
    <col min="10687" max="10687" width="15" style="8" customWidth="1"/>
    <col min="10688" max="10690" width="17.5703125" style="8" customWidth="1"/>
    <col min="10691" max="10691" width="16.28515625" style="8" customWidth="1"/>
    <col min="10692" max="10692" width="15" style="8" customWidth="1"/>
    <col min="10693" max="10694" width="12.42578125" style="8" customWidth="1"/>
    <col min="10695" max="10696" width="17.5703125" style="8" customWidth="1"/>
    <col min="10697" max="10697" width="7.28515625" style="8" customWidth="1"/>
    <col min="10698" max="10698" width="21.42578125" style="8" customWidth="1"/>
    <col min="10699" max="10699" width="17.5703125" style="8" customWidth="1"/>
    <col min="10700" max="10700" width="20.140625" style="8" customWidth="1"/>
    <col min="10701" max="10701" width="16.28515625" style="8" customWidth="1"/>
    <col min="10702" max="10702" width="17.5703125" style="8" customWidth="1"/>
    <col min="10703" max="10703" width="6" style="8" customWidth="1"/>
    <col min="10704" max="10705" width="18.85546875" style="8" customWidth="1"/>
    <col min="10706" max="10707" width="20.140625" style="8" customWidth="1"/>
    <col min="10708" max="10708" width="6" style="8" customWidth="1"/>
    <col min="10709" max="10709" width="12.42578125" style="8" customWidth="1"/>
    <col min="10710" max="10710" width="18.85546875" style="8" customWidth="1"/>
    <col min="10711" max="10712" width="15" style="8" customWidth="1"/>
    <col min="10713" max="10713" width="7.28515625" style="8" customWidth="1"/>
    <col min="10714" max="10714" width="11.140625" style="8" customWidth="1"/>
    <col min="10715" max="10715" width="13.7109375" style="8" customWidth="1"/>
    <col min="10716" max="10716" width="18.85546875" style="8" customWidth="1"/>
    <col min="10717" max="10717" width="17.5703125" style="8" customWidth="1"/>
    <col min="10718" max="10718" width="25.28515625" style="8" customWidth="1"/>
    <col min="10719" max="10719" width="20.140625" style="8" customWidth="1"/>
    <col min="10720" max="10720" width="15" style="8" customWidth="1"/>
    <col min="10721" max="10721" width="17.5703125" style="8" customWidth="1"/>
    <col min="10722" max="10722" width="16.28515625" style="8" customWidth="1"/>
    <col min="10723" max="10724" width="15" style="8" customWidth="1"/>
    <col min="10725" max="10725" width="17.5703125" style="8" customWidth="1"/>
    <col min="10726" max="10726" width="20.140625" style="8" customWidth="1"/>
    <col min="10727" max="10727" width="16.28515625" style="8" customWidth="1"/>
    <col min="10728" max="10729" width="25.28515625" style="8" customWidth="1"/>
    <col min="10730" max="10730" width="18.85546875" style="8" customWidth="1"/>
    <col min="10731" max="10732" width="20.140625" style="8" customWidth="1"/>
    <col min="10733" max="10733" width="11.140625" style="8" customWidth="1"/>
    <col min="10734" max="10734" width="29.140625" style="8" customWidth="1"/>
    <col min="10735" max="10735" width="34.28515625" style="8" customWidth="1"/>
    <col min="10736" max="10737" width="9.85546875" style="8" customWidth="1"/>
    <col min="10738" max="10738" width="17.5703125" style="8" customWidth="1"/>
    <col min="10739" max="10739" width="18.85546875" style="8" customWidth="1"/>
    <col min="10740" max="10740" width="9.85546875" style="8" customWidth="1"/>
    <col min="10741" max="10742" width="6" style="8" customWidth="1"/>
    <col min="10743" max="10743" width="13.7109375" style="8" customWidth="1"/>
    <col min="10744" max="10745" width="15" style="8" customWidth="1"/>
    <col min="10746" max="10746" width="17.5703125" style="8" customWidth="1"/>
    <col min="10747" max="10747" width="9.85546875" style="8" customWidth="1"/>
    <col min="10748" max="10748" width="7.28515625" style="8" customWidth="1"/>
    <col min="10749" max="10749" width="6" style="8" customWidth="1"/>
    <col min="10750" max="10755" width="17.5703125" style="8" customWidth="1"/>
    <col min="10756" max="10898" width="20.140625" style="8" customWidth="1"/>
    <col min="10899" max="10938" width="12.42578125" style="8" customWidth="1"/>
    <col min="10939" max="10939" width="20.140625" style="8" customWidth="1"/>
    <col min="10940" max="10940" width="21.42578125" style="8" customWidth="1"/>
    <col min="10941" max="10941" width="22.7109375" style="8" customWidth="1"/>
    <col min="10942" max="10942" width="13.7109375" style="8" customWidth="1"/>
    <col min="10943" max="10943" width="15" style="8" customWidth="1"/>
    <col min="10944" max="10946" width="17.5703125" style="8" customWidth="1"/>
    <col min="10947" max="10947" width="16.28515625" style="8" customWidth="1"/>
    <col min="10948" max="10948" width="15" style="8" customWidth="1"/>
    <col min="10949" max="10950" width="12.42578125" style="8" customWidth="1"/>
    <col min="10951" max="10952" width="17.5703125" style="8" customWidth="1"/>
    <col min="10953" max="10953" width="7.28515625" style="8" customWidth="1"/>
    <col min="10954" max="10954" width="21.42578125" style="8" customWidth="1"/>
    <col min="10955" max="10955" width="17.5703125" style="8" customWidth="1"/>
    <col min="10956" max="10956" width="20.140625" style="8" customWidth="1"/>
    <col min="10957" max="10957" width="16.28515625" style="8" customWidth="1"/>
    <col min="10958" max="10958" width="17.5703125" style="8" customWidth="1"/>
    <col min="10959" max="10959" width="6" style="8" customWidth="1"/>
    <col min="10960" max="10961" width="18.85546875" style="8" customWidth="1"/>
    <col min="10962" max="10963" width="20.140625" style="8" customWidth="1"/>
    <col min="10964" max="10964" width="6" style="8" customWidth="1"/>
    <col min="10965" max="10965" width="12.42578125" style="8" customWidth="1"/>
    <col min="10966" max="10966" width="18.85546875" style="8" customWidth="1"/>
    <col min="10967" max="10968" width="15" style="8" customWidth="1"/>
    <col min="10969" max="10969" width="7.28515625" style="8" customWidth="1"/>
    <col min="10970" max="10970" width="11.140625" style="8" customWidth="1"/>
    <col min="10971" max="10971" width="13.7109375" style="8" customWidth="1"/>
    <col min="10972" max="10972" width="18.85546875" style="8" customWidth="1"/>
    <col min="10973" max="10973" width="17.5703125" style="8" customWidth="1"/>
    <col min="10974" max="10974" width="25.28515625" style="8" customWidth="1"/>
    <col min="10975" max="10975" width="20.140625" style="8" customWidth="1"/>
    <col min="10976" max="10976" width="15" style="8" customWidth="1"/>
    <col min="10977" max="10977" width="17.5703125" style="8" customWidth="1"/>
    <col min="10978" max="10978" width="16.28515625" style="8" customWidth="1"/>
    <col min="10979" max="10980" width="15" style="8" customWidth="1"/>
    <col min="10981" max="10981" width="17.5703125" style="8" customWidth="1"/>
    <col min="10982" max="10982" width="20.140625" style="8" customWidth="1"/>
    <col min="10983" max="10983" width="16.28515625" style="8" customWidth="1"/>
    <col min="10984" max="10985" width="25.28515625" style="8" customWidth="1"/>
    <col min="10986" max="10986" width="18.85546875" style="8" customWidth="1"/>
    <col min="10987" max="10988" width="20.140625" style="8" customWidth="1"/>
    <col min="10989" max="10989" width="11.140625" style="8" customWidth="1"/>
    <col min="10990" max="10990" width="29.140625" style="8" customWidth="1"/>
    <col min="10991" max="10991" width="34.28515625" style="8" customWidth="1"/>
    <col min="10992" max="10993" width="9.85546875" style="8" customWidth="1"/>
    <col min="10994" max="10994" width="17.5703125" style="8" customWidth="1"/>
    <col min="10995" max="10995" width="18.85546875" style="8" customWidth="1"/>
    <col min="10996" max="10996" width="9.85546875" style="8" customWidth="1"/>
    <col min="10997" max="10998" width="6" style="8" customWidth="1"/>
    <col min="10999" max="10999" width="13.7109375" style="8" customWidth="1"/>
    <col min="11000" max="11001" width="15" style="8" customWidth="1"/>
    <col min="11002" max="11002" width="17.5703125" style="8" customWidth="1"/>
    <col min="11003" max="11003" width="9.85546875" style="8" customWidth="1"/>
    <col min="11004" max="11004" width="7.28515625" style="8" customWidth="1"/>
    <col min="11005" max="11005" width="6" style="8" customWidth="1"/>
    <col min="11006" max="11011" width="17.5703125" style="8" customWidth="1"/>
    <col min="11012" max="11154" width="20.140625" style="8" customWidth="1"/>
    <col min="11155" max="11194" width="12.42578125" style="8" customWidth="1"/>
    <col min="11195" max="11195" width="20.140625" style="8" customWidth="1"/>
    <col min="11196" max="11196" width="21.42578125" style="8" customWidth="1"/>
    <col min="11197" max="11197" width="22.7109375" style="8" customWidth="1"/>
    <col min="11198" max="11198" width="13.7109375" style="8" customWidth="1"/>
    <col min="11199" max="11199" width="15" style="8" customWidth="1"/>
    <col min="11200" max="11202" width="17.5703125" style="8" customWidth="1"/>
    <col min="11203" max="11203" width="16.28515625" style="8" customWidth="1"/>
    <col min="11204" max="11204" width="15" style="8" customWidth="1"/>
    <col min="11205" max="11206" width="12.42578125" style="8" customWidth="1"/>
    <col min="11207" max="11208" width="17.5703125" style="8" customWidth="1"/>
    <col min="11209" max="11209" width="7.28515625" style="8" customWidth="1"/>
    <col min="11210" max="11210" width="21.42578125" style="8" customWidth="1"/>
    <col min="11211" max="11211" width="17.5703125" style="8" customWidth="1"/>
    <col min="11212" max="11212" width="20.140625" style="8" customWidth="1"/>
    <col min="11213" max="11213" width="16.28515625" style="8" customWidth="1"/>
    <col min="11214" max="11214" width="17.5703125" style="8" customWidth="1"/>
    <col min="11215" max="11215" width="6" style="8" customWidth="1"/>
    <col min="11216" max="11217" width="18.85546875" style="8" customWidth="1"/>
    <col min="11218" max="11219" width="20.140625" style="8" customWidth="1"/>
    <col min="11220" max="11220" width="6" style="8" customWidth="1"/>
    <col min="11221" max="11221" width="12.42578125" style="8" customWidth="1"/>
    <col min="11222" max="11222" width="18.85546875" style="8" customWidth="1"/>
    <col min="11223" max="11224" width="15" style="8" customWidth="1"/>
    <col min="11225" max="11225" width="7.28515625" style="8" customWidth="1"/>
    <col min="11226" max="11226" width="11.140625" style="8" customWidth="1"/>
    <col min="11227" max="11227" width="13.7109375" style="8" customWidth="1"/>
    <col min="11228" max="11228" width="18.85546875" style="8" customWidth="1"/>
    <col min="11229" max="11229" width="17.5703125" style="8" customWidth="1"/>
    <col min="11230" max="11230" width="25.28515625" style="8" customWidth="1"/>
    <col min="11231" max="11231" width="20.140625" style="8" customWidth="1"/>
    <col min="11232" max="11232" width="15" style="8" customWidth="1"/>
    <col min="11233" max="11233" width="17.5703125" style="8" customWidth="1"/>
    <col min="11234" max="11234" width="16.28515625" style="8" customWidth="1"/>
    <col min="11235" max="11236" width="15" style="8" customWidth="1"/>
    <col min="11237" max="11237" width="17.5703125" style="8" customWidth="1"/>
    <col min="11238" max="11238" width="20.140625" style="8" customWidth="1"/>
    <col min="11239" max="11239" width="16.28515625" style="8" customWidth="1"/>
    <col min="11240" max="11241" width="25.28515625" style="8" customWidth="1"/>
    <col min="11242" max="11242" width="18.85546875" style="8" customWidth="1"/>
    <col min="11243" max="11244" width="20.140625" style="8" customWidth="1"/>
    <col min="11245" max="11245" width="11.140625" style="8" customWidth="1"/>
    <col min="11246" max="11246" width="29.140625" style="8" customWidth="1"/>
    <col min="11247" max="11247" width="34.28515625" style="8" customWidth="1"/>
    <col min="11248" max="11249" width="9.85546875" style="8" customWidth="1"/>
    <col min="11250" max="11250" width="17.5703125" style="8" customWidth="1"/>
    <col min="11251" max="11251" width="18.85546875" style="8" customWidth="1"/>
    <col min="11252" max="11252" width="9.85546875" style="8" customWidth="1"/>
    <col min="11253" max="11254" width="6" style="8" customWidth="1"/>
    <col min="11255" max="11255" width="13.7109375" style="8" customWidth="1"/>
    <col min="11256" max="11257" width="15" style="8" customWidth="1"/>
    <col min="11258" max="11258" width="17.5703125" style="8" customWidth="1"/>
    <col min="11259" max="11259" width="9.85546875" style="8" customWidth="1"/>
    <col min="11260" max="11260" width="7.28515625" style="8" customWidth="1"/>
    <col min="11261" max="11261" width="6" style="8" customWidth="1"/>
    <col min="11262" max="11267" width="17.5703125" style="8" customWidth="1"/>
    <col min="11268" max="11410" width="20.140625" style="8" customWidth="1"/>
    <col min="11411" max="11450" width="12.42578125" style="8" customWidth="1"/>
    <col min="11451" max="11451" width="20.140625" style="8" customWidth="1"/>
    <col min="11452" max="11452" width="21.42578125" style="8" customWidth="1"/>
    <col min="11453" max="11453" width="22.7109375" style="8" customWidth="1"/>
    <col min="11454" max="11454" width="13.7109375" style="8" customWidth="1"/>
    <col min="11455" max="11455" width="15" style="8" customWidth="1"/>
    <col min="11456" max="11458" width="17.5703125" style="8" customWidth="1"/>
    <col min="11459" max="11459" width="16.28515625" style="8" customWidth="1"/>
    <col min="11460" max="11460" width="15" style="8" customWidth="1"/>
    <col min="11461" max="11462" width="12.42578125" style="8" customWidth="1"/>
    <col min="11463" max="11464" width="17.5703125" style="8" customWidth="1"/>
    <col min="11465" max="11465" width="7.28515625" style="8" customWidth="1"/>
    <col min="11466" max="11466" width="21.42578125" style="8" customWidth="1"/>
    <col min="11467" max="11467" width="17.5703125" style="8" customWidth="1"/>
    <col min="11468" max="11468" width="20.140625" style="8" customWidth="1"/>
    <col min="11469" max="11469" width="16.28515625" style="8" customWidth="1"/>
    <col min="11470" max="11470" width="17.5703125" style="8" customWidth="1"/>
    <col min="11471" max="11471" width="6" style="8" customWidth="1"/>
    <col min="11472" max="11473" width="18.85546875" style="8" customWidth="1"/>
    <col min="11474" max="11475" width="20.140625" style="8" customWidth="1"/>
    <col min="11476" max="11476" width="6" style="8" customWidth="1"/>
    <col min="11477" max="11477" width="12.42578125" style="8" customWidth="1"/>
    <col min="11478" max="11478" width="18.85546875" style="8" customWidth="1"/>
    <col min="11479" max="11480" width="15" style="8" customWidth="1"/>
    <col min="11481" max="11481" width="7.28515625" style="8" customWidth="1"/>
    <col min="11482" max="11482" width="11.140625" style="8" customWidth="1"/>
    <col min="11483" max="11483" width="13.7109375" style="8" customWidth="1"/>
    <col min="11484" max="11484" width="18.85546875" style="8" customWidth="1"/>
    <col min="11485" max="11485" width="17.5703125" style="8" customWidth="1"/>
    <col min="11486" max="11486" width="25.28515625" style="8" customWidth="1"/>
    <col min="11487" max="11487" width="20.140625" style="8" customWidth="1"/>
    <col min="11488" max="11488" width="15" style="8" customWidth="1"/>
    <col min="11489" max="11489" width="17.5703125" style="8" customWidth="1"/>
    <col min="11490" max="11490" width="16.28515625" style="8" customWidth="1"/>
    <col min="11491" max="11492" width="15" style="8" customWidth="1"/>
    <col min="11493" max="11493" width="17.5703125" style="8" customWidth="1"/>
    <col min="11494" max="11494" width="20.140625" style="8" customWidth="1"/>
    <col min="11495" max="11495" width="16.28515625" style="8" customWidth="1"/>
    <col min="11496" max="11497" width="25.28515625" style="8" customWidth="1"/>
    <col min="11498" max="11498" width="18.85546875" style="8" customWidth="1"/>
    <col min="11499" max="11500" width="20.140625" style="8" customWidth="1"/>
    <col min="11501" max="11501" width="11.140625" style="8" customWidth="1"/>
    <col min="11502" max="11502" width="29.140625" style="8" customWidth="1"/>
    <col min="11503" max="11503" width="34.28515625" style="8" customWidth="1"/>
    <col min="11504" max="11505" width="9.85546875" style="8" customWidth="1"/>
    <col min="11506" max="11506" width="17.5703125" style="8" customWidth="1"/>
    <col min="11507" max="11507" width="18.85546875" style="8" customWidth="1"/>
    <col min="11508" max="11508" width="9.85546875" style="8" customWidth="1"/>
    <col min="11509" max="11510" width="6" style="8" customWidth="1"/>
    <col min="11511" max="11511" width="13.7109375" style="8" customWidth="1"/>
    <col min="11512" max="11513" width="15" style="8" customWidth="1"/>
    <col min="11514" max="11514" width="17.5703125" style="8" customWidth="1"/>
    <col min="11515" max="11515" width="9.85546875" style="8" customWidth="1"/>
    <col min="11516" max="11516" width="7.28515625" style="8" customWidth="1"/>
    <col min="11517" max="11517" width="6" style="8" customWidth="1"/>
    <col min="11518" max="11523" width="17.5703125" style="8" customWidth="1"/>
    <col min="11524" max="11666" width="20.140625" style="8" customWidth="1"/>
    <col min="11667" max="11706" width="12.42578125" style="8" customWidth="1"/>
    <col min="11707" max="11707" width="20.140625" style="8" customWidth="1"/>
    <col min="11708" max="11708" width="21.42578125" style="8" customWidth="1"/>
    <col min="11709" max="11709" width="22.7109375" style="8" customWidth="1"/>
    <col min="11710" max="11710" width="13.7109375" style="8" customWidth="1"/>
    <col min="11711" max="11711" width="15" style="8" customWidth="1"/>
    <col min="11712" max="11714" width="17.5703125" style="8" customWidth="1"/>
    <col min="11715" max="11715" width="16.28515625" style="8" customWidth="1"/>
    <col min="11716" max="11716" width="15" style="8" customWidth="1"/>
    <col min="11717" max="11718" width="12.42578125" style="8" customWidth="1"/>
    <col min="11719" max="11720" width="17.5703125" style="8" customWidth="1"/>
    <col min="11721" max="11721" width="7.28515625" style="8" customWidth="1"/>
    <col min="11722" max="11722" width="21.42578125" style="8" customWidth="1"/>
    <col min="11723" max="11723" width="17.5703125" style="8" customWidth="1"/>
    <col min="11724" max="11724" width="20.140625" style="8" customWidth="1"/>
    <col min="11725" max="11725" width="16.28515625" style="8" customWidth="1"/>
    <col min="11726" max="11726" width="17.5703125" style="8" customWidth="1"/>
    <col min="11727" max="11727" width="6" style="8" customWidth="1"/>
    <col min="11728" max="11729" width="18.85546875" style="8" customWidth="1"/>
    <col min="11730" max="11731" width="20.140625" style="8" customWidth="1"/>
    <col min="11732" max="11732" width="6" style="8" customWidth="1"/>
    <col min="11733" max="11733" width="12.42578125" style="8" customWidth="1"/>
    <col min="11734" max="11734" width="18.85546875" style="8" customWidth="1"/>
    <col min="11735" max="11736" width="15" style="8" customWidth="1"/>
    <col min="11737" max="11737" width="7.28515625" style="8" customWidth="1"/>
    <col min="11738" max="11738" width="11.140625" style="8" customWidth="1"/>
    <col min="11739" max="11739" width="13.7109375" style="8" customWidth="1"/>
    <col min="11740" max="11740" width="18.85546875" style="8" customWidth="1"/>
    <col min="11741" max="11741" width="17.5703125" style="8" customWidth="1"/>
    <col min="11742" max="11742" width="25.28515625" style="8" customWidth="1"/>
    <col min="11743" max="11743" width="20.140625" style="8" customWidth="1"/>
    <col min="11744" max="11744" width="15" style="8" customWidth="1"/>
    <col min="11745" max="11745" width="17.5703125" style="8" customWidth="1"/>
    <col min="11746" max="11746" width="16.28515625" style="8" customWidth="1"/>
    <col min="11747" max="11748" width="15" style="8" customWidth="1"/>
    <col min="11749" max="11749" width="17.5703125" style="8" customWidth="1"/>
    <col min="11750" max="11750" width="20.140625" style="8" customWidth="1"/>
    <col min="11751" max="11751" width="16.28515625" style="8" customWidth="1"/>
    <col min="11752" max="11753" width="25.28515625" style="8" customWidth="1"/>
    <col min="11754" max="11754" width="18.85546875" style="8" customWidth="1"/>
    <col min="11755" max="11756" width="20.140625" style="8" customWidth="1"/>
    <col min="11757" max="11757" width="11.140625" style="8" customWidth="1"/>
    <col min="11758" max="11758" width="29.140625" style="8" customWidth="1"/>
    <col min="11759" max="11759" width="34.28515625" style="8" customWidth="1"/>
    <col min="11760" max="11761" width="9.85546875" style="8" customWidth="1"/>
    <col min="11762" max="11762" width="17.5703125" style="8" customWidth="1"/>
    <col min="11763" max="11763" width="18.85546875" style="8" customWidth="1"/>
    <col min="11764" max="11764" width="9.85546875" style="8" customWidth="1"/>
    <col min="11765" max="11766" width="6" style="8" customWidth="1"/>
    <col min="11767" max="11767" width="13.7109375" style="8" customWidth="1"/>
    <col min="11768" max="11769" width="15" style="8" customWidth="1"/>
    <col min="11770" max="11770" width="17.5703125" style="8" customWidth="1"/>
    <col min="11771" max="11771" width="9.85546875" style="8" customWidth="1"/>
    <col min="11772" max="11772" width="7.28515625" style="8" customWidth="1"/>
    <col min="11773" max="11773" width="6" style="8" customWidth="1"/>
    <col min="11774" max="11779" width="17.5703125" style="8" customWidth="1"/>
    <col min="11780" max="11922" width="20.140625" style="8" customWidth="1"/>
    <col min="11923" max="11962" width="12.42578125" style="8" customWidth="1"/>
    <col min="11963" max="11963" width="20.140625" style="8" customWidth="1"/>
    <col min="11964" max="11964" width="21.42578125" style="8" customWidth="1"/>
    <col min="11965" max="11965" width="22.7109375" style="8" customWidth="1"/>
    <col min="11966" max="11966" width="13.7109375" style="8" customWidth="1"/>
    <col min="11967" max="11967" width="15" style="8" customWidth="1"/>
    <col min="11968" max="11970" width="17.5703125" style="8" customWidth="1"/>
    <col min="11971" max="11971" width="16.28515625" style="8" customWidth="1"/>
    <col min="11972" max="11972" width="15" style="8" customWidth="1"/>
    <col min="11973" max="11974" width="12.42578125" style="8" customWidth="1"/>
    <col min="11975" max="11976" width="17.5703125" style="8" customWidth="1"/>
    <col min="11977" max="11977" width="7.28515625" style="8" customWidth="1"/>
    <col min="11978" max="11978" width="21.42578125" style="8" customWidth="1"/>
    <col min="11979" max="11979" width="17.5703125" style="8" customWidth="1"/>
    <col min="11980" max="11980" width="20.140625" style="8" customWidth="1"/>
    <col min="11981" max="11981" width="16.28515625" style="8" customWidth="1"/>
    <col min="11982" max="11982" width="17.5703125" style="8" customWidth="1"/>
    <col min="11983" max="11983" width="6" style="8" customWidth="1"/>
    <col min="11984" max="11985" width="18.85546875" style="8" customWidth="1"/>
    <col min="11986" max="11987" width="20.140625" style="8" customWidth="1"/>
    <col min="11988" max="11988" width="6" style="8" customWidth="1"/>
    <col min="11989" max="11989" width="12.42578125" style="8" customWidth="1"/>
    <col min="11990" max="11990" width="18.85546875" style="8" customWidth="1"/>
    <col min="11991" max="11992" width="15" style="8" customWidth="1"/>
    <col min="11993" max="11993" width="7.28515625" style="8" customWidth="1"/>
    <col min="11994" max="11994" width="11.140625" style="8" customWidth="1"/>
    <col min="11995" max="11995" width="13.7109375" style="8" customWidth="1"/>
    <col min="11996" max="11996" width="18.85546875" style="8" customWidth="1"/>
    <col min="11997" max="11997" width="17.5703125" style="8" customWidth="1"/>
    <col min="11998" max="11998" width="25.28515625" style="8" customWidth="1"/>
    <col min="11999" max="11999" width="20.140625" style="8" customWidth="1"/>
    <col min="12000" max="12000" width="15" style="8" customWidth="1"/>
    <col min="12001" max="12001" width="17.5703125" style="8" customWidth="1"/>
    <col min="12002" max="12002" width="16.28515625" style="8" customWidth="1"/>
    <col min="12003" max="12004" width="15" style="8" customWidth="1"/>
    <col min="12005" max="12005" width="17.5703125" style="8" customWidth="1"/>
    <col min="12006" max="12006" width="20.140625" style="8" customWidth="1"/>
    <col min="12007" max="12007" width="16.28515625" style="8" customWidth="1"/>
    <col min="12008" max="12009" width="25.28515625" style="8" customWidth="1"/>
    <col min="12010" max="12010" width="18.85546875" style="8" customWidth="1"/>
    <col min="12011" max="12012" width="20.140625" style="8" customWidth="1"/>
    <col min="12013" max="12013" width="11.140625" style="8" customWidth="1"/>
    <col min="12014" max="12014" width="29.140625" style="8" customWidth="1"/>
    <col min="12015" max="12015" width="34.28515625" style="8" customWidth="1"/>
    <col min="12016" max="12017" width="9.85546875" style="8" customWidth="1"/>
    <col min="12018" max="12018" width="17.5703125" style="8" customWidth="1"/>
    <col min="12019" max="12019" width="18.85546875" style="8" customWidth="1"/>
    <col min="12020" max="12020" width="9.85546875" style="8" customWidth="1"/>
    <col min="12021" max="12022" width="6" style="8" customWidth="1"/>
    <col min="12023" max="12023" width="13.7109375" style="8" customWidth="1"/>
    <col min="12024" max="12025" width="15" style="8" customWidth="1"/>
    <col min="12026" max="12026" width="17.5703125" style="8" customWidth="1"/>
    <col min="12027" max="12027" width="9.85546875" style="8" customWidth="1"/>
    <col min="12028" max="12028" width="7.28515625" style="8" customWidth="1"/>
    <col min="12029" max="12029" width="6" style="8" customWidth="1"/>
    <col min="12030" max="12035" width="17.5703125" style="8" customWidth="1"/>
    <col min="12036" max="12178" width="20.140625" style="8" customWidth="1"/>
    <col min="12179" max="12218" width="12.42578125" style="8" customWidth="1"/>
    <col min="12219" max="12219" width="20.140625" style="8" customWidth="1"/>
    <col min="12220" max="12220" width="21.42578125" style="8" customWidth="1"/>
    <col min="12221" max="12221" width="22.7109375" style="8" customWidth="1"/>
    <col min="12222" max="12222" width="13.7109375" style="8" customWidth="1"/>
    <col min="12223" max="12223" width="15" style="8" customWidth="1"/>
    <col min="12224" max="12226" width="17.5703125" style="8" customWidth="1"/>
    <col min="12227" max="12227" width="16.28515625" style="8" customWidth="1"/>
    <col min="12228" max="12228" width="15" style="8" customWidth="1"/>
    <col min="12229" max="12230" width="12.42578125" style="8" customWidth="1"/>
    <col min="12231" max="12232" width="17.5703125" style="8" customWidth="1"/>
    <col min="12233" max="12233" width="7.28515625" style="8" customWidth="1"/>
    <col min="12234" max="12234" width="21.42578125" style="8" customWidth="1"/>
    <col min="12235" max="12235" width="17.5703125" style="8" customWidth="1"/>
    <col min="12236" max="12236" width="20.140625" style="8" customWidth="1"/>
    <col min="12237" max="12237" width="16.28515625" style="8" customWidth="1"/>
    <col min="12238" max="12238" width="17.5703125" style="8" customWidth="1"/>
    <col min="12239" max="12239" width="6" style="8" customWidth="1"/>
    <col min="12240" max="12241" width="18.85546875" style="8" customWidth="1"/>
    <col min="12242" max="12243" width="20.140625" style="8" customWidth="1"/>
    <col min="12244" max="12244" width="6" style="8" customWidth="1"/>
    <col min="12245" max="12245" width="12.42578125" style="8" customWidth="1"/>
    <col min="12246" max="12246" width="18.85546875" style="8" customWidth="1"/>
    <col min="12247" max="12248" width="15" style="8" customWidth="1"/>
    <col min="12249" max="12249" width="7.28515625" style="8" customWidth="1"/>
    <col min="12250" max="12250" width="11.140625" style="8" customWidth="1"/>
    <col min="12251" max="12251" width="13.7109375" style="8" customWidth="1"/>
    <col min="12252" max="12252" width="18.85546875" style="8" customWidth="1"/>
    <col min="12253" max="12253" width="17.5703125" style="8" customWidth="1"/>
    <col min="12254" max="12254" width="25.28515625" style="8" customWidth="1"/>
    <col min="12255" max="12255" width="20.140625" style="8" customWidth="1"/>
    <col min="12256" max="12256" width="15" style="8" customWidth="1"/>
    <col min="12257" max="12257" width="17.5703125" style="8" customWidth="1"/>
    <col min="12258" max="12258" width="16.28515625" style="8" customWidth="1"/>
    <col min="12259" max="12260" width="15" style="8" customWidth="1"/>
    <col min="12261" max="12261" width="17.5703125" style="8" customWidth="1"/>
    <col min="12262" max="12262" width="20.140625" style="8" customWidth="1"/>
    <col min="12263" max="12263" width="16.28515625" style="8" customWidth="1"/>
    <col min="12264" max="12265" width="25.28515625" style="8" customWidth="1"/>
    <col min="12266" max="12266" width="18.85546875" style="8" customWidth="1"/>
    <col min="12267" max="12268" width="20.140625" style="8" customWidth="1"/>
    <col min="12269" max="12269" width="11.140625" style="8" customWidth="1"/>
    <col min="12270" max="12270" width="29.140625" style="8" customWidth="1"/>
    <col min="12271" max="12271" width="34.28515625" style="8" customWidth="1"/>
    <col min="12272" max="12273" width="9.85546875" style="8" customWidth="1"/>
    <col min="12274" max="12274" width="17.5703125" style="8" customWidth="1"/>
    <col min="12275" max="12275" width="18.85546875" style="8" customWidth="1"/>
    <col min="12276" max="12276" width="9.85546875" style="8" customWidth="1"/>
    <col min="12277" max="12278" width="6" style="8" customWidth="1"/>
    <col min="12279" max="12279" width="13.7109375" style="8" customWidth="1"/>
    <col min="12280" max="12281" width="15" style="8" customWidth="1"/>
    <col min="12282" max="12282" width="17.5703125" style="8" customWidth="1"/>
    <col min="12283" max="12283" width="9.85546875" style="8" customWidth="1"/>
    <col min="12284" max="12284" width="7.28515625" style="8" customWidth="1"/>
    <col min="12285" max="12285" width="6" style="8" customWidth="1"/>
    <col min="12286" max="12291" width="17.5703125" style="8" customWidth="1"/>
    <col min="12292" max="12434" width="20.140625" style="8" customWidth="1"/>
    <col min="12435" max="12474" width="12.42578125" style="8" customWidth="1"/>
    <col min="12475" max="12475" width="20.140625" style="8" customWidth="1"/>
    <col min="12476" max="12476" width="21.42578125" style="8" customWidth="1"/>
    <col min="12477" max="12477" width="22.7109375" style="8" customWidth="1"/>
    <col min="12478" max="12478" width="13.7109375" style="8" customWidth="1"/>
    <col min="12479" max="12479" width="15" style="8" customWidth="1"/>
    <col min="12480" max="12482" width="17.5703125" style="8" customWidth="1"/>
    <col min="12483" max="12483" width="16.28515625" style="8" customWidth="1"/>
    <col min="12484" max="12484" width="15" style="8" customWidth="1"/>
    <col min="12485" max="12486" width="12.42578125" style="8" customWidth="1"/>
    <col min="12487" max="12488" width="17.5703125" style="8" customWidth="1"/>
    <col min="12489" max="12489" width="7.28515625" style="8" customWidth="1"/>
    <col min="12490" max="12490" width="21.42578125" style="8" customWidth="1"/>
    <col min="12491" max="12491" width="17.5703125" style="8" customWidth="1"/>
    <col min="12492" max="12492" width="20.140625" style="8" customWidth="1"/>
    <col min="12493" max="12493" width="16.28515625" style="8" customWidth="1"/>
    <col min="12494" max="12494" width="17.5703125" style="8" customWidth="1"/>
    <col min="12495" max="12495" width="6" style="8" customWidth="1"/>
    <col min="12496" max="12497" width="18.85546875" style="8" customWidth="1"/>
    <col min="12498" max="12499" width="20.140625" style="8" customWidth="1"/>
    <col min="12500" max="12500" width="6" style="8" customWidth="1"/>
    <col min="12501" max="12501" width="12.42578125" style="8" customWidth="1"/>
    <col min="12502" max="12502" width="18.85546875" style="8" customWidth="1"/>
    <col min="12503" max="12504" width="15" style="8" customWidth="1"/>
    <col min="12505" max="12505" width="7.28515625" style="8" customWidth="1"/>
    <col min="12506" max="12506" width="11.140625" style="8" customWidth="1"/>
    <col min="12507" max="12507" width="13.7109375" style="8" customWidth="1"/>
    <col min="12508" max="12508" width="18.85546875" style="8" customWidth="1"/>
    <col min="12509" max="12509" width="17.5703125" style="8" customWidth="1"/>
    <col min="12510" max="12510" width="25.28515625" style="8" customWidth="1"/>
    <col min="12511" max="12511" width="20.140625" style="8" customWidth="1"/>
    <col min="12512" max="12512" width="15" style="8" customWidth="1"/>
    <col min="12513" max="12513" width="17.5703125" style="8" customWidth="1"/>
    <col min="12514" max="12514" width="16.28515625" style="8" customWidth="1"/>
    <col min="12515" max="12516" width="15" style="8" customWidth="1"/>
    <col min="12517" max="12517" width="17.5703125" style="8" customWidth="1"/>
    <col min="12518" max="12518" width="20.140625" style="8" customWidth="1"/>
    <col min="12519" max="12519" width="16.28515625" style="8" customWidth="1"/>
    <col min="12520" max="12521" width="25.28515625" style="8" customWidth="1"/>
    <col min="12522" max="12522" width="18.85546875" style="8" customWidth="1"/>
    <col min="12523" max="12524" width="20.140625" style="8" customWidth="1"/>
    <col min="12525" max="12525" width="11.140625" style="8" customWidth="1"/>
    <col min="12526" max="12526" width="29.140625" style="8" customWidth="1"/>
    <col min="12527" max="12527" width="34.28515625" style="8" customWidth="1"/>
    <col min="12528" max="12529" width="9.85546875" style="8" customWidth="1"/>
    <col min="12530" max="12530" width="17.5703125" style="8" customWidth="1"/>
    <col min="12531" max="12531" width="18.85546875" style="8" customWidth="1"/>
    <col min="12532" max="12532" width="9.85546875" style="8" customWidth="1"/>
    <col min="12533" max="12534" width="6" style="8" customWidth="1"/>
    <col min="12535" max="12535" width="13.7109375" style="8" customWidth="1"/>
    <col min="12536" max="12537" width="15" style="8" customWidth="1"/>
    <col min="12538" max="12538" width="17.5703125" style="8" customWidth="1"/>
    <col min="12539" max="12539" width="9.85546875" style="8" customWidth="1"/>
    <col min="12540" max="12540" width="7.28515625" style="8" customWidth="1"/>
    <col min="12541" max="12541" width="6" style="8" customWidth="1"/>
    <col min="12542" max="12547" width="17.5703125" style="8" customWidth="1"/>
    <col min="12548" max="12690" width="20.140625" style="8" customWidth="1"/>
    <col min="12691" max="12730" width="12.42578125" style="8" customWidth="1"/>
    <col min="12731" max="12731" width="20.140625" style="8" customWidth="1"/>
    <col min="12732" max="12732" width="21.42578125" style="8" customWidth="1"/>
    <col min="12733" max="12733" width="22.7109375" style="8" customWidth="1"/>
    <col min="12734" max="12734" width="13.7109375" style="8" customWidth="1"/>
    <col min="12735" max="12735" width="15" style="8" customWidth="1"/>
    <col min="12736" max="12738" width="17.5703125" style="8" customWidth="1"/>
    <col min="12739" max="12739" width="16.28515625" style="8" customWidth="1"/>
    <col min="12740" max="12740" width="15" style="8" customWidth="1"/>
    <col min="12741" max="12742" width="12.42578125" style="8" customWidth="1"/>
    <col min="12743" max="12744" width="17.5703125" style="8" customWidth="1"/>
    <col min="12745" max="12745" width="7.28515625" style="8" customWidth="1"/>
    <col min="12746" max="12746" width="21.42578125" style="8" customWidth="1"/>
    <col min="12747" max="12747" width="17.5703125" style="8" customWidth="1"/>
    <col min="12748" max="12748" width="20.140625" style="8" customWidth="1"/>
    <col min="12749" max="12749" width="16.28515625" style="8" customWidth="1"/>
    <col min="12750" max="12750" width="17.5703125" style="8" customWidth="1"/>
    <col min="12751" max="12751" width="6" style="8" customWidth="1"/>
    <col min="12752" max="12753" width="18.85546875" style="8" customWidth="1"/>
    <col min="12754" max="12755" width="20.140625" style="8" customWidth="1"/>
    <col min="12756" max="12756" width="6" style="8" customWidth="1"/>
    <col min="12757" max="12757" width="12.42578125" style="8" customWidth="1"/>
    <col min="12758" max="12758" width="18.85546875" style="8" customWidth="1"/>
    <col min="12759" max="12760" width="15" style="8" customWidth="1"/>
    <col min="12761" max="12761" width="7.28515625" style="8" customWidth="1"/>
    <col min="12762" max="12762" width="11.140625" style="8" customWidth="1"/>
    <col min="12763" max="12763" width="13.7109375" style="8" customWidth="1"/>
    <col min="12764" max="12764" width="18.85546875" style="8" customWidth="1"/>
    <col min="12765" max="12765" width="17.5703125" style="8" customWidth="1"/>
    <col min="12766" max="12766" width="25.28515625" style="8" customWidth="1"/>
    <col min="12767" max="12767" width="20.140625" style="8" customWidth="1"/>
    <col min="12768" max="12768" width="15" style="8" customWidth="1"/>
    <col min="12769" max="12769" width="17.5703125" style="8" customWidth="1"/>
    <col min="12770" max="12770" width="16.28515625" style="8" customWidth="1"/>
    <col min="12771" max="12772" width="15" style="8" customWidth="1"/>
    <col min="12773" max="12773" width="17.5703125" style="8" customWidth="1"/>
    <col min="12774" max="12774" width="20.140625" style="8" customWidth="1"/>
    <col min="12775" max="12775" width="16.28515625" style="8" customWidth="1"/>
    <col min="12776" max="12777" width="25.28515625" style="8" customWidth="1"/>
    <col min="12778" max="12778" width="18.85546875" style="8" customWidth="1"/>
    <col min="12779" max="12780" width="20.140625" style="8" customWidth="1"/>
    <col min="12781" max="12781" width="11.140625" style="8" customWidth="1"/>
    <col min="12782" max="12782" width="29.140625" style="8" customWidth="1"/>
    <col min="12783" max="12783" width="34.28515625" style="8" customWidth="1"/>
    <col min="12784" max="12785" width="9.85546875" style="8" customWidth="1"/>
    <col min="12786" max="12786" width="17.5703125" style="8" customWidth="1"/>
    <col min="12787" max="12787" width="18.85546875" style="8" customWidth="1"/>
    <col min="12788" max="12788" width="9.85546875" style="8" customWidth="1"/>
    <col min="12789" max="12790" width="6" style="8" customWidth="1"/>
    <col min="12791" max="12791" width="13.7109375" style="8" customWidth="1"/>
    <col min="12792" max="12793" width="15" style="8" customWidth="1"/>
    <col min="12794" max="12794" width="17.5703125" style="8" customWidth="1"/>
    <col min="12795" max="12795" width="9.85546875" style="8" customWidth="1"/>
    <col min="12796" max="12796" width="7.28515625" style="8" customWidth="1"/>
    <col min="12797" max="12797" width="6" style="8" customWidth="1"/>
    <col min="12798" max="12803" width="17.5703125" style="8" customWidth="1"/>
    <col min="12804" max="12946" width="20.140625" style="8" customWidth="1"/>
    <col min="12947" max="12986" width="12.42578125" style="8" customWidth="1"/>
    <col min="12987" max="12987" width="20.140625" style="8" customWidth="1"/>
    <col min="12988" max="12988" width="21.42578125" style="8" customWidth="1"/>
    <col min="12989" max="12989" width="22.7109375" style="8" customWidth="1"/>
    <col min="12990" max="12990" width="13.7109375" style="8" customWidth="1"/>
    <col min="12991" max="12991" width="15" style="8" customWidth="1"/>
    <col min="12992" max="12994" width="17.5703125" style="8" customWidth="1"/>
    <col min="12995" max="12995" width="16.28515625" style="8" customWidth="1"/>
    <col min="12996" max="12996" width="15" style="8" customWidth="1"/>
    <col min="12997" max="12998" width="12.42578125" style="8" customWidth="1"/>
    <col min="12999" max="13000" width="17.5703125" style="8" customWidth="1"/>
    <col min="13001" max="13001" width="7.28515625" style="8" customWidth="1"/>
    <col min="13002" max="13002" width="21.42578125" style="8" customWidth="1"/>
    <col min="13003" max="13003" width="17.5703125" style="8" customWidth="1"/>
    <col min="13004" max="13004" width="20.140625" style="8" customWidth="1"/>
    <col min="13005" max="13005" width="16.28515625" style="8" customWidth="1"/>
    <col min="13006" max="13006" width="17.5703125" style="8" customWidth="1"/>
    <col min="13007" max="13007" width="6" style="8" customWidth="1"/>
    <col min="13008" max="13009" width="18.85546875" style="8" customWidth="1"/>
    <col min="13010" max="13011" width="20.140625" style="8" customWidth="1"/>
    <col min="13012" max="13012" width="6" style="8" customWidth="1"/>
    <col min="13013" max="13013" width="12.42578125" style="8" customWidth="1"/>
    <col min="13014" max="13014" width="18.85546875" style="8" customWidth="1"/>
    <col min="13015" max="13016" width="15" style="8" customWidth="1"/>
    <col min="13017" max="13017" width="7.28515625" style="8" customWidth="1"/>
    <col min="13018" max="13018" width="11.140625" style="8" customWidth="1"/>
    <col min="13019" max="13019" width="13.7109375" style="8" customWidth="1"/>
    <col min="13020" max="13020" width="18.85546875" style="8" customWidth="1"/>
    <col min="13021" max="13021" width="17.5703125" style="8" customWidth="1"/>
    <col min="13022" max="13022" width="25.28515625" style="8" customWidth="1"/>
    <col min="13023" max="13023" width="20.140625" style="8" customWidth="1"/>
    <col min="13024" max="13024" width="15" style="8" customWidth="1"/>
    <col min="13025" max="13025" width="17.5703125" style="8" customWidth="1"/>
    <col min="13026" max="13026" width="16.28515625" style="8" customWidth="1"/>
    <col min="13027" max="13028" width="15" style="8" customWidth="1"/>
    <col min="13029" max="13029" width="17.5703125" style="8" customWidth="1"/>
    <col min="13030" max="13030" width="20.140625" style="8" customWidth="1"/>
    <col min="13031" max="13031" width="16.28515625" style="8" customWidth="1"/>
    <col min="13032" max="13033" width="25.28515625" style="8" customWidth="1"/>
    <col min="13034" max="13034" width="18.85546875" style="8" customWidth="1"/>
    <col min="13035" max="13036" width="20.140625" style="8" customWidth="1"/>
    <col min="13037" max="13037" width="11.140625" style="8" customWidth="1"/>
    <col min="13038" max="13038" width="29.140625" style="8" customWidth="1"/>
    <col min="13039" max="13039" width="34.28515625" style="8" customWidth="1"/>
    <col min="13040" max="13041" width="9.85546875" style="8" customWidth="1"/>
    <col min="13042" max="13042" width="17.5703125" style="8" customWidth="1"/>
    <col min="13043" max="13043" width="18.85546875" style="8" customWidth="1"/>
    <col min="13044" max="13044" width="9.85546875" style="8" customWidth="1"/>
    <col min="13045" max="13046" width="6" style="8" customWidth="1"/>
    <col min="13047" max="13047" width="13.7109375" style="8" customWidth="1"/>
    <col min="13048" max="13049" width="15" style="8" customWidth="1"/>
    <col min="13050" max="13050" width="17.5703125" style="8" customWidth="1"/>
    <col min="13051" max="13051" width="9.85546875" style="8" customWidth="1"/>
    <col min="13052" max="13052" width="7.28515625" style="8" customWidth="1"/>
    <col min="13053" max="13053" width="6" style="8" customWidth="1"/>
    <col min="13054" max="13059" width="17.5703125" style="8" customWidth="1"/>
    <col min="13060" max="13202" width="20.140625" style="8" customWidth="1"/>
    <col min="13203" max="13242" width="12.42578125" style="8" customWidth="1"/>
    <col min="13243" max="13243" width="20.140625" style="8" customWidth="1"/>
    <col min="13244" max="13244" width="21.42578125" style="8" customWidth="1"/>
    <col min="13245" max="13245" width="22.7109375" style="8" customWidth="1"/>
    <col min="13246" max="13246" width="13.7109375" style="8" customWidth="1"/>
    <col min="13247" max="13247" width="15" style="8" customWidth="1"/>
    <col min="13248" max="13250" width="17.5703125" style="8" customWidth="1"/>
    <col min="13251" max="13251" width="16.28515625" style="8" customWidth="1"/>
    <col min="13252" max="13252" width="15" style="8" customWidth="1"/>
    <col min="13253" max="13254" width="12.42578125" style="8" customWidth="1"/>
    <col min="13255" max="13256" width="17.5703125" style="8" customWidth="1"/>
    <col min="13257" max="13257" width="7.28515625" style="8" customWidth="1"/>
    <col min="13258" max="13258" width="21.42578125" style="8" customWidth="1"/>
    <col min="13259" max="13259" width="17.5703125" style="8" customWidth="1"/>
    <col min="13260" max="13260" width="20.140625" style="8" customWidth="1"/>
    <col min="13261" max="13261" width="16.28515625" style="8" customWidth="1"/>
    <col min="13262" max="13262" width="17.5703125" style="8" customWidth="1"/>
    <col min="13263" max="13263" width="6" style="8" customWidth="1"/>
    <col min="13264" max="13265" width="18.85546875" style="8" customWidth="1"/>
    <col min="13266" max="13267" width="20.140625" style="8" customWidth="1"/>
    <col min="13268" max="13268" width="6" style="8" customWidth="1"/>
    <col min="13269" max="13269" width="12.42578125" style="8" customWidth="1"/>
    <col min="13270" max="13270" width="18.85546875" style="8" customWidth="1"/>
    <col min="13271" max="13272" width="15" style="8" customWidth="1"/>
    <col min="13273" max="13273" width="7.28515625" style="8" customWidth="1"/>
    <col min="13274" max="13274" width="11.140625" style="8" customWidth="1"/>
    <col min="13275" max="13275" width="13.7109375" style="8" customWidth="1"/>
    <col min="13276" max="13276" width="18.85546875" style="8" customWidth="1"/>
    <col min="13277" max="13277" width="17.5703125" style="8" customWidth="1"/>
    <col min="13278" max="13278" width="25.28515625" style="8" customWidth="1"/>
    <col min="13279" max="13279" width="20.140625" style="8" customWidth="1"/>
    <col min="13280" max="13280" width="15" style="8" customWidth="1"/>
    <col min="13281" max="13281" width="17.5703125" style="8" customWidth="1"/>
    <col min="13282" max="13282" width="16.28515625" style="8" customWidth="1"/>
    <col min="13283" max="13284" width="15" style="8" customWidth="1"/>
    <col min="13285" max="13285" width="17.5703125" style="8" customWidth="1"/>
    <col min="13286" max="13286" width="20.140625" style="8" customWidth="1"/>
    <col min="13287" max="13287" width="16.28515625" style="8" customWidth="1"/>
    <col min="13288" max="13289" width="25.28515625" style="8" customWidth="1"/>
    <col min="13290" max="13290" width="18.85546875" style="8" customWidth="1"/>
    <col min="13291" max="13292" width="20.140625" style="8" customWidth="1"/>
    <col min="13293" max="13293" width="11.140625" style="8" customWidth="1"/>
    <col min="13294" max="13294" width="29.140625" style="8" customWidth="1"/>
    <col min="13295" max="13295" width="34.28515625" style="8" customWidth="1"/>
    <col min="13296" max="13297" width="9.85546875" style="8" customWidth="1"/>
    <col min="13298" max="13298" width="17.5703125" style="8" customWidth="1"/>
    <col min="13299" max="13299" width="18.85546875" style="8" customWidth="1"/>
    <col min="13300" max="13300" width="9.85546875" style="8" customWidth="1"/>
    <col min="13301" max="13302" width="6" style="8" customWidth="1"/>
    <col min="13303" max="13303" width="13.7109375" style="8" customWidth="1"/>
    <col min="13304" max="13305" width="15" style="8" customWidth="1"/>
    <col min="13306" max="13306" width="17.5703125" style="8" customWidth="1"/>
    <col min="13307" max="13307" width="9.85546875" style="8" customWidth="1"/>
    <col min="13308" max="13308" width="7.28515625" style="8" customWidth="1"/>
    <col min="13309" max="13309" width="6" style="8" customWidth="1"/>
    <col min="13310" max="13315" width="17.5703125" style="8" customWidth="1"/>
    <col min="13316" max="13458" width="20.140625" style="8" customWidth="1"/>
    <col min="13459" max="13498" width="12.42578125" style="8" customWidth="1"/>
    <col min="13499" max="13499" width="20.140625" style="8" customWidth="1"/>
    <col min="13500" max="13500" width="21.42578125" style="8" customWidth="1"/>
    <col min="13501" max="13501" width="22.7109375" style="8" customWidth="1"/>
    <col min="13502" max="13502" width="13.7109375" style="8" customWidth="1"/>
    <col min="13503" max="13503" width="15" style="8" customWidth="1"/>
    <col min="13504" max="13506" width="17.5703125" style="8" customWidth="1"/>
    <col min="13507" max="13507" width="16.28515625" style="8" customWidth="1"/>
    <col min="13508" max="13508" width="15" style="8" customWidth="1"/>
    <col min="13509" max="13510" width="12.42578125" style="8" customWidth="1"/>
    <col min="13511" max="13512" width="17.5703125" style="8" customWidth="1"/>
    <col min="13513" max="13513" width="7.28515625" style="8" customWidth="1"/>
    <col min="13514" max="13514" width="21.42578125" style="8" customWidth="1"/>
    <col min="13515" max="13515" width="17.5703125" style="8" customWidth="1"/>
    <col min="13516" max="13516" width="20.140625" style="8" customWidth="1"/>
    <col min="13517" max="13517" width="16.28515625" style="8" customWidth="1"/>
    <col min="13518" max="13518" width="17.5703125" style="8" customWidth="1"/>
    <col min="13519" max="13519" width="6" style="8" customWidth="1"/>
    <col min="13520" max="13521" width="18.85546875" style="8" customWidth="1"/>
    <col min="13522" max="13523" width="20.140625" style="8" customWidth="1"/>
    <col min="13524" max="13524" width="6" style="8" customWidth="1"/>
    <col min="13525" max="13525" width="12.42578125" style="8" customWidth="1"/>
    <col min="13526" max="13526" width="18.85546875" style="8" customWidth="1"/>
    <col min="13527" max="13528" width="15" style="8" customWidth="1"/>
    <col min="13529" max="13529" width="7.28515625" style="8" customWidth="1"/>
    <col min="13530" max="13530" width="11.140625" style="8" customWidth="1"/>
    <col min="13531" max="13531" width="13.7109375" style="8" customWidth="1"/>
    <col min="13532" max="13532" width="18.85546875" style="8" customWidth="1"/>
    <col min="13533" max="13533" width="17.5703125" style="8" customWidth="1"/>
    <col min="13534" max="13534" width="25.28515625" style="8" customWidth="1"/>
    <col min="13535" max="13535" width="20.140625" style="8" customWidth="1"/>
    <col min="13536" max="13536" width="15" style="8" customWidth="1"/>
    <col min="13537" max="13537" width="17.5703125" style="8" customWidth="1"/>
    <col min="13538" max="13538" width="16.28515625" style="8" customWidth="1"/>
    <col min="13539" max="13540" width="15" style="8" customWidth="1"/>
    <col min="13541" max="13541" width="17.5703125" style="8" customWidth="1"/>
    <col min="13542" max="13542" width="20.140625" style="8" customWidth="1"/>
    <col min="13543" max="13543" width="16.28515625" style="8" customWidth="1"/>
    <col min="13544" max="13545" width="25.28515625" style="8" customWidth="1"/>
    <col min="13546" max="13546" width="18.85546875" style="8" customWidth="1"/>
    <col min="13547" max="13548" width="20.140625" style="8" customWidth="1"/>
    <col min="13549" max="13549" width="11.140625" style="8" customWidth="1"/>
    <col min="13550" max="13550" width="29.140625" style="8" customWidth="1"/>
    <col min="13551" max="13551" width="34.28515625" style="8" customWidth="1"/>
    <col min="13552" max="13553" width="9.85546875" style="8" customWidth="1"/>
    <col min="13554" max="13554" width="17.5703125" style="8" customWidth="1"/>
    <col min="13555" max="13555" width="18.85546875" style="8" customWidth="1"/>
    <col min="13556" max="13556" width="9.85546875" style="8" customWidth="1"/>
    <col min="13557" max="13558" width="6" style="8" customWidth="1"/>
    <col min="13559" max="13559" width="13.7109375" style="8" customWidth="1"/>
    <col min="13560" max="13561" width="15" style="8" customWidth="1"/>
    <col min="13562" max="13562" width="17.5703125" style="8" customWidth="1"/>
    <col min="13563" max="13563" width="9.85546875" style="8" customWidth="1"/>
    <col min="13564" max="13564" width="7.28515625" style="8" customWidth="1"/>
    <col min="13565" max="13565" width="6" style="8" customWidth="1"/>
    <col min="13566" max="13571" width="17.5703125" style="8" customWidth="1"/>
    <col min="13572" max="13714" width="20.140625" style="8" customWidth="1"/>
    <col min="13715" max="13754" width="12.42578125" style="8" customWidth="1"/>
    <col min="13755" max="13755" width="20.140625" style="8" customWidth="1"/>
    <col min="13756" max="13756" width="21.42578125" style="8" customWidth="1"/>
    <col min="13757" max="13757" width="22.7109375" style="8" customWidth="1"/>
    <col min="13758" max="13758" width="13.7109375" style="8" customWidth="1"/>
    <col min="13759" max="13759" width="15" style="8" customWidth="1"/>
    <col min="13760" max="13762" width="17.5703125" style="8" customWidth="1"/>
    <col min="13763" max="13763" width="16.28515625" style="8" customWidth="1"/>
    <col min="13764" max="13764" width="15" style="8" customWidth="1"/>
    <col min="13765" max="13766" width="12.42578125" style="8" customWidth="1"/>
    <col min="13767" max="13768" width="17.5703125" style="8" customWidth="1"/>
    <col min="13769" max="13769" width="7.28515625" style="8" customWidth="1"/>
    <col min="13770" max="13770" width="21.42578125" style="8" customWidth="1"/>
    <col min="13771" max="13771" width="17.5703125" style="8" customWidth="1"/>
    <col min="13772" max="13772" width="20.140625" style="8" customWidth="1"/>
    <col min="13773" max="13773" width="16.28515625" style="8" customWidth="1"/>
    <col min="13774" max="13774" width="17.5703125" style="8" customWidth="1"/>
    <col min="13775" max="13775" width="6" style="8" customWidth="1"/>
    <col min="13776" max="13777" width="18.85546875" style="8" customWidth="1"/>
    <col min="13778" max="13779" width="20.140625" style="8" customWidth="1"/>
    <col min="13780" max="13780" width="6" style="8" customWidth="1"/>
    <col min="13781" max="13781" width="12.42578125" style="8" customWidth="1"/>
    <col min="13782" max="13782" width="18.85546875" style="8" customWidth="1"/>
    <col min="13783" max="13784" width="15" style="8" customWidth="1"/>
    <col min="13785" max="13785" width="7.28515625" style="8" customWidth="1"/>
    <col min="13786" max="13786" width="11.140625" style="8" customWidth="1"/>
    <col min="13787" max="13787" width="13.7109375" style="8" customWidth="1"/>
    <col min="13788" max="13788" width="18.85546875" style="8" customWidth="1"/>
    <col min="13789" max="13789" width="17.5703125" style="8" customWidth="1"/>
    <col min="13790" max="13790" width="25.28515625" style="8" customWidth="1"/>
    <col min="13791" max="13791" width="20.140625" style="8" customWidth="1"/>
    <col min="13792" max="13792" width="15" style="8" customWidth="1"/>
    <col min="13793" max="13793" width="17.5703125" style="8" customWidth="1"/>
    <col min="13794" max="13794" width="16.28515625" style="8" customWidth="1"/>
    <col min="13795" max="13796" width="15" style="8" customWidth="1"/>
    <col min="13797" max="13797" width="17.5703125" style="8" customWidth="1"/>
    <col min="13798" max="13798" width="20.140625" style="8" customWidth="1"/>
    <col min="13799" max="13799" width="16.28515625" style="8" customWidth="1"/>
    <col min="13800" max="13801" width="25.28515625" style="8" customWidth="1"/>
    <col min="13802" max="13802" width="18.85546875" style="8" customWidth="1"/>
    <col min="13803" max="13804" width="20.140625" style="8" customWidth="1"/>
    <col min="13805" max="13805" width="11.140625" style="8" customWidth="1"/>
    <col min="13806" max="13806" width="29.140625" style="8" customWidth="1"/>
    <col min="13807" max="13807" width="34.28515625" style="8" customWidth="1"/>
    <col min="13808" max="13809" width="9.85546875" style="8" customWidth="1"/>
    <col min="13810" max="13810" width="17.5703125" style="8" customWidth="1"/>
    <col min="13811" max="13811" width="18.85546875" style="8" customWidth="1"/>
    <col min="13812" max="13812" width="9.85546875" style="8" customWidth="1"/>
    <col min="13813" max="13814" width="6" style="8" customWidth="1"/>
    <col min="13815" max="13815" width="13.7109375" style="8" customWidth="1"/>
    <col min="13816" max="13817" width="15" style="8" customWidth="1"/>
    <col min="13818" max="13818" width="17.5703125" style="8" customWidth="1"/>
    <col min="13819" max="13819" width="9.85546875" style="8" customWidth="1"/>
    <col min="13820" max="13820" width="7.28515625" style="8" customWidth="1"/>
    <col min="13821" max="13821" width="6" style="8" customWidth="1"/>
    <col min="13822" max="13827" width="17.5703125" style="8" customWidth="1"/>
    <col min="13828" max="13970" width="20.140625" style="8" customWidth="1"/>
    <col min="13971" max="14010" width="12.42578125" style="8" customWidth="1"/>
    <col min="14011" max="14011" width="20.140625" style="8" customWidth="1"/>
    <col min="14012" max="14012" width="21.42578125" style="8" customWidth="1"/>
    <col min="14013" max="14013" width="22.7109375" style="8" customWidth="1"/>
    <col min="14014" max="14014" width="13.7109375" style="8" customWidth="1"/>
    <col min="14015" max="14015" width="15" style="8" customWidth="1"/>
    <col min="14016" max="14018" width="17.5703125" style="8" customWidth="1"/>
    <col min="14019" max="14019" width="16.28515625" style="8" customWidth="1"/>
    <col min="14020" max="14020" width="15" style="8" customWidth="1"/>
    <col min="14021" max="14022" width="12.42578125" style="8" customWidth="1"/>
    <col min="14023" max="14024" width="17.5703125" style="8" customWidth="1"/>
    <col min="14025" max="14025" width="7.28515625" style="8" customWidth="1"/>
    <col min="14026" max="14026" width="21.42578125" style="8" customWidth="1"/>
    <col min="14027" max="14027" width="17.5703125" style="8" customWidth="1"/>
    <col min="14028" max="14028" width="20.140625" style="8" customWidth="1"/>
    <col min="14029" max="14029" width="16.28515625" style="8" customWidth="1"/>
    <col min="14030" max="14030" width="17.5703125" style="8" customWidth="1"/>
    <col min="14031" max="14031" width="6" style="8" customWidth="1"/>
    <col min="14032" max="14033" width="18.85546875" style="8" customWidth="1"/>
    <col min="14034" max="14035" width="20.140625" style="8" customWidth="1"/>
    <col min="14036" max="14036" width="6" style="8" customWidth="1"/>
    <col min="14037" max="14037" width="12.42578125" style="8" customWidth="1"/>
    <col min="14038" max="14038" width="18.85546875" style="8" customWidth="1"/>
    <col min="14039" max="14040" width="15" style="8" customWidth="1"/>
    <col min="14041" max="14041" width="7.28515625" style="8" customWidth="1"/>
    <col min="14042" max="14042" width="11.140625" style="8" customWidth="1"/>
    <col min="14043" max="14043" width="13.7109375" style="8" customWidth="1"/>
    <col min="14044" max="14044" width="18.85546875" style="8" customWidth="1"/>
    <col min="14045" max="14045" width="17.5703125" style="8" customWidth="1"/>
    <col min="14046" max="14046" width="25.28515625" style="8" customWidth="1"/>
    <col min="14047" max="14047" width="20.140625" style="8" customWidth="1"/>
    <col min="14048" max="14048" width="15" style="8" customWidth="1"/>
    <col min="14049" max="14049" width="17.5703125" style="8" customWidth="1"/>
    <col min="14050" max="14050" width="16.28515625" style="8" customWidth="1"/>
    <col min="14051" max="14052" width="15" style="8" customWidth="1"/>
    <col min="14053" max="14053" width="17.5703125" style="8" customWidth="1"/>
    <col min="14054" max="14054" width="20.140625" style="8" customWidth="1"/>
    <col min="14055" max="14055" width="16.28515625" style="8" customWidth="1"/>
    <col min="14056" max="14057" width="25.28515625" style="8" customWidth="1"/>
    <col min="14058" max="14058" width="18.85546875" style="8" customWidth="1"/>
    <col min="14059" max="14060" width="20.140625" style="8" customWidth="1"/>
    <col min="14061" max="14061" width="11.140625" style="8" customWidth="1"/>
    <col min="14062" max="14062" width="29.140625" style="8" customWidth="1"/>
    <col min="14063" max="14063" width="34.28515625" style="8" customWidth="1"/>
    <col min="14064" max="14065" width="9.85546875" style="8" customWidth="1"/>
    <col min="14066" max="14066" width="17.5703125" style="8" customWidth="1"/>
    <col min="14067" max="14067" width="18.85546875" style="8" customWidth="1"/>
    <col min="14068" max="14068" width="9.85546875" style="8" customWidth="1"/>
    <col min="14069" max="14070" width="6" style="8" customWidth="1"/>
    <col min="14071" max="14071" width="13.7109375" style="8" customWidth="1"/>
    <col min="14072" max="14073" width="15" style="8" customWidth="1"/>
    <col min="14074" max="14074" width="17.5703125" style="8" customWidth="1"/>
    <col min="14075" max="14075" width="9.85546875" style="8" customWidth="1"/>
    <col min="14076" max="14076" width="7.28515625" style="8" customWidth="1"/>
    <col min="14077" max="14077" width="6" style="8" customWidth="1"/>
    <col min="14078" max="14083" width="17.5703125" style="8" customWidth="1"/>
    <col min="14084" max="14226" width="20.140625" style="8" customWidth="1"/>
    <col min="14227" max="14266" width="12.42578125" style="8" customWidth="1"/>
    <col min="14267" max="14267" width="20.140625" style="8" customWidth="1"/>
    <col min="14268" max="14268" width="21.42578125" style="8" customWidth="1"/>
    <col min="14269" max="14269" width="22.7109375" style="8" customWidth="1"/>
    <col min="14270" max="14270" width="13.7109375" style="8" customWidth="1"/>
    <col min="14271" max="14271" width="15" style="8" customWidth="1"/>
    <col min="14272" max="14274" width="17.5703125" style="8" customWidth="1"/>
    <col min="14275" max="14275" width="16.28515625" style="8" customWidth="1"/>
    <col min="14276" max="14276" width="15" style="8" customWidth="1"/>
    <col min="14277" max="14278" width="12.42578125" style="8" customWidth="1"/>
    <col min="14279" max="14280" width="17.5703125" style="8" customWidth="1"/>
    <col min="14281" max="14281" width="7.28515625" style="8" customWidth="1"/>
    <col min="14282" max="14282" width="21.42578125" style="8" customWidth="1"/>
    <col min="14283" max="14283" width="17.5703125" style="8" customWidth="1"/>
    <col min="14284" max="14284" width="20.140625" style="8" customWidth="1"/>
    <col min="14285" max="14285" width="16.28515625" style="8" customWidth="1"/>
    <col min="14286" max="14286" width="17.5703125" style="8" customWidth="1"/>
    <col min="14287" max="14287" width="6" style="8" customWidth="1"/>
    <col min="14288" max="14289" width="18.85546875" style="8" customWidth="1"/>
    <col min="14290" max="14291" width="20.140625" style="8" customWidth="1"/>
    <col min="14292" max="14292" width="6" style="8" customWidth="1"/>
    <col min="14293" max="14293" width="12.42578125" style="8" customWidth="1"/>
    <col min="14294" max="14294" width="18.85546875" style="8" customWidth="1"/>
    <col min="14295" max="14296" width="15" style="8" customWidth="1"/>
    <col min="14297" max="14297" width="7.28515625" style="8" customWidth="1"/>
    <col min="14298" max="14298" width="11.140625" style="8" customWidth="1"/>
    <col min="14299" max="14299" width="13.7109375" style="8" customWidth="1"/>
    <col min="14300" max="14300" width="18.85546875" style="8" customWidth="1"/>
    <col min="14301" max="14301" width="17.5703125" style="8" customWidth="1"/>
    <col min="14302" max="14302" width="25.28515625" style="8" customWidth="1"/>
    <col min="14303" max="14303" width="20.140625" style="8" customWidth="1"/>
    <col min="14304" max="14304" width="15" style="8" customWidth="1"/>
    <col min="14305" max="14305" width="17.5703125" style="8" customWidth="1"/>
    <col min="14306" max="14306" width="16.28515625" style="8" customWidth="1"/>
    <col min="14307" max="14308" width="15" style="8" customWidth="1"/>
    <col min="14309" max="14309" width="17.5703125" style="8" customWidth="1"/>
    <col min="14310" max="14310" width="20.140625" style="8" customWidth="1"/>
    <col min="14311" max="14311" width="16.28515625" style="8" customWidth="1"/>
    <col min="14312" max="14313" width="25.28515625" style="8" customWidth="1"/>
    <col min="14314" max="14314" width="18.85546875" style="8" customWidth="1"/>
    <col min="14315" max="14316" width="20.140625" style="8" customWidth="1"/>
    <col min="14317" max="14317" width="11.140625" style="8" customWidth="1"/>
    <col min="14318" max="14318" width="29.140625" style="8" customWidth="1"/>
    <col min="14319" max="14319" width="34.28515625" style="8" customWidth="1"/>
    <col min="14320" max="14321" width="9.85546875" style="8" customWidth="1"/>
    <col min="14322" max="14322" width="17.5703125" style="8" customWidth="1"/>
    <col min="14323" max="14323" width="18.85546875" style="8" customWidth="1"/>
    <col min="14324" max="14324" width="9.85546875" style="8" customWidth="1"/>
    <col min="14325" max="14326" width="6" style="8" customWidth="1"/>
    <col min="14327" max="14327" width="13.7109375" style="8" customWidth="1"/>
    <col min="14328" max="14329" width="15" style="8" customWidth="1"/>
    <col min="14330" max="14330" width="17.5703125" style="8" customWidth="1"/>
    <col min="14331" max="14331" width="9.85546875" style="8" customWidth="1"/>
    <col min="14332" max="14332" width="7.28515625" style="8" customWidth="1"/>
    <col min="14333" max="14333" width="6" style="8" customWidth="1"/>
    <col min="14334" max="14339" width="17.5703125" style="8" customWidth="1"/>
    <col min="14340" max="14482" width="20.140625" style="8" customWidth="1"/>
    <col min="14483" max="14522" width="12.42578125" style="8" customWidth="1"/>
    <col min="14523" max="14523" width="20.140625" style="8" customWidth="1"/>
    <col min="14524" max="14524" width="21.42578125" style="8" customWidth="1"/>
    <col min="14525" max="14525" width="22.7109375" style="8" customWidth="1"/>
    <col min="14526" max="14526" width="13.7109375" style="8" customWidth="1"/>
    <col min="14527" max="14527" width="15" style="8" customWidth="1"/>
    <col min="14528" max="14530" width="17.5703125" style="8" customWidth="1"/>
    <col min="14531" max="14531" width="16.28515625" style="8" customWidth="1"/>
    <col min="14532" max="14532" width="15" style="8" customWidth="1"/>
    <col min="14533" max="14534" width="12.42578125" style="8" customWidth="1"/>
    <col min="14535" max="14536" width="17.5703125" style="8" customWidth="1"/>
    <col min="14537" max="14537" width="7.28515625" style="8" customWidth="1"/>
    <col min="14538" max="14538" width="21.42578125" style="8" customWidth="1"/>
    <col min="14539" max="14539" width="17.5703125" style="8" customWidth="1"/>
    <col min="14540" max="14540" width="20.140625" style="8" customWidth="1"/>
    <col min="14541" max="14541" width="16.28515625" style="8" customWidth="1"/>
    <col min="14542" max="14542" width="17.5703125" style="8" customWidth="1"/>
    <col min="14543" max="14543" width="6" style="8" customWidth="1"/>
    <col min="14544" max="14545" width="18.85546875" style="8" customWidth="1"/>
    <col min="14546" max="14547" width="20.140625" style="8" customWidth="1"/>
    <col min="14548" max="14548" width="6" style="8" customWidth="1"/>
    <col min="14549" max="14549" width="12.42578125" style="8" customWidth="1"/>
    <col min="14550" max="14550" width="18.85546875" style="8" customWidth="1"/>
    <col min="14551" max="14552" width="15" style="8" customWidth="1"/>
    <col min="14553" max="14553" width="7.28515625" style="8" customWidth="1"/>
    <col min="14554" max="14554" width="11.140625" style="8" customWidth="1"/>
    <col min="14555" max="14555" width="13.7109375" style="8" customWidth="1"/>
    <col min="14556" max="14556" width="18.85546875" style="8" customWidth="1"/>
    <col min="14557" max="14557" width="17.5703125" style="8" customWidth="1"/>
    <col min="14558" max="14558" width="25.28515625" style="8" customWidth="1"/>
    <col min="14559" max="14559" width="20.140625" style="8" customWidth="1"/>
    <col min="14560" max="14560" width="15" style="8" customWidth="1"/>
    <col min="14561" max="14561" width="17.5703125" style="8" customWidth="1"/>
    <col min="14562" max="14562" width="16.28515625" style="8" customWidth="1"/>
    <col min="14563" max="14564" width="15" style="8" customWidth="1"/>
    <col min="14565" max="14565" width="17.5703125" style="8" customWidth="1"/>
    <col min="14566" max="14566" width="20.140625" style="8" customWidth="1"/>
    <col min="14567" max="14567" width="16.28515625" style="8" customWidth="1"/>
    <col min="14568" max="14569" width="25.28515625" style="8" customWidth="1"/>
    <col min="14570" max="14570" width="18.85546875" style="8" customWidth="1"/>
    <col min="14571" max="14572" width="20.140625" style="8" customWidth="1"/>
    <col min="14573" max="14573" width="11.140625" style="8" customWidth="1"/>
    <col min="14574" max="14574" width="29.140625" style="8" customWidth="1"/>
    <col min="14575" max="14575" width="34.28515625" style="8" customWidth="1"/>
    <col min="14576" max="14577" width="9.85546875" style="8" customWidth="1"/>
    <col min="14578" max="14578" width="17.5703125" style="8" customWidth="1"/>
    <col min="14579" max="14579" width="18.85546875" style="8" customWidth="1"/>
    <col min="14580" max="14580" width="9.85546875" style="8" customWidth="1"/>
    <col min="14581" max="14582" width="6" style="8" customWidth="1"/>
    <col min="14583" max="14583" width="13.7109375" style="8" customWidth="1"/>
    <col min="14584" max="14585" width="15" style="8" customWidth="1"/>
    <col min="14586" max="14586" width="17.5703125" style="8" customWidth="1"/>
    <col min="14587" max="14587" width="9.85546875" style="8" customWidth="1"/>
    <col min="14588" max="14588" width="7.28515625" style="8" customWidth="1"/>
    <col min="14589" max="14589" width="6" style="8" customWidth="1"/>
    <col min="14590" max="14595" width="17.5703125" style="8" customWidth="1"/>
    <col min="14596" max="14738" width="20.140625" style="8" customWidth="1"/>
    <col min="14739" max="14778" width="12.42578125" style="8" customWidth="1"/>
    <col min="14779" max="14779" width="20.140625" style="8" customWidth="1"/>
    <col min="14780" max="14780" width="21.42578125" style="8" customWidth="1"/>
    <col min="14781" max="14781" width="22.7109375" style="8" customWidth="1"/>
    <col min="14782" max="14782" width="13.7109375" style="8" customWidth="1"/>
    <col min="14783" max="14783" width="15" style="8" customWidth="1"/>
    <col min="14784" max="14786" width="17.5703125" style="8" customWidth="1"/>
    <col min="14787" max="14787" width="16.28515625" style="8" customWidth="1"/>
    <col min="14788" max="14788" width="15" style="8" customWidth="1"/>
    <col min="14789" max="14790" width="12.42578125" style="8" customWidth="1"/>
    <col min="14791" max="14792" width="17.5703125" style="8" customWidth="1"/>
    <col min="14793" max="14793" width="7.28515625" style="8" customWidth="1"/>
    <col min="14794" max="14794" width="21.42578125" style="8" customWidth="1"/>
    <col min="14795" max="14795" width="17.5703125" style="8" customWidth="1"/>
    <col min="14796" max="14796" width="20.140625" style="8" customWidth="1"/>
    <col min="14797" max="14797" width="16.28515625" style="8" customWidth="1"/>
    <col min="14798" max="14798" width="17.5703125" style="8" customWidth="1"/>
    <col min="14799" max="14799" width="6" style="8" customWidth="1"/>
    <col min="14800" max="14801" width="18.85546875" style="8" customWidth="1"/>
    <col min="14802" max="14803" width="20.140625" style="8" customWidth="1"/>
    <col min="14804" max="14804" width="6" style="8" customWidth="1"/>
    <col min="14805" max="14805" width="12.42578125" style="8" customWidth="1"/>
    <col min="14806" max="14806" width="18.85546875" style="8" customWidth="1"/>
    <col min="14807" max="14808" width="15" style="8" customWidth="1"/>
    <col min="14809" max="14809" width="7.28515625" style="8" customWidth="1"/>
    <col min="14810" max="14810" width="11.140625" style="8" customWidth="1"/>
    <col min="14811" max="14811" width="13.7109375" style="8" customWidth="1"/>
    <col min="14812" max="14812" width="18.85546875" style="8" customWidth="1"/>
    <col min="14813" max="14813" width="17.5703125" style="8" customWidth="1"/>
    <col min="14814" max="14814" width="25.28515625" style="8" customWidth="1"/>
    <col min="14815" max="14815" width="20.140625" style="8" customWidth="1"/>
    <col min="14816" max="14816" width="15" style="8" customWidth="1"/>
    <col min="14817" max="14817" width="17.5703125" style="8" customWidth="1"/>
    <col min="14818" max="14818" width="16.28515625" style="8" customWidth="1"/>
    <col min="14819" max="14820" width="15" style="8" customWidth="1"/>
    <col min="14821" max="14821" width="17.5703125" style="8" customWidth="1"/>
    <col min="14822" max="14822" width="20.140625" style="8" customWidth="1"/>
    <col min="14823" max="14823" width="16.28515625" style="8" customWidth="1"/>
    <col min="14824" max="14825" width="25.28515625" style="8" customWidth="1"/>
    <col min="14826" max="14826" width="18.85546875" style="8" customWidth="1"/>
    <col min="14827" max="14828" width="20.140625" style="8" customWidth="1"/>
    <col min="14829" max="14829" width="11.140625" style="8" customWidth="1"/>
    <col min="14830" max="14830" width="29.140625" style="8" customWidth="1"/>
    <col min="14831" max="14831" width="34.28515625" style="8" customWidth="1"/>
    <col min="14832" max="14833" width="9.85546875" style="8" customWidth="1"/>
    <col min="14834" max="14834" width="17.5703125" style="8" customWidth="1"/>
    <col min="14835" max="14835" width="18.85546875" style="8" customWidth="1"/>
    <col min="14836" max="14836" width="9.85546875" style="8" customWidth="1"/>
    <col min="14837" max="14838" width="6" style="8" customWidth="1"/>
    <col min="14839" max="14839" width="13.7109375" style="8" customWidth="1"/>
    <col min="14840" max="14841" width="15" style="8" customWidth="1"/>
    <col min="14842" max="14842" width="17.5703125" style="8" customWidth="1"/>
    <col min="14843" max="14843" width="9.85546875" style="8" customWidth="1"/>
    <col min="14844" max="14844" width="7.28515625" style="8" customWidth="1"/>
    <col min="14845" max="14845" width="6" style="8" customWidth="1"/>
    <col min="14846" max="14851" width="17.5703125" style="8" customWidth="1"/>
    <col min="14852" max="14994" width="20.140625" style="8" customWidth="1"/>
    <col min="14995" max="15034" width="12.42578125" style="8" customWidth="1"/>
    <col min="15035" max="15035" width="20.140625" style="8" customWidth="1"/>
    <col min="15036" max="15036" width="21.42578125" style="8" customWidth="1"/>
    <col min="15037" max="15037" width="22.7109375" style="8" customWidth="1"/>
    <col min="15038" max="15038" width="13.7109375" style="8" customWidth="1"/>
    <col min="15039" max="15039" width="15" style="8" customWidth="1"/>
    <col min="15040" max="15042" width="17.5703125" style="8" customWidth="1"/>
    <col min="15043" max="15043" width="16.28515625" style="8" customWidth="1"/>
    <col min="15044" max="15044" width="15" style="8" customWidth="1"/>
    <col min="15045" max="15046" width="12.42578125" style="8" customWidth="1"/>
    <col min="15047" max="15048" width="17.5703125" style="8" customWidth="1"/>
    <col min="15049" max="15049" width="7.28515625" style="8" customWidth="1"/>
    <col min="15050" max="15050" width="21.42578125" style="8" customWidth="1"/>
    <col min="15051" max="15051" width="17.5703125" style="8" customWidth="1"/>
    <col min="15052" max="15052" width="20.140625" style="8" customWidth="1"/>
    <col min="15053" max="15053" width="16.28515625" style="8" customWidth="1"/>
    <col min="15054" max="15054" width="17.5703125" style="8" customWidth="1"/>
    <col min="15055" max="15055" width="6" style="8" customWidth="1"/>
    <col min="15056" max="15057" width="18.85546875" style="8" customWidth="1"/>
    <col min="15058" max="15059" width="20.140625" style="8" customWidth="1"/>
    <col min="15060" max="15060" width="6" style="8" customWidth="1"/>
    <col min="15061" max="15061" width="12.42578125" style="8" customWidth="1"/>
    <col min="15062" max="15062" width="18.85546875" style="8" customWidth="1"/>
    <col min="15063" max="15064" width="15" style="8" customWidth="1"/>
    <col min="15065" max="15065" width="7.28515625" style="8" customWidth="1"/>
    <col min="15066" max="15066" width="11.140625" style="8" customWidth="1"/>
    <col min="15067" max="15067" width="13.7109375" style="8" customWidth="1"/>
    <col min="15068" max="15068" width="18.85546875" style="8" customWidth="1"/>
    <col min="15069" max="15069" width="17.5703125" style="8" customWidth="1"/>
    <col min="15070" max="15070" width="25.28515625" style="8" customWidth="1"/>
    <col min="15071" max="15071" width="20.140625" style="8" customWidth="1"/>
    <col min="15072" max="15072" width="15" style="8" customWidth="1"/>
    <col min="15073" max="15073" width="17.5703125" style="8" customWidth="1"/>
    <col min="15074" max="15074" width="16.28515625" style="8" customWidth="1"/>
    <col min="15075" max="15076" width="15" style="8" customWidth="1"/>
    <col min="15077" max="15077" width="17.5703125" style="8" customWidth="1"/>
    <col min="15078" max="15078" width="20.140625" style="8" customWidth="1"/>
    <col min="15079" max="15079" width="16.28515625" style="8" customWidth="1"/>
    <col min="15080" max="15081" width="25.28515625" style="8" customWidth="1"/>
    <col min="15082" max="15082" width="18.85546875" style="8" customWidth="1"/>
    <col min="15083" max="15084" width="20.140625" style="8" customWidth="1"/>
    <col min="15085" max="15085" width="11.140625" style="8" customWidth="1"/>
    <col min="15086" max="15086" width="29.140625" style="8" customWidth="1"/>
    <col min="15087" max="15087" width="34.28515625" style="8" customWidth="1"/>
    <col min="15088" max="15089" width="9.85546875" style="8" customWidth="1"/>
    <col min="15090" max="15090" width="17.5703125" style="8" customWidth="1"/>
    <col min="15091" max="15091" width="18.85546875" style="8" customWidth="1"/>
    <col min="15092" max="15092" width="9.85546875" style="8" customWidth="1"/>
    <col min="15093" max="15094" width="6" style="8" customWidth="1"/>
    <col min="15095" max="15095" width="13.7109375" style="8" customWidth="1"/>
    <col min="15096" max="15097" width="15" style="8" customWidth="1"/>
    <col min="15098" max="15098" width="17.5703125" style="8" customWidth="1"/>
    <col min="15099" max="15099" width="9.85546875" style="8" customWidth="1"/>
    <col min="15100" max="15100" width="7.28515625" style="8" customWidth="1"/>
    <col min="15101" max="15101" width="6" style="8" customWidth="1"/>
    <col min="15102" max="15107" width="17.5703125" style="8" customWidth="1"/>
    <col min="15108" max="15250" width="20.140625" style="8" customWidth="1"/>
    <col min="15251" max="15290" width="12.42578125" style="8" customWidth="1"/>
    <col min="15291" max="15291" width="20.140625" style="8" customWidth="1"/>
    <col min="15292" max="15292" width="21.42578125" style="8" customWidth="1"/>
    <col min="15293" max="15293" width="22.7109375" style="8" customWidth="1"/>
    <col min="15294" max="15294" width="13.7109375" style="8" customWidth="1"/>
    <col min="15295" max="15295" width="15" style="8" customWidth="1"/>
    <col min="15296" max="15298" width="17.5703125" style="8" customWidth="1"/>
    <col min="15299" max="15299" width="16.28515625" style="8" customWidth="1"/>
    <col min="15300" max="15300" width="15" style="8" customWidth="1"/>
    <col min="15301" max="15302" width="12.42578125" style="8" customWidth="1"/>
    <col min="15303" max="15304" width="17.5703125" style="8" customWidth="1"/>
    <col min="15305" max="15305" width="7.28515625" style="8" customWidth="1"/>
    <col min="15306" max="15306" width="21.42578125" style="8" customWidth="1"/>
    <col min="15307" max="15307" width="17.5703125" style="8" customWidth="1"/>
    <col min="15308" max="15308" width="20.140625" style="8" customWidth="1"/>
    <col min="15309" max="15309" width="16.28515625" style="8" customWidth="1"/>
    <col min="15310" max="15310" width="17.5703125" style="8" customWidth="1"/>
    <col min="15311" max="15311" width="6" style="8" customWidth="1"/>
    <col min="15312" max="15313" width="18.85546875" style="8" customWidth="1"/>
    <col min="15314" max="15315" width="20.140625" style="8" customWidth="1"/>
    <col min="15316" max="15316" width="6" style="8" customWidth="1"/>
    <col min="15317" max="15317" width="12.42578125" style="8" customWidth="1"/>
    <col min="15318" max="15318" width="18.85546875" style="8" customWidth="1"/>
    <col min="15319" max="15320" width="15" style="8" customWidth="1"/>
    <col min="15321" max="15321" width="7.28515625" style="8" customWidth="1"/>
    <col min="15322" max="15322" width="11.140625" style="8" customWidth="1"/>
    <col min="15323" max="15323" width="13.7109375" style="8" customWidth="1"/>
    <col min="15324" max="15324" width="18.85546875" style="8" customWidth="1"/>
    <col min="15325" max="15325" width="17.5703125" style="8" customWidth="1"/>
    <col min="15326" max="15326" width="25.28515625" style="8" customWidth="1"/>
    <col min="15327" max="15327" width="20.140625" style="8" customWidth="1"/>
    <col min="15328" max="15328" width="15" style="8" customWidth="1"/>
    <col min="15329" max="15329" width="17.5703125" style="8" customWidth="1"/>
    <col min="15330" max="15330" width="16.28515625" style="8" customWidth="1"/>
    <col min="15331" max="15332" width="15" style="8" customWidth="1"/>
    <col min="15333" max="15333" width="17.5703125" style="8" customWidth="1"/>
    <col min="15334" max="15334" width="20.140625" style="8" customWidth="1"/>
    <col min="15335" max="15335" width="16.28515625" style="8" customWidth="1"/>
    <col min="15336" max="15337" width="25.28515625" style="8" customWidth="1"/>
    <col min="15338" max="15338" width="18.85546875" style="8" customWidth="1"/>
    <col min="15339" max="15340" width="20.140625" style="8" customWidth="1"/>
    <col min="15341" max="15341" width="11.140625" style="8" customWidth="1"/>
    <col min="15342" max="15342" width="29.140625" style="8" customWidth="1"/>
    <col min="15343" max="15343" width="34.28515625" style="8" customWidth="1"/>
    <col min="15344" max="15345" width="9.85546875" style="8" customWidth="1"/>
    <col min="15346" max="15346" width="17.5703125" style="8" customWidth="1"/>
    <col min="15347" max="15347" width="18.85546875" style="8" customWidth="1"/>
    <col min="15348" max="15348" width="9.85546875" style="8" customWidth="1"/>
    <col min="15349" max="15350" width="6" style="8" customWidth="1"/>
    <col min="15351" max="15351" width="13.7109375" style="8" customWidth="1"/>
    <col min="15352" max="15353" width="15" style="8" customWidth="1"/>
    <col min="15354" max="15354" width="17.5703125" style="8" customWidth="1"/>
    <col min="15355" max="15355" width="9.85546875" style="8" customWidth="1"/>
    <col min="15356" max="15356" width="7.28515625" style="8" customWidth="1"/>
    <col min="15357" max="15357" width="6" style="8" customWidth="1"/>
    <col min="15358" max="15363" width="17.5703125" style="8" customWidth="1"/>
    <col min="15364" max="15506" width="20.140625" style="8" customWidth="1"/>
    <col min="15507" max="15546" width="12.42578125" style="8" customWidth="1"/>
    <col min="15547" max="15547" width="20.140625" style="8" customWidth="1"/>
    <col min="15548" max="15548" width="21.42578125" style="8" customWidth="1"/>
    <col min="15549" max="15549" width="22.7109375" style="8" customWidth="1"/>
    <col min="15550" max="15550" width="13.7109375" style="8" customWidth="1"/>
    <col min="15551" max="15551" width="15" style="8" customWidth="1"/>
    <col min="15552" max="15554" width="17.5703125" style="8" customWidth="1"/>
    <col min="15555" max="15555" width="16.28515625" style="8" customWidth="1"/>
    <col min="15556" max="15556" width="15" style="8" customWidth="1"/>
    <col min="15557" max="15558" width="12.42578125" style="8" customWidth="1"/>
    <col min="15559" max="15560" width="17.5703125" style="8" customWidth="1"/>
    <col min="15561" max="15561" width="7.28515625" style="8" customWidth="1"/>
    <col min="15562" max="15562" width="21.42578125" style="8" customWidth="1"/>
    <col min="15563" max="15563" width="17.5703125" style="8" customWidth="1"/>
    <col min="15564" max="15564" width="20.140625" style="8" customWidth="1"/>
    <col min="15565" max="15565" width="16.28515625" style="8" customWidth="1"/>
    <col min="15566" max="15566" width="17.5703125" style="8" customWidth="1"/>
    <col min="15567" max="15567" width="6" style="8" customWidth="1"/>
    <col min="15568" max="15569" width="18.85546875" style="8" customWidth="1"/>
    <col min="15570" max="15571" width="20.140625" style="8" customWidth="1"/>
    <col min="15572" max="15572" width="6" style="8" customWidth="1"/>
    <col min="15573" max="15573" width="12.42578125" style="8" customWidth="1"/>
    <col min="15574" max="15574" width="18.85546875" style="8" customWidth="1"/>
    <col min="15575" max="15576" width="15" style="8" customWidth="1"/>
    <col min="15577" max="15577" width="7.28515625" style="8" customWidth="1"/>
    <col min="15578" max="15578" width="11.140625" style="8" customWidth="1"/>
    <col min="15579" max="15579" width="13.7109375" style="8" customWidth="1"/>
    <col min="15580" max="15580" width="18.85546875" style="8" customWidth="1"/>
    <col min="15581" max="15581" width="17.5703125" style="8" customWidth="1"/>
    <col min="15582" max="15582" width="25.28515625" style="8" customWidth="1"/>
    <col min="15583" max="15583" width="20.140625" style="8" customWidth="1"/>
    <col min="15584" max="15584" width="15" style="8" customWidth="1"/>
    <col min="15585" max="15585" width="17.5703125" style="8" customWidth="1"/>
    <col min="15586" max="15586" width="16.28515625" style="8" customWidth="1"/>
    <col min="15587" max="15588" width="15" style="8" customWidth="1"/>
    <col min="15589" max="15589" width="17.5703125" style="8" customWidth="1"/>
    <col min="15590" max="15590" width="20.140625" style="8" customWidth="1"/>
    <col min="15591" max="15591" width="16.28515625" style="8" customWidth="1"/>
    <col min="15592" max="15593" width="25.28515625" style="8" customWidth="1"/>
    <col min="15594" max="15594" width="18.85546875" style="8" customWidth="1"/>
    <col min="15595" max="15596" width="20.140625" style="8" customWidth="1"/>
    <col min="15597" max="15597" width="11.140625" style="8" customWidth="1"/>
    <col min="15598" max="15598" width="29.140625" style="8" customWidth="1"/>
    <col min="15599" max="15599" width="34.28515625" style="8" customWidth="1"/>
    <col min="15600" max="15601" width="9.85546875" style="8" customWidth="1"/>
    <col min="15602" max="15602" width="17.5703125" style="8" customWidth="1"/>
    <col min="15603" max="15603" width="18.85546875" style="8" customWidth="1"/>
    <col min="15604" max="15604" width="9.85546875" style="8" customWidth="1"/>
    <col min="15605" max="15606" width="6" style="8" customWidth="1"/>
    <col min="15607" max="15607" width="13.7109375" style="8" customWidth="1"/>
    <col min="15608" max="15609" width="15" style="8" customWidth="1"/>
    <col min="15610" max="15610" width="17.5703125" style="8" customWidth="1"/>
    <col min="15611" max="15611" width="9.85546875" style="8" customWidth="1"/>
    <col min="15612" max="15612" width="7.28515625" style="8" customWidth="1"/>
    <col min="15613" max="15613" width="6" style="8" customWidth="1"/>
    <col min="15614" max="15619" width="17.5703125" style="8" customWidth="1"/>
    <col min="15620" max="15762" width="20.140625" style="8" customWidth="1"/>
    <col min="15763" max="15802" width="12.42578125" style="8" customWidth="1"/>
    <col min="15803" max="15803" width="20.140625" style="8" customWidth="1"/>
    <col min="15804" max="15804" width="21.42578125" style="8" customWidth="1"/>
    <col min="15805" max="15805" width="22.7109375" style="8" customWidth="1"/>
    <col min="15806" max="15806" width="13.7109375" style="8" customWidth="1"/>
    <col min="15807" max="15807" width="15" style="8" customWidth="1"/>
    <col min="15808" max="15810" width="17.5703125" style="8" customWidth="1"/>
    <col min="15811" max="15811" width="16.28515625" style="8" customWidth="1"/>
    <col min="15812" max="15812" width="15" style="8" customWidth="1"/>
    <col min="15813" max="15814" width="12.42578125" style="8" customWidth="1"/>
    <col min="15815" max="15816" width="17.5703125" style="8" customWidth="1"/>
    <col min="15817" max="15817" width="7.28515625" style="8" customWidth="1"/>
    <col min="15818" max="15818" width="21.42578125" style="8" customWidth="1"/>
    <col min="15819" max="15819" width="17.5703125" style="8" customWidth="1"/>
    <col min="15820" max="15820" width="20.140625" style="8" customWidth="1"/>
    <col min="15821" max="15821" width="16.28515625" style="8" customWidth="1"/>
    <col min="15822" max="15822" width="17.5703125" style="8" customWidth="1"/>
    <col min="15823" max="15823" width="6" style="8" customWidth="1"/>
    <col min="15824" max="15825" width="18.85546875" style="8" customWidth="1"/>
    <col min="15826" max="15827" width="20.140625" style="8" customWidth="1"/>
    <col min="15828" max="15828" width="6" style="8" customWidth="1"/>
    <col min="15829" max="15829" width="12.42578125" style="8" customWidth="1"/>
    <col min="15830" max="15830" width="18.85546875" style="8" customWidth="1"/>
    <col min="15831" max="15832" width="15" style="8" customWidth="1"/>
    <col min="15833" max="15833" width="7.28515625" style="8" customWidth="1"/>
    <col min="15834" max="15834" width="11.140625" style="8" customWidth="1"/>
    <col min="15835" max="15835" width="13.7109375" style="8" customWidth="1"/>
    <col min="15836" max="15836" width="18.85546875" style="8" customWidth="1"/>
    <col min="15837" max="15837" width="17.5703125" style="8" customWidth="1"/>
    <col min="15838" max="15838" width="25.28515625" style="8" customWidth="1"/>
    <col min="15839" max="15839" width="20.140625" style="8" customWidth="1"/>
    <col min="15840" max="15840" width="15" style="8" customWidth="1"/>
    <col min="15841" max="15841" width="17.5703125" style="8" customWidth="1"/>
    <col min="15842" max="15842" width="16.28515625" style="8" customWidth="1"/>
    <col min="15843" max="15844" width="15" style="8" customWidth="1"/>
    <col min="15845" max="15845" width="17.5703125" style="8" customWidth="1"/>
    <col min="15846" max="15846" width="20.140625" style="8" customWidth="1"/>
    <col min="15847" max="15847" width="16.28515625" style="8" customWidth="1"/>
    <col min="15848" max="15849" width="25.28515625" style="8" customWidth="1"/>
    <col min="15850" max="15850" width="18.85546875" style="8" customWidth="1"/>
    <col min="15851" max="15852" width="20.140625" style="8" customWidth="1"/>
    <col min="15853" max="15853" width="11.140625" style="8" customWidth="1"/>
    <col min="15854" max="15854" width="29.140625" style="8" customWidth="1"/>
    <col min="15855" max="15855" width="34.28515625" style="8" customWidth="1"/>
    <col min="15856" max="15857" width="9.85546875" style="8" customWidth="1"/>
    <col min="15858" max="15858" width="17.5703125" style="8" customWidth="1"/>
    <col min="15859" max="15859" width="18.85546875" style="8" customWidth="1"/>
    <col min="15860" max="15860" width="9.85546875" style="8" customWidth="1"/>
    <col min="15861" max="15862" width="6" style="8" customWidth="1"/>
    <col min="15863" max="15863" width="13.7109375" style="8" customWidth="1"/>
    <col min="15864" max="15865" width="15" style="8" customWidth="1"/>
    <col min="15866" max="15866" width="17.5703125" style="8" customWidth="1"/>
    <col min="15867" max="15867" width="9.85546875" style="8" customWidth="1"/>
    <col min="15868" max="15868" width="7.28515625" style="8" customWidth="1"/>
    <col min="15869" max="15869" width="6" style="8" customWidth="1"/>
    <col min="15870" max="15875" width="17.5703125" style="8" customWidth="1"/>
    <col min="15876" max="16018" width="20.140625" style="8" customWidth="1"/>
    <col min="16019" max="16058" width="12.42578125" style="8" customWidth="1"/>
    <col min="16059" max="16059" width="20.140625" style="8" customWidth="1"/>
    <col min="16060" max="16060" width="21.42578125" style="8" customWidth="1"/>
    <col min="16061" max="16061" width="22.7109375" style="8" customWidth="1"/>
    <col min="16062" max="16062" width="13.7109375" style="8" customWidth="1"/>
    <col min="16063" max="16063" width="15" style="8" customWidth="1"/>
    <col min="16064" max="16066" width="17.5703125" style="8" customWidth="1"/>
    <col min="16067" max="16067" width="16.28515625" style="8" customWidth="1"/>
    <col min="16068" max="16068" width="15" style="8" customWidth="1"/>
    <col min="16069" max="16070" width="12.42578125" style="8" customWidth="1"/>
    <col min="16071" max="16072" width="17.5703125" style="8" customWidth="1"/>
    <col min="16073" max="16073" width="7.28515625" style="8" customWidth="1"/>
    <col min="16074" max="16074" width="21.42578125" style="8" customWidth="1"/>
    <col min="16075" max="16075" width="17.5703125" style="8" customWidth="1"/>
    <col min="16076" max="16076" width="20.140625" style="8" customWidth="1"/>
    <col min="16077" max="16077" width="16.28515625" style="8" customWidth="1"/>
    <col min="16078" max="16078" width="17.5703125" style="8" customWidth="1"/>
    <col min="16079" max="16079" width="6" style="8" customWidth="1"/>
    <col min="16080" max="16081" width="18.85546875" style="8" customWidth="1"/>
    <col min="16082" max="16083" width="20.140625" style="8" customWidth="1"/>
    <col min="16084" max="16084" width="6" style="8" customWidth="1"/>
    <col min="16085" max="16085" width="12.42578125" style="8" customWidth="1"/>
    <col min="16086" max="16086" width="18.85546875" style="8" customWidth="1"/>
    <col min="16087" max="16088" width="15" style="8" customWidth="1"/>
    <col min="16089" max="16089" width="7.28515625" style="8" customWidth="1"/>
    <col min="16090" max="16090" width="11.140625" style="8" customWidth="1"/>
    <col min="16091" max="16091" width="13.7109375" style="8" customWidth="1"/>
    <col min="16092" max="16092" width="18.85546875" style="8" customWidth="1"/>
    <col min="16093" max="16093" width="17.5703125" style="8" customWidth="1"/>
    <col min="16094" max="16094" width="25.28515625" style="8" customWidth="1"/>
    <col min="16095" max="16095" width="20.140625" style="8" customWidth="1"/>
    <col min="16096" max="16096" width="15" style="8" customWidth="1"/>
    <col min="16097" max="16097" width="17.5703125" style="8" customWidth="1"/>
    <col min="16098" max="16098" width="16.28515625" style="8" customWidth="1"/>
    <col min="16099" max="16100" width="15" style="8" customWidth="1"/>
    <col min="16101" max="16101" width="17.5703125" style="8" customWidth="1"/>
    <col min="16102" max="16102" width="20.140625" style="8" customWidth="1"/>
    <col min="16103" max="16103" width="16.28515625" style="8" customWidth="1"/>
    <col min="16104" max="16105" width="25.28515625" style="8" customWidth="1"/>
    <col min="16106" max="16106" width="18.85546875" style="8" customWidth="1"/>
    <col min="16107" max="16108" width="20.140625" style="8" customWidth="1"/>
    <col min="16109" max="16109" width="11.140625" style="8" customWidth="1"/>
    <col min="16110" max="16110" width="29.140625" style="8" customWidth="1"/>
    <col min="16111" max="16111" width="34.28515625" style="8" customWidth="1"/>
    <col min="16112" max="16113" width="9.85546875" style="8" customWidth="1"/>
    <col min="16114" max="16114" width="17.5703125" style="8" customWidth="1"/>
    <col min="16115" max="16115" width="18.85546875" style="8" customWidth="1"/>
    <col min="16116" max="16116" width="9.85546875" style="8" customWidth="1"/>
    <col min="16117" max="16118" width="6" style="8" customWidth="1"/>
    <col min="16119" max="16119" width="13.7109375" style="8" customWidth="1"/>
    <col min="16120" max="16121" width="15" style="8" customWidth="1"/>
    <col min="16122" max="16122" width="17.5703125" style="8" customWidth="1"/>
    <col min="16123" max="16123" width="9.85546875" style="8" customWidth="1"/>
    <col min="16124" max="16124" width="7.28515625" style="8" customWidth="1"/>
    <col min="16125" max="16125" width="6" style="8" customWidth="1"/>
    <col min="16126" max="16131" width="17.5703125" style="8" customWidth="1"/>
    <col min="16132" max="16274" width="20.140625" style="8" customWidth="1"/>
    <col min="16275" max="16384" width="12.42578125" style="8" customWidth="1"/>
  </cols>
  <sheetData>
    <row r="1" spans="1:186" s="38" customFormat="1" ht="15" x14ac:dyDescent="0.2">
      <c r="A1" s="48"/>
      <c r="B1" s="91">
        <f ca="1">WORKDAY(TODAY(),1,$Z$160:$Z$544)</f>
        <v>45789</v>
      </c>
      <c r="C1" s="6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83"/>
      <c r="P1" s="72"/>
      <c r="Q1" s="72"/>
      <c r="R1" s="64"/>
      <c r="S1" s="64"/>
      <c r="T1" s="64"/>
      <c r="U1" s="64"/>
      <c r="V1" s="64"/>
      <c r="W1" s="84"/>
      <c r="X1" s="82"/>
      <c r="Y1" s="33"/>
      <c r="Z1" s="51" t="s">
        <v>0</v>
      </c>
      <c r="AA1" s="36"/>
      <c r="AB1" s="51" t="s">
        <v>77</v>
      </c>
      <c r="AC1" s="33"/>
      <c r="AD1" s="33"/>
      <c r="AF1" s="51" t="s">
        <v>1</v>
      </c>
      <c r="AG1" s="33"/>
      <c r="AH1" s="33"/>
      <c r="AI1" s="35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</row>
    <row r="2" spans="1:186" s="38" customFormat="1" ht="15" x14ac:dyDescent="0.2">
      <c r="A2" s="46"/>
      <c r="B2" s="92" t="s">
        <v>87</v>
      </c>
      <c r="C2" s="85"/>
      <c r="D2" s="85"/>
      <c r="E2" s="86"/>
      <c r="F2" s="87"/>
      <c r="G2" s="87"/>
      <c r="H2" s="87"/>
      <c r="I2" s="88"/>
      <c r="J2" s="88"/>
      <c r="K2" s="85"/>
      <c r="L2" s="85"/>
      <c r="M2" s="85"/>
      <c r="N2" s="85"/>
      <c r="O2" s="89"/>
      <c r="P2" s="85"/>
      <c r="Q2" s="85"/>
      <c r="R2" s="90"/>
      <c r="S2" s="90"/>
      <c r="T2" s="90"/>
      <c r="U2" s="90"/>
      <c r="V2" s="90"/>
      <c r="W2" s="84"/>
      <c r="X2" s="82"/>
      <c r="Y2" s="40"/>
      <c r="Z2" s="41"/>
      <c r="AA2" s="42"/>
      <c r="AB2" s="34"/>
      <c r="AC2" s="40"/>
      <c r="AD2" s="40"/>
      <c r="AE2" s="34"/>
      <c r="AF2" s="34"/>
      <c r="AG2" s="34"/>
      <c r="AH2" s="40"/>
      <c r="AI2" s="43"/>
      <c r="AJ2" s="40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pans="1:186" s="38" customFormat="1" ht="15" x14ac:dyDescent="0.2">
      <c r="B3" s="93" t="s">
        <v>80</v>
      </c>
      <c r="C3" s="85"/>
      <c r="D3" s="85"/>
      <c r="E3" s="86"/>
      <c r="F3" s="87"/>
      <c r="G3" s="87"/>
      <c r="H3" s="87"/>
      <c r="I3" s="88"/>
      <c r="J3" s="88"/>
      <c r="K3" s="85"/>
      <c r="L3" s="85"/>
      <c r="M3" s="85"/>
      <c r="N3" s="85"/>
      <c r="O3" s="89"/>
      <c r="P3" s="85"/>
      <c r="Q3" s="85"/>
      <c r="R3" s="90"/>
      <c r="S3" s="90"/>
      <c r="T3" s="90"/>
      <c r="U3" s="90"/>
      <c r="V3" s="90"/>
      <c r="W3" s="84"/>
      <c r="X3" s="82"/>
      <c r="Y3" s="40"/>
      <c r="Z3" s="41"/>
      <c r="AA3" s="42"/>
      <c r="AB3" s="34"/>
      <c r="AC3" s="40"/>
      <c r="AD3" s="40"/>
      <c r="AE3" s="34"/>
      <c r="AF3" s="34"/>
      <c r="AG3" s="34"/>
      <c r="AH3" s="40"/>
      <c r="AI3" s="43"/>
      <c r="AJ3" s="40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</row>
    <row r="4" spans="1:186" s="38" customFormat="1" ht="12.75" customHeight="1" x14ac:dyDescent="0.25">
      <c r="A4" s="121" t="s">
        <v>81</v>
      </c>
      <c r="B4" s="94" t="s">
        <v>78</v>
      </c>
      <c r="C4" s="85"/>
      <c r="D4" s="85"/>
      <c r="E4" s="86"/>
      <c r="F4" s="87"/>
      <c r="G4" s="87"/>
      <c r="H4" s="87"/>
      <c r="I4" s="88"/>
      <c r="J4" s="88"/>
      <c r="K4" s="85"/>
      <c r="L4" s="85"/>
      <c r="M4" s="85"/>
      <c r="N4" s="85"/>
      <c r="O4" s="89"/>
      <c r="P4" s="85"/>
      <c r="Q4" s="85"/>
      <c r="R4" s="90"/>
      <c r="S4" s="90"/>
      <c r="T4" s="90"/>
      <c r="U4" s="90"/>
      <c r="V4" s="90"/>
      <c r="W4" s="84"/>
      <c r="X4" s="82"/>
      <c r="Y4" s="40"/>
      <c r="Z4" s="40"/>
      <c r="AA4" s="42"/>
      <c r="AB4" s="34"/>
      <c r="AC4" s="40"/>
      <c r="AD4" s="40"/>
      <c r="AE4" s="34"/>
      <c r="AF4" s="34"/>
      <c r="AG4" s="34"/>
      <c r="AH4" s="40"/>
      <c r="AI4" s="43"/>
      <c r="AJ4" s="40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</row>
    <row r="5" spans="1:186" s="38" customFormat="1" ht="15" x14ac:dyDescent="0.25">
      <c r="A5" s="121" t="s">
        <v>92</v>
      </c>
      <c r="B5" s="116">
        <v>2</v>
      </c>
      <c r="C5" s="116">
        <f>B5+1</f>
        <v>3</v>
      </c>
      <c r="D5" s="116">
        <f t="shared" ref="D5:R5" si="0">C5+1</f>
        <v>4</v>
      </c>
      <c r="E5" s="116">
        <f t="shared" si="0"/>
        <v>5</v>
      </c>
      <c r="F5" s="116">
        <f t="shared" si="0"/>
        <v>6</v>
      </c>
      <c r="G5" s="116">
        <f t="shared" si="0"/>
        <v>7</v>
      </c>
      <c r="H5" s="116">
        <f t="shared" si="0"/>
        <v>8</v>
      </c>
      <c r="I5" s="116">
        <f t="shared" si="0"/>
        <v>9</v>
      </c>
      <c r="J5" s="116">
        <f t="shared" si="0"/>
        <v>10</v>
      </c>
      <c r="K5" s="116">
        <f t="shared" si="0"/>
        <v>11</v>
      </c>
      <c r="L5" s="116">
        <f t="shared" si="0"/>
        <v>12</v>
      </c>
      <c r="M5" s="116">
        <f t="shared" si="0"/>
        <v>13</v>
      </c>
      <c r="N5" s="116">
        <f t="shared" si="0"/>
        <v>14</v>
      </c>
      <c r="O5" s="116">
        <f t="shared" si="0"/>
        <v>15</v>
      </c>
      <c r="P5" s="116">
        <f t="shared" si="0"/>
        <v>16</v>
      </c>
      <c r="Q5" s="116">
        <f t="shared" si="0"/>
        <v>17</v>
      </c>
      <c r="R5" s="116">
        <f t="shared" si="0"/>
        <v>18</v>
      </c>
      <c r="S5" s="116">
        <f t="shared" ref="S5:X5" si="1">R5+1</f>
        <v>19</v>
      </c>
      <c r="T5" s="116">
        <f t="shared" si="1"/>
        <v>20</v>
      </c>
      <c r="U5" s="116">
        <f t="shared" si="1"/>
        <v>21</v>
      </c>
      <c r="V5" s="116">
        <f t="shared" si="1"/>
        <v>22</v>
      </c>
      <c r="W5" s="116">
        <f t="shared" si="1"/>
        <v>23</v>
      </c>
      <c r="X5" s="116">
        <f t="shared" si="1"/>
        <v>24</v>
      </c>
      <c r="Y5" s="44"/>
      <c r="Z5" s="44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</row>
    <row r="6" spans="1:186" s="38" customFormat="1" ht="15" x14ac:dyDescent="0.25">
      <c r="A6" s="109" t="s">
        <v>56</v>
      </c>
      <c r="B6" s="115" t="s">
        <v>58</v>
      </c>
      <c r="C6" s="115" t="s">
        <v>59</v>
      </c>
      <c r="D6" s="115" t="s">
        <v>60</v>
      </c>
      <c r="E6" s="115" t="s">
        <v>61</v>
      </c>
      <c r="F6" s="115" t="s">
        <v>62</v>
      </c>
      <c r="G6" s="115" t="s">
        <v>63</v>
      </c>
      <c r="H6" s="115" t="s">
        <v>64</v>
      </c>
      <c r="I6" s="115" t="s">
        <v>65</v>
      </c>
      <c r="J6" s="115" t="s">
        <v>66</v>
      </c>
      <c r="K6" s="115" t="s">
        <v>67</v>
      </c>
      <c r="L6" s="115" t="s">
        <v>68</v>
      </c>
      <c r="M6" s="115" t="s">
        <v>69</v>
      </c>
      <c r="N6" s="115" t="s">
        <v>70</v>
      </c>
      <c r="O6" s="115" t="s">
        <v>71</v>
      </c>
      <c r="P6" s="115" t="s">
        <v>72</v>
      </c>
      <c r="Q6" s="115" t="s">
        <v>73</v>
      </c>
      <c r="R6" s="115" t="s">
        <v>74</v>
      </c>
      <c r="S6" s="115"/>
      <c r="T6" s="115"/>
      <c r="U6" s="115"/>
      <c r="V6" s="115"/>
      <c r="W6" s="115" t="s">
        <v>75</v>
      </c>
      <c r="X6" s="115"/>
      <c r="Y6" s="33"/>
      <c r="Z6" s="33"/>
      <c r="AA6" s="36"/>
      <c r="AB6" s="33"/>
      <c r="AC6" s="33"/>
      <c r="AD6" s="33"/>
      <c r="AE6" s="33"/>
      <c r="AF6" s="33"/>
      <c r="AG6" s="33"/>
      <c r="AH6" s="33"/>
      <c r="AI6" s="35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</row>
    <row r="7" spans="1:186" s="38" customFormat="1" ht="15" x14ac:dyDescent="0.15">
      <c r="A7" s="110">
        <v>44180</v>
      </c>
      <c r="B7" s="69" t="s">
        <v>4</v>
      </c>
      <c r="C7" s="69" t="s">
        <v>5</v>
      </c>
      <c r="D7" s="95" t="s">
        <v>6</v>
      </c>
      <c r="E7" s="96" t="s">
        <v>6</v>
      </c>
      <c r="F7" s="95" t="s">
        <v>6</v>
      </c>
      <c r="G7" s="95" t="s">
        <v>6</v>
      </c>
      <c r="H7" s="95" t="s">
        <v>6</v>
      </c>
      <c r="I7" s="97" t="s">
        <v>7</v>
      </c>
      <c r="J7" s="97" t="s">
        <v>7</v>
      </c>
      <c r="K7" s="97" t="s">
        <v>7</v>
      </c>
      <c r="L7" s="97" t="s">
        <v>7</v>
      </c>
      <c r="M7" s="98" t="s">
        <v>7</v>
      </c>
      <c r="N7" s="99" t="s">
        <v>8</v>
      </c>
      <c r="O7" s="100" t="s">
        <v>9</v>
      </c>
      <c r="P7" s="69" t="s">
        <v>10</v>
      </c>
      <c r="Q7" s="70" t="s">
        <v>11</v>
      </c>
      <c r="R7" s="70" t="s">
        <v>11</v>
      </c>
      <c r="S7" s="70" t="s">
        <v>82</v>
      </c>
      <c r="T7" s="70"/>
      <c r="U7" s="70"/>
      <c r="V7" s="70"/>
      <c r="W7" s="101" t="s">
        <v>12</v>
      </c>
      <c r="X7" s="102" t="s">
        <v>12</v>
      </c>
      <c r="Y7" s="33"/>
      <c r="Z7" s="33"/>
      <c r="AA7" s="36"/>
      <c r="AB7" s="33"/>
      <c r="AC7" s="33"/>
      <c r="AD7" s="33"/>
      <c r="AE7" s="33"/>
      <c r="AF7" s="33"/>
      <c r="AG7" s="33"/>
      <c r="AH7" s="33"/>
      <c r="AI7" s="35"/>
      <c r="AJ7" s="33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</row>
    <row r="8" spans="1:186" s="38" customFormat="1" ht="12.75" x14ac:dyDescent="0.15">
      <c r="A8" s="111" t="s">
        <v>57</v>
      </c>
      <c r="B8" s="69" t="s">
        <v>76</v>
      </c>
      <c r="C8" s="69" t="s">
        <v>13</v>
      </c>
      <c r="D8" s="103" t="s">
        <v>14</v>
      </c>
      <c r="E8" s="104" t="s">
        <v>15</v>
      </c>
      <c r="F8" s="69" t="s">
        <v>15</v>
      </c>
      <c r="G8" s="69" t="s">
        <v>15</v>
      </c>
      <c r="H8" s="69" t="s">
        <v>15</v>
      </c>
      <c r="I8" s="105"/>
      <c r="J8" s="105" t="s">
        <v>3</v>
      </c>
      <c r="K8" s="106" t="s">
        <v>16</v>
      </c>
      <c r="L8" s="106" t="s">
        <v>16</v>
      </c>
      <c r="M8" s="99" t="s">
        <v>15</v>
      </c>
      <c r="N8" s="99" t="s">
        <v>17</v>
      </c>
      <c r="O8" s="100"/>
      <c r="P8" s="69"/>
      <c r="Q8" s="69"/>
      <c r="R8" s="70"/>
      <c r="S8" s="122"/>
      <c r="T8" s="122"/>
      <c r="U8" s="122"/>
      <c r="V8" s="122"/>
      <c r="W8" s="101" t="s">
        <v>18</v>
      </c>
      <c r="X8" s="102" t="s">
        <v>3</v>
      </c>
      <c r="Y8" s="33"/>
      <c r="Z8" s="33"/>
      <c r="AA8" s="36"/>
      <c r="AB8" s="33"/>
      <c r="AC8" s="33"/>
      <c r="AD8" s="33"/>
      <c r="AE8" s="33"/>
      <c r="AF8" s="33"/>
      <c r="AG8" s="33"/>
      <c r="AH8" s="33"/>
      <c r="AI8" s="35"/>
      <c r="AJ8" s="33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</row>
    <row r="9" spans="1:186" s="38" customFormat="1" ht="18.75" x14ac:dyDescent="0.3">
      <c r="A9" s="118">
        <v>44270</v>
      </c>
      <c r="B9" s="119" t="s">
        <v>88</v>
      </c>
      <c r="C9" s="69"/>
      <c r="D9" s="69"/>
      <c r="E9" s="104" t="s">
        <v>19</v>
      </c>
      <c r="F9" s="69" t="s">
        <v>20</v>
      </c>
      <c r="G9" s="69" t="s">
        <v>20</v>
      </c>
      <c r="H9" s="69" t="s">
        <v>20</v>
      </c>
      <c r="I9" s="105" t="s">
        <v>21</v>
      </c>
      <c r="J9" s="105" t="s">
        <v>22</v>
      </c>
      <c r="K9" s="106" t="s">
        <v>23</v>
      </c>
      <c r="L9" s="106" t="s">
        <v>23</v>
      </c>
      <c r="M9" s="99" t="s">
        <v>24</v>
      </c>
      <c r="N9" s="69" t="s">
        <v>20</v>
      </c>
      <c r="O9" s="100"/>
      <c r="P9" s="69"/>
      <c r="Q9" s="69"/>
      <c r="R9" s="70"/>
      <c r="S9" s="70"/>
      <c r="T9" s="70"/>
      <c r="U9" s="70"/>
      <c r="V9" s="70"/>
      <c r="W9" s="101" t="s">
        <v>25</v>
      </c>
      <c r="X9" s="10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</row>
    <row r="10" spans="1:186" s="38" customFormat="1" ht="12.75" x14ac:dyDescent="0.15">
      <c r="A10" s="109" t="s">
        <v>79</v>
      </c>
      <c r="B10" s="69" t="s">
        <v>89</v>
      </c>
      <c r="C10" s="69" t="s">
        <v>26</v>
      </c>
      <c r="D10" s="103" t="s">
        <v>27</v>
      </c>
      <c r="E10" s="104" t="s">
        <v>28</v>
      </c>
      <c r="F10" s="69" t="s">
        <v>29</v>
      </c>
      <c r="G10" s="69" t="s">
        <v>30</v>
      </c>
      <c r="H10" s="69" t="s">
        <v>31</v>
      </c>
      <c r="I10" s="105" t="s">
        <v>32</v>
      </c>
      <c r="J10" s="105" t="s">
        <v>16</v>
      </c>
      <c r="K10" s="69" t="s">
        <v>33</v>
      </c>
      <c r="L10" s="69" t="s">
        <v>34</v>
      </c>
      <c r="M10" s="69" t="s">
        <v>35</v>
      </c>
      <c r="N10" s="99" t="s">
        <v>36</v>
      </c>
      <c r="O10" s="100"/>
      <c r="P10" s="69" t="s">
        <v>37</v>
      </c>
      <c r="Q10" s="69" t="s">
        <v>49</v>
      </c>
      <c r="R10" s="70"/>
      <c r="S10" s="122"/>
      <c r="T10" s="122"/>
      <c r="U10" s="122"/>
      <c r="V10" s="122"/>
      <c r="W10" s="101"/>
      <c r="X10" s="102"/>
      <c r="Y10" s="35"/>
      <c r="Z10" s="73" t="s">
        <v>38</v>
      </c>
      <c r="AA10" s="74" t="s">
        <v>2</v>
      </c>
      <c r="AB10" s="73" t="s">
        <v>39</v>
      </c>
      <c r="AC10" s="73" t="s">
        <v>40</v>
      </c>
      <c r="AD10" s="73" t="s">
        <v>41</v>
      </c>
      <c r="AE10" s="73" t="s">
        <v>42</v>
      </c>
      <c r="AF10" s="75" t="s">
        <v>42</v>
      </c>
      <c r="AG10" s="73" t="s">
        <v>43</v>
      </c>
      <c r="AH10" s="73" t="s">
        <v>44</v>
      </c>
      <c r="AI10" s="76" t="s">
        <v>45</v>
      </c>
      <c r="AJ10" s="73" t="s">
        <v>45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</row>
    <row r="11" spans="1:186" s="38" customFormat="1" ht="15" x14ac:dyDescent="0.2">
      <c r="A11" s="117">
        <v>44985</v>
      </c>
      <c r="B11" s="69" t="s">
        <v>46</v>
      </c>
      <c r="C11" s="69" t="s">
        <v>46</v>
      </c>
      <c r="D11" s="105"/>
      <c r="E11" s="104"/>
      <c r="F11" s="107"/>
      <c r="G11" s="107" t="s">
        <v>47</v>
      </c>
      <c r="H11" s="107"/>
      <c r="I11" s="105"/>
      <c r="J11" s="105" t="s">
        <v>23</v>
      </c>
      <c r="K11" s="104"/>
      <c r="L11" s="104"/>
      <c r="M11" s="108"/>
      <c r="N11" s="108"/>
      <c r="O11" s="100"/>
      <c r="P11" s="69" t="s">
        <v>46</v>
      </c>
      <c r="Q11" s="102"/>
      <c r="R11" s="70" t="s">
        <v>46</v>
      </c>
      <c r="S11" s="70" t="s">
        <v>46</v>
      </c>
      <c r="T11" s="70"/>
      <c r="U11" s="70"/>
      <c r="V11" s="70"/>
      <c r="W11" s="101"/>
      <c r="X11" s="102"/>
      <c r="Y11" s="35"/>
      <c r="Z11" s="73"/>
      <c r="AA11" s="74"/>
      <c r="AB11" s="73" t="s">
        <v>46</v>
      </c>
      <c r="AC11" s="73" t="s">
        <v>48</v>
      </c>
      <c r="AD11" s="77"/>
      <c r="AE11" s="73" t="s">
        <v>46</v>
      </c>
      <c r="AF11" s="75" t="s">
        <v>49</v>
      </c>
      <c r="AG11" s="73" t="s">
        <v>46</v>
      </c>
      <c r="AH11" s="73"/>
      <c r="AI11" s="76" t="s">
        <v>50</v>
      </c>
      <c r="AJ11" s="73" t="s">
        <v>50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</row>
    <row r="12" spans="1:186" ht="15" x14ac:dyDescent="0.2">
      <c r="A12" s="49">
        <f>A9</f>
        <v>44270</v>
      </c>
      <c r="B12" s="14">
        <f ca="1">IF(A12&lt;=TODAY(),C12+P12,IF(AND(A12&gt;TODAY(),A12&lt;=$B$1),IF(VLOOKUP(TODAY(),$A$10:$D$5000,4,FALSE)=0,"n.d",C12+P12),"n.d"))</f>
        <v>1</v>
      </c>
      <c r="C12" s="120">
        <v>1</v>
      </c>
      <c r="D12" s="12">
        <f ca="1">IF(A12&lt;$B$1,VLOOKUP(A12,[1]DI!$A$4:$B$15000,2,FALSE),0)</f>
        <v>1.9000000000000006E-2</v>
      </c>
      <c r="E12" s="13">
        <f ca="1">ROUND(((1+D12)^(1/252)),8)</f>
        <v>1.0000746899999999</v>
      </c>
      <c r="F12" s="13">
        <v>1</v>
      </c>
      <c r="G12" s="13">
        <f>F12</f>
        <v>1</v>
      </c>
      <c r="H12" s="13">
        <f>ROUND(F12/G12,8)</f>
        <v>1</v>
      </c>
      <c r="I12" s="50">
        <v>0.1</v>
      </c>
      <c r="J12" s="52">
        <f>AG160</f>
        <v>44270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19">
        <f t="shared" ref="Q12:Q75" si="5">IF($O12&gt;0,VLOOKUP($O12,$Z$12:$AF$150,7),0)</f>
        <v>0</v>
      </c>
      <c r="R12" s="13">
        <f>IF(Q12&gt;0,TRUNC(Q12*C12,8),0)</f>
        <v>0</v>
      </c>
      <c r="S12" s="13"/>
      <c r="T12" s="13"/>
      <c r="U12" s="13"/>
      <c r="V12" s="13"/>
      <c r="W12" s="16" t="str">
        <f>AI12</f>
        <v>J=</v>
      </c>
      <c r="X12" s="30">
        <f>AJ12</f>
        <v>44635</v>
      </c>
      <c r="Y12" s="17"/>
      <c r="Z12" s="78">
        <v>0</v>
      </c>
      <c r="AA12" s="62">
        <f>AG160</f>
        <v>44270</v>
      </c>
      <c r="AB12" s="114">
        <f>C12</f>
        <v>1</v>
      </c>
      <c r="AC12" s="64"/>
      <c r="AD12" s="72"/>
      <c r="AE12" s="64"/>
      <c r="AF12" s="79"/>
      <c r="AG12" s="72"/>
      <c r="AH12" s="78"/>
      <c r="AI12" s="80" t="s">
        <v>51</v>
      </c>
      <c r="AJ12" s="62">
        <f t="shared" ref="AJ12:AJ19" si="6">AA13</f>
        <v>44635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86" x14ac:dyDescent="0.15">
      <c r="A13" s="36">
        <f t="shared" ref="A13:A76" si="7">(A12+1)</f>
        <v>44271</v>
      </c>
      <c r="B13" s="14">
        <f ca="1">IF(A13&lt;=TODAY(),C13+P13,IF(AND(A13&gt;TODAY(),A13&lt;=$B$1),IF(VLOOKUP(TODAY(),$A$10:$D$5000,4,FALSE)=0,"n.d",C13+P13),"n.d"))</f>
        <v>1.000453</v>
      </c>
      <c r="C13" s="13">
        <f t="shared" ref="C13:C76" si="8">(C12-R12)</f>
        <v>1</v>
      </c>
      <c r="D13" s="12">
        <f ca="1">IF(A13&lt;$B$1,VLOOKUP(A13,[1]DI!$A$4:$B$15000,2,FALSE),0)</f>
        <v>1.9000000000000006E-2</v>
      </c>
      <c r="E13" s="13">
        <f ca="1">ROUND(((1+D13)^(1/252)),8)</f>
        <v>1.0000746899999999</v>
      </c>
      <c r="F13" s="13">
        <f ca="1">(TRUNC(PRODUCT($E$12:$E12),16))</f>
        <v>1.0000746899999999</v>
      </c>
      <c r="G13" s="13">
        <f>IF(O12&gt;0,F12,G12)</f>
        <v>1</v>
      </c>
      <c r="H13" s="13">
        <f ca="1">ROUND(F13/G13,8)</f>
        <v>1.0000746899999999</v>
      </c>
      <c r="I13" s="12">
        <f>IF(O12&gt;0,VLOOKUP(A12,AG$160:AH$222,2),I12)</f>
        <v>0.1</v>
      </c>
      <c r="J13" s="30">
        <f t="shared" ref="J13:J76" si="9">IF(O12&gt;0,VLOOKUP(O12,Z$12:AJ$150,2),J12)</f>
        <v>44270</v>
      </c>
      <c r="K13" s="2">
        <f t="shared" ref="K13:K76" si="10">IF(A13&gt;J13,IF(NETWORKDAYS(J13,A13,$Z$160:$Z$544)-1=0,1,NETWORKDAYS(J13,A13,$Z$160:$Z$544)-1),0)</f>
        <v>1</v>
      </c>
      <c r="L13" s="15">
        <f t="shared" ref="L13:L76" si="11">IF(AND(K13=1,K12=1),1,IF(K13&gt;0,IF(K13=K12,K13+1,K13),0))</f>
        <v>1</v>
      </c>
      <c r="M13" s="11">
        <f t="shared" si="2"/>
        <v>1.000378287</v>
      </c>
      <c r="N13" s="11">
        <f t="shared" ca="1" si="3"/>
        <v>1.000453005</v>
      </c>
      <c r="O13" s="15">
        <f t="shared" ref="O13:O76" si="12">IF(VLOOKUP(A13,AA$12:AH$150,8)=VLOOKUP(A12,AA$12:AH$150,8),0,VLOOKUP(A13,AA$12:AH$150,8))</f>
        <v>0</v>
      </c>
      <c r="P13" s="13">
        <f t="shared" ca="1" si="4"/>
        <v>4.5300000000000001E-4</v>
      </c>
      <c r="Q13" s="19">
        <f t="shared" si="5"/>
        <v>0</v>
      </c>
      <c r="R13" s="13">
        <f t="shared" ref="R13:R76" si="13">IF(Q13&gt;0,TRUNC(Q13*C13,8),0)</f>
        <v>0</v>
      </c>
      <c r="S13" s="13"/>
      <c r="T13" s="13"/>
      <c r="U13" s="13"/>
      <c r="V13" s="13"/>
      <c r="W13" s="4" t="str">
        <f t="shared" ref="W13:W76" si="14">IF(O12&gt;0,VLOOKUP(O12,Z$12:AJ$150,10),W12)</f>
        <v>J=</v>
      </c>
      <c r="X13" s="30">
        <f t="shared" ref="X13:X76" si="15">IF(O12&gt;0,VLOOKUP(O12,Z$12:AJ$150,11),X12)</f>
        <v>44635</v>
      </c>
      <c r="Y13" s="4"/>
      <c r="Z13" s="78">
        <f t="shared" ref="Z13:Z20" si="16">Z12+1</f>
        <v>1</v>
      </c>
      <c r="AA13" s="62">
        <f>AG165</f>
        <v>44635</v>
      </c>
      <c r="AB13" s="81">
        <f>(AB12-AE13)</f>
        <v>1</v>
      </c>
      <c r="AC13" s="72">
        <f>NETWORKDAYS(AA12,AA13,Z$160:Z$444)-1</f>
        <v>252</v>
      </c>
      <c r="AD13" s="81">
        <f>TRUNC((ROUND(((1+AD$11)^(AC13/252)),9)-1)*AB12,8)</f>
        <v>0</v>
      </c>
      <c r="AE13" s="81">
        <f>TRUNC(AB12*AF13,8)</f>
        <v>0</v>
      </c>
      <c r="AF13" s="79">
        <v>0</v>
      </c>
      <c r="AG13" s="81">
        <f>(AD13+AE13)</f>
        <v>0</v>
      </c>
      <c r="AH13" s="78">
        <f t="shared" ref="AH13:AH20" si="17">AH12+1</f>
        <v>1</v>
      </c>
      <c r="AI13" s="80" t="s">
        <v>51</v>
      </c>
      <c r="AJ13" s="62">
        <f t="shared" si="6"/>
        <v>44727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86" x14ac:dyDescent="0.15">
      <c r="A14" s="36">
        <f t="shared" si="7"/>
        <v>44272</v>
      </c>
      <c r="B14" s="14">
        <f t="shared" ref="B14:B77" ca="1" si="18">IF(A14&lt;=TODAY(),C14+P14,IF(AND(A14&gt;TODAY(),A14&lt;=$B$1),IF(VLOOKUP(TODAY(),$A$10:$D$5000,4,FALSE)=0,"n.d",C14+P14),"n.d"))</f>
        <v>1.0009062099999999</v>
      </c>
      <c r="C14" s="13">
        <f t="shared" si="8"/>
        <v>1</v>
      </c>
      <c r="D14" s="12">
        <f ca="1">IF(A14&lt;$B$1,VLOOKUP(A14,[1]DI!$A$4:$B$15000,2,FALSE),0)</f>
        <v>1.9000000000000006E-2</v>
      </c>
      <c r="E14" s="13">
        <f t="shared" ref="E14:E77" ca="1" si="19">ROUND(((1+D14)^(1/252)),8)</f>
        <v>1.0000746899999999</v>
      </c>
      <c r="F14" s="13">
        <f ca="1">(TRUNC(PRODUCT($E$12:$E13),16))</f>
        <v>1.0001493855785999</v>
      </c>
      <c r="G14" s="13">
        <f t="shared" ref="G14:G77" si="20">IF(O13&gt;0,F13,G13)</f>
        <v>1</v>
      </c>
      <c r="H14" s="13">
        <f t="shared" ref="H14:H77" ca="1" si="21">ROUND(F14/G14,8)</f>
        <v>1.00014939</v>
      </c>
      <c r="I14" s="12">
        <f t="shared" ref="I14:I77" si="22">IF(O13&gt;0,VLOOKUP(A13,AG$160:AH$222,2),I13)</f>
        <v>0.1</v>
      </c>
      <c r="J14" s="30">
        <f t="shared" si="9"/>
        <v>44270</v>
      </c>
      <c r="K14" s="2">
        <f t="shared" si="10"/>
        <v>2</v>
      </c>
      <c r="L14" s="15">
        <f t="shared" si="11"/>
        <v>2</v>
      </c>
      <c r="M14" s="11">
        <f t="shared" si="2"/>
        <v>1.0007567159999999</v>
      </c>
      <c r="N14" s="11">
        <f t="shared" ca="1" si="3"/>
        <v>1.000906219</v>
      </c>
      <c r="O14" s="15">
        <f t="shared" si="12"/>
        <v>0</v>
      </c>
      <c r="P14" s="13">
        <f t="shared" ca="1" si="4"/>
        <v>9.0620999999999996E-4</v>
      </c>
      <c r="Q14" s="19">
        <f t="shared" si="5"/>
        <v>0</v>
      </c>
      <c r="R14" s="13">
        <f t="shared" si="13"/>
        <v>0</v>
      </c>
      <c r="S14" s="13"/>
      <c r="T14" s="13"/>
      <c r="U14" s="13"/>
      <c r="V14" s="13"/>
      <c r="W14" s="4" t="str">
        <f t="shared" si="14"/>
        <v>J=</v>
      </c>
      <c r="X14" s="30">
        <f t="shared" si="15"/>
        <v>44635</v>
      </c>
      <c r="Y14" s="4"/>
      <c r="Z14" s="78">
        <f t="shared" si="16"/>
        <v>2</v>
      </c>
      <c r="AA14" s="62">
        <f>AG168</f>
        <v>44727</v>
      </c>
      <c r="AB14" s="81">
        <f>(AB13-AE14)</f>
        <v>1</v>
      </c>
      <c r="AC14" s="72">
        <f>NETWORKDAYS(AA13,AA14,Z$160:Z$444)-1</f>
        <v>64</v>
      </c>
      <c r="AD14" s="81">
        <f>TRUNC((ROUND(((1+AD$11)^(AC14/252)),9)-1)*AB13,8)</f>
        <v>0</v>
      </c>
      <c r="AE14" s="81">
        <f t="shared" ref="AE14:AE20" si="23">TRUNC(AB13*AF14,8)</f>
        <v>0</v>
      </c>
      <c r="AF14" s="79">
        <v>0</v>
      </c>
      <c r="AG14" s="81">
        <f>(AD14+AE14)</f>
        <v>0</v>
      </c>
      <c r="AH14" s="78">
        <f t="shared" si="17"/>
        <v>2</v>
      </c>
      <c r="AI14" s="80" t="s">
        <v>51</v>
      </c>
      <c r="AJ14" s="62">
        <f t="shared" si="6"/>
        <v>44757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86" x14ac:dyDescent="0.15">
      <c r="A15" s="36">
        <f t="shared" si="7"/>
        <v>44273</v>
      </c>
      <c r="B15" s="14">
        <f t="shared" ca="1" si="18"/>
        <v>1.0013596300000001</v>
      </c>
      <c r="C15" s="13">
        <f t="shared" si="8"/>
        <v>1</v>
      </c>
      <c r="D15" s="12">
        <f ca="1">IF(A15&lt;$B$1,VLOOKUP(A15,[1]DI!$A$4:$B$15000,2,FALSE),0)</f>
        <v>2.6499999999999999E-2</v>
      </c>
      <c r="E15" s="13">
        <f t="shared" ca="1" si="19"/>
        <v>1.00010379</v>
      </c>
      <c r="F15" s="13">
        <f ca="1">(TRUNC(PRODUCT($E$12:$E14),16))</f>
        <v>1.0002240867362</v>
      </c>
      <c r="G15" s="13">
        <f t="shared" si="20"/>
        <v>1</v>
      </c>
      <c r="H15" s="13">
        <f t="shared" ca="1" si="21"/>
        <v>1.0002240899999999</v>
      </c>
      <c r="I15" s="12">
        <f t="shared" si="22"/>
        <v>0.1</v>
      </c>
      <c r="J15" s="30">
        <f t="shared" si="9"/>
        <v>44270</v>
      </c>
      <c r="K15" s="2">
        <f t="shared" si="10"/>
        <v>3</v>
      </c>
      <c r="L15" s="15">
        <f t="shared" si="11"/>
        <v>3</v>
      </c>
      <c r="M15" s="11">
        <f t="shared" si="2"/>
        <v>1.001135289</v>
      </c>
      <c r="N15" s="11">
        <f t="shared" ca="1" si="3"/>
        <v>1.0013596330000001</v>
      </c>
      <c r="O15" s="15">
        <f t="shared" si="12"/>
        <v>0</v>
      </c>
      <c r="P15" s="13">
        <f t="shared" ca="1" si="4"/>
        <v>1.3596299999999999E-3</v>
      </c>
      <c r="Q15" s="19">
        <f t="shared" si="5"/>
        <v>0</v>
      </c>
      <c r="R15" s="13">
        <f t="shared" si="13"/>
        <v>0</v>
      </c>
      <c r="S15" s="13"/>
      <c r="T15" s="13"/>
      <c r="U15" s="13"/>
      <c r="V15" s="13"/>
      <c r="W15" s="4" t="str">
        <f t="shared" si="14"/>
        <v>J=</v>
      </c>
      <c r="X15" s="30">
        <f t="shared" si="15"/>
        <v>44635</v>
      </c>
      <c r="Y15" s="4"/>
      <c r="Z15" s="78">
        <f t="shared" si="16"/>
        <v>3</v>
      </c>
      <c r="AA15" s="62">
        <f t="shared" ref="AA15:AA19" si="24">AG169</f>
        <v>44757</v>
      </c>
      <c r="AB15" s="81">
        <f>(AB14-AE15)</f>
        <v>1</v>
      </c>
      <c r="AC15" s="72">
        <f>NETWORKDAYS(AA14,AA15,Z$160:Z$444)-1</f>
        <v>21</v>
      </c>
      <c r="AD15" s="81">
        <f>TRUNC((ROUND(((1+AD$11)^(AC15/252)),9)-1)*AB14,8)</f>
        <v>0</v>
      </c>
      <c r="AE15" s="81">
        <f t="shared" si="23"/>
        <v>0</v>
      </c>
      <c r="AF15" s="79">
        <v>0</v>
      </c>
      <c r="AG15" s="81">
        <f>(AD15+AE15)</f>
        <v>0</v>
      </c>
      <c r="AH15" s="78">
        <f t="shared" si="17"/>
        <v>3</v>
      </c>
      <c r="AI15" s="80" t="s">
        <v>51</v>
      </c>
      <c r="AJ15" s="62">
        <f t="shared" si="6"/>
        <v>44788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86" x14ac:dyDescent="0.15">
      <c r="A16" s="36">
        <f t="shared" si="7"/>
        <v>44274</v>
      </c>
      <c r="B16" s="14">
        <f t="shared" ca="1" si="18"/>
        <v>1.0018423999999999</v>
      </c>
      <c r="C16" s="13">
        <f t="shared" si="8"/>
        <v>1</v>
      </c>
      <c r="D16" s="12">
        <f ca="1">IF(A16&lt;$B$1,VLOOKUP(A16,[1]DI!$A$4:$B$15000,2,FALSE),0)</f>
        <v>2.6499999999999999E-2</v>
      </c>
      <c r="E16" s="13">
        <f t="shared" ca="1" si="19"/>
        <v>1.00010379</v>
      </c>
      <c r="F16" s="13">
        <f ca="1">(TRUNC(PRODUCT($E$12:$E15),16))</f>
        <v>1.00032789999417</v>
      </c>
      <c r="G16" s="13">
        <f t="shared" si="20"/>
        <v>1</v>
      </c>
      <c r="H16" s="13">
        <f t="shared" ca="1" si="21"/>
        <v>1.0003279</v>
      </c>
      <c r="I16" s="12">
        <f t="shared" si="22"/>
        <v>0.1</v>
      </c>
      <c r="J16" s="30">
        <f t="shared" si="9"/>
        <v>44270</v>
      </c>
      <c r="K16" s="2">
        <f t="shared" si="10"/>
        <v>4</v>
      </c>
      <c r="L16" s="15">
        <f t="shared" si="11"/>
        <v>4</v>
      </c>
      <c r="M16" s="11">
        <f t="shared" si="2"/>
        <v>1.001514005</v>
      </c>
      <c r="N16" s="11">
        <f t="shared" ca="1" si="3"/>
        <v>1.001842401</v>
      </c>
      <c r="O16" s="15">
        <f t="shared" si="12"/>
        <v>0</v>
      </c>
      <c r="P16" s="13">
        <f t="shared" ca="1" si="4"/>
        <v>1.8423999999999999E-3</v>
      </c>
      <c r="Q16" s="19">
        <f t="shared" si="5"/>
        <v>0</v>
      </c>
      <c r="R16" s="13">
        <f t="shared" si="13"/>
        <v>0</v>
      </c>
      <c r="S16" s="13"/>
      <c r="T16" s="13"/>
      <c r="U16" s="13"/>
      <c r="V16" s="13"/>
      <c r="W16" s="4" t="str">
        <f t="shared" si="14"/>
        <v>J=</v>
      </c>
      <c r="X16" s="30">
        <f t="shared" si="15"/>
        <v>44635</v>
      </c>
      <c r="Y16" s="4"/>
      <c r="Z16" s="78">
        <f t="shared" si="16"/>
        <v>4</v>
      </c>
      <c r="AA16" s="62">
        <f t="shared" si="24"/>
        <v>44788</v>
      </c>
      <c r="AB16" s="81">
        <f>(AB15-AE16)</f>
        <v>1</v>
      </c>
      <c r="AC16" s="72">
        <f>NETWORKDAYS(AA15,AA16,Z$160:Z$444)-1</f>
        <v>21</v>
      </c>
      <c r="AD16" s="81">
        <f>TRUNC((ROUND(((1+AD$11)^(AC16/252)),9)-1)*AB15,8)</f>
        <v>0</v>
      </c>
      <c r="AE16" s="81">
        <f t="shared" si="23"/>
        <v>0</v>
      </c>
      <c r="AF16" s="79">
        <v>0</v>
      </c>
      <c r="AG16" s="81">
        <f>(AD16+AE16)</f>
        <v>0</v>
      </c>
      <c r="AH16" s="78">
        <f t="shared" si="17"/>
        <v>4</v>
      </c>
      <c r="AI16" s="80" t="s">
        <v>51</v>
      </c>
      <c r="AJ16" s="62">
        <f t="shared" si="6"/>
        <v>44819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x14ac:dyDescent="0.15">
      <c r="A17" s="36">
        <f t="shared" si="7"/>
        <v>44275</v>
      </c>
      <c r="B17" s="14">
        <f t="shared" ca="1" si="18"/>
        <v>1.0023253999999999</v>
      </c>
      <c r="C17" s="13">
        <f t="shared" si="8"/>
        <v>1</v>
      </c>
      <c r="D17" s="12">
        <f ca="1">IF(A17&lt;$B$1,VLOOKUP(A17,[1]DI!$A$4:$B$15000,2,FALSE),0)</f>
        <v>0</v>
      </c>
      <c r="E17" s="13">
        <f t="shared" ca="1" si="19"/>
        <v>1</v>
      </c>
      <c r="F17" s="13">
        <f ca="1">(TRUNC(PRODUCT($E$12:$E16),16))</f>
        <v>1.0004317240269101</v>
      </c>
      <c r="G17" s="13">
        <f t="shared" si="20"/>
        <v>1</v>
      </c>
      <c r="H17" s="13">
        <f t="shared" ca="1" si="21"/>
        <v>1.0004317199999999</v>
      </c>
      <c r="I17" s="12">
        <f t="shared" si="22"/>
        <v>0.1</v>
      </c>
      <c r="J17" s="30">
        <f t="shared" si="9"/>
        <v>44270</v>
      </c>
      <c r="K17" s="2">
        <f t="shared" si="10"/>
        <v>4</v>
      </c>
      <c r="L17" s="15">
        <f t="shared" si="11"/>
        <v>5</v>
      </c>
      <c r="M17" s="11">
        <f t="shared" si="2"/>
        <v>1.001892864</v>
      </c>
      <c r="N17" s="11">
        <f t="shared" ca="1" si="3"/>
        <v>1.002325401</v>
      </c>
      <c r="O17" s="15">
        <f t="shared" si="12"/>
        <v>0</v>
      </c>
      <c r="P17" s="13">
        <f t="shared" ca="1" si="4"/>
        <v>2.3254E-3</v>
      </c>
      <c r="Q17" s="19">
        <f t="shared" si="5"/>
        <v>0</v>
      </c>
      <c r="R17" s="13">
        <f t="shared" si="13"/>
        <v>0</v>
      </c>
      <c r="S17" s="13"/>
      <c r="T17" s="13"/>
      <c r="U17" s="13"/>
      <c r="V17" s="13"/>
      <c r="W17" s="4" t="str">
        <f t="shared" si="14"/>
        <v>J=</v>
      </c>
      <c r="X17" s="30">
        <f t="shared" si="15"/>
        <v>44635</v>
      </c>
      <c r="Y17" s="4"/>
      <c r="Z17" s="78">
        <f t="shared" si="16"/>
        <v>5</v>
      </c>
      <c r="AA17" s="62">
        <f t="shared" si="24"/>
        <v>44819</v>
      </c>
      <c r="AB17" s="81">
        <f t="shared" ref="AB17:AB20" si="25">(AB16-AE17)</f>
        <v>1</v>
      </c>
      <c r="AC17" s="72">
        <f t="shared" ref="AC17:AC20" si="26">NETWORKDAYS(AA16,AA17,Z$160:Z$444)-1</f>
        <v>22</v>
      </c>
      <c r="AD17" s="81">
        <f t="shared" ref="AD17:AD20" si="27">TRUNC((ROUND(((1+AD$11)^(AC17/252)),9)-1)*AB16,8)</f>
        <v>0</v>
      </c>
      <c r="AE17" s="81">
        <f t="shared" si="23"/>
        <v>0</v>
      </c>
      <c r="AF17" s="79">
        <v>0</v>
      </c>
      <c r="AG17" s="81">
        <f t="shared" ref="AG17:AG20" si="28">(AD17+AE17)</f>
        <v>0</v>
      </c>
      <c r="AH17" s="78">
        <f t="shared" si="17"/>
        <v>5</v>
      </c>
      <c r="AI17" s="80" t="s">
        <v>51</v>
      </c>
      <c r="AJ17" s="62">
        <f t="shared" si="6"/>
        <v>44851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x14ac:dyDescent="0.15">
      <c r="A18" s="36">
        <f t="shared" si="7"/>
        <v>44276</v>
      </c>
      <c r="B18" s="14">
        <f t="shared" ca="1" si="18"/>
        <v>1.0023253999999999</v>
      </c>
      <c r="C18" s="13">
        <f t="shared" si="8"/>
        <v>1</v>
      </c>
      <c r="D18" s="12">
        <f ca="1">IF(A18&lt;$B$1,VLOOKUP(A18,[1]DI!$A$4:$B$15000,2,FALSE),0)</f>
        <v>0</v>
      </c>
      <c r="E18" s="13">
        <f t="shared" ca="1" si="19"/>
        <v>1</v>
      </c>
      <c r="F18" s="13">
        <f ca="1">(TRUNC(PRODUCT($E$12:$E17),16))</f>
        <v>1.0004317240269101</v>
      </c>
      <c r="G18" s="13">
        <f t="shared" si="20"/>
        <v>1</v>
      </c>
      <c r="H18" s="13">
        <f t="shared" ca="1" si="21"/>
        <v>1.0004317199999999</v>
      </c>
      <c r="I18" s="12">
        <f t="shared" si="22"/>
        <v>0.1</v>
      </c>
      <c r="J18" s="30">
        <f t="shared" si="9"/>
        <v>44270</v>
      </c>
      <c r="K18" s="2">
        <f t="shared" si="10"/>
        <v>4</v>
      </c>
      <c r="L18" s="15">
        <f t="shared" si="11"/>
        <v>5</v>
      </c>
      <c r="M18" s="11">
        <f t="shared" si="2"/>
        <v>1.001892864</v>
      </c>
      <c r="N18" s="11">
        <f t="shared" ca="1" si="3"/>
        <v>1.002325401</v>
      </c>
      <c r="O18" s="15">
        <f t="shared" si="12"/>
        <v>0</v>
      </c>
      <c r="P18" s="13">
        <f t="shared" ca="1" si="4"/>
        <v>2.3254E-3</v>
      </c>
      <c r="Q18" s="19">
        <f t="shared" si="5"/>
        <v>0</v>
      </c>
      <c r="R18" s="13">
        <f t="shared" si="13"/>
        <v>0</v>
      </c>
      <c r="S18" s="13"/>
      <c r="T18" s="13"/>
      <c r="U18" s="13"/>
      <c r="V18" s="13"/>
      <c r="W18" s="4" t="str">
        <f t="shared" si="14"/>
        <v>J=</v>
      </c>
      <c r="X18" s="30">
        <f t="shared" si="15"/>
        <v>44635</v>
      </c>
      <c r="Y18" s="4"/>
      <c r="Z18" s="78">
        <f t="shared" si="16"/>
        <v>6</v>
      </c>
      <c r="AA18" s="62">
        <f t="shared" si="24"/>
        <v>44851</v>
      </c>
      <c r="AB18" s="81">
        <f t="shared" si="25"/>
        <v>1</v>
      </c>
      <c r="AC18" s="72">
        <f t="shared" si="26"/>
        <v>21</v>
      </c>
      <c r="AD18" s="81">
        <f t="shared" si="27"/>
        <v>0</v>
      </c>
      <c r="AE18" s="81">
        <f t="shared" si="23"/>
        <v>0</v>
      </c>
      <c r="AF18" s="79">
        <v>0</v>
      </c>
      <c r="AG18" s="81">
        <f t="shared" si="28"/>
        <v>0</v>
      </c>
      <c r="AH18" s="78">
        <f t="shared" si="17"/>
        <v>6</v>
      </c>
      <c r="AI18" s="80" t="s">
        <v>51</v>
      </c>
      <c r="AJ18" s="62">
        <f t="shared" si="6"/>
        <v>44881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x14ac:dyDescent="0.15">
      <c r="A19" s="36">
        <f t="shared" si="7"/>
        <v>44277</v>
      </c>
      <c r="B19" s="14">
        <f t="shared" ca="1" si="18"/>
        <v>1.0023253999999999</v>
      </c>
      <c r="C19" s="13">
        <f t="shared" si="8"/>
        <v>1</v>
      </c>
      <c r="D19" s="12">
        <f ca="1">IF(A19&lt;$B$1,VLOOKUP(A19,[1]DI!$A$4:$B$15000,2,FALSE),0)</f>
        <v>2.6499999999999999E-2</v>
      </c>
      <c r="E19" s="13">
        <f t="shared" ca="1" si="19"/>
        <v>1.00010379</v>
      </c>
      <c r="F19" s="13">
        <f ca="1">(TRUNC(PRODUCT($E$12:$E18),16))</f>
        <v>1.0004317240269101</v>
      </c>
      <c r="G19" s="13">
        <f t="shared" si="20"/>
        <v>1</v>
      </c>
      <c r="H19" s="13">
        <f t="shared" ca="1" si="21"/>
        <v>1.0004317199999999</v>
      </c>
      <c r="I19" s="12">
        <f t="shared" si="22"/>
        <v>0.1</v>
      </c>
      <c r="J19" s="30">
        <f t="shared" si="9"/>
        <v>44270</v>
      </c>
      <c r="K19" s="2">
        <f t="shared" si="10"/>
        <v>5</v>
      </c>
      <c r="L19" s="15">
        <f t="shared" si="11"/>
        <v>5</v>
      </c>
      <c r="M19" s="11">
        <f t="shared" si="2"/>
        <v>1.001892864</v>
      </c>
      <c r="N19" s="11">
        <f t="shared" ca="1" si="3"/>
        <v>1.002325401</v>
      </c>
      <c r="O19" s="15">
        <f t="shared" si="12"/>
        <v>0</v>
      </c>
      <c r="P19" s="13">
        <f t="shared" ca="1" si="4"/>
        <v>2.3254E-3</v>
      </c>
      <c r="Q19" s="19">
        <f t="shared" si="5"/>
        <v>0</v>
      </c>
      <c r="R19" s="13">
        <f t="shared" si="13"/>
        <v>0</v>
      </c>
      <c r="S19" s="13"/>
      <c r="T19" s="13"/>
      <c r="U19" s="13"/>
      <c r="V19" s="13"/>
      <c r="W19" s="4" t="str">
        <f t="shared" si="14"/>
        <v>J=</v>
      </c>
      <c r="X19" s="30">
        <f t="shared" si="15"/>
        <v>44635</v>
      </c>
      <c r="Y19" s="4"/>
      <c r="Z19" s="78">
        <f t="shared" si="16"/>
        <v>7</v>
      </c>
      <c r="AA19" s="62">
        <f t="shared" si="24"/>
        <v>44881</v>
      </c>
      <c r="AB19" s="81">
        <f t="shared" si="25"/>
        <v>1</v>
      </c>
      <c r="AC19" s="72">
        <f t="shared" si="26"/>
        <v>20</v>
      </c>
      <c r="AD19" s="81">
        <f t="shared" si="27"/>
        <v>0</v>
      </c>
      <c r="AE19" s="81">
        <f t="shared" si="23"/>
        <v>0</v>
      </c>
      <c r="AF19" s="79">
        <v>0</v>
      </c>
      <c r="AG19" s="81">
        <f t="shared" si="28"/>
        <v>0</v>
      </c>
      <c r="AH19" s="78">
        <f t="shared" si="17"/>
        <v>7</v>
      </c>
      <c r="AI19" s="80" t="s">
        <v>86</v>
      </c>
      <c r="AJ19" s="62">
        <f t="shared" si="6"/>
        <v>44985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15" x14ac:dyDescent="0.25">
      <c r="A20" s="36">
        <f t="shared" si="7"/>
        <v>44278</v>
      </c>
      <c r="B20" s="14">
        <f t="shared" ca="1" si="18"/>
        <v>1.00280864</v>
      </c>
      <c r="C20" s="13">
        <f t="shared" si="8"/>
        <v>1</v>
      </c>
      <c r="D20" s="12">
        <f ca="1">IF(A20&lt;$B$1,VLOOKUP(A20,[1]DI!$A$4:$B$15000,2,FALSE),0)</f>
        <v>2.6499999999999999E-2</v>
      </c>
      <c r="E20" s="13">
        <f t="shared" ca="1" si="19"/>
        <v>1.00010379</v>
      </c>
      <c r="F20" s="13">
        <f ca="1">(TRUNC(PRODUCT($E$12:$E19),16))</f>
        <v>1.00053555883554</v>
      </c>
      <c r="G20" s="13">
        <f t="shared" si="20"/>
        <v>1</v>
      </c>
      <c r="H20" s="13">
        <f t="shared" ca="1" si="21"/>
        <v>1.0005355600000001</v>
      </c>
      <c r="I20" s="12">
        <f t="shared" si="22"/>
        <v>0.1</v>
      </c>
      <c r="J20" s="30">
        <f t="shared" si="9"/>
        <v>44270</v>
      </c>
      <c r="K20" s="2">
        <f t="shared" si="10"/>
        <v>6</v>
      </c>
      <c r="L20" s="15">
        <f t="shared" si="11"/>
        <v>6</v>
      </c>
      <c r="M20" s="11">
        <f t="shared" si="2"/>
        <v>1.0022718669999999</v>
      </c>
      <c r="N20" s="11">
        <f t="shared" ca="1" si="3"/>
        <v>1.0028086439999999</v>
      </c>
      <c r="O20" s="15">
        <f t="shared" si="12"/>
        <v>0</v>
      </c>
      <c r="P20" s="13">
        <f t="shared" ca="1" si="4"/>
        <v>2.8086399999999998E-3</v>
      </c>
      <c r="Q20" s="19">
        <f t="shared" si="5"/>
        <v>0</v>
      </c>
      <c r="R20" s="13">
        <f t="shared" si="13"/>
        <v>0</v>
      </c>
      <c r="S20" s="13"/>
      <c r="T20" s="13"/>
      <c r="U20" s="13"/>
      <c r="V20" s="13"/>
      <c r="W20" s="4" t="str">
        <f t="shared" si="14"/>
        <v>J=</v>
      </c>
      <c r="X20" s="30">
        <f t="shared" si="15"/>
        <v>44635</v>
      </c>
      <c r="Y20" s="4"/>
      <c r="Z20" s="78">
        <f t="shared" si="16"/>
        <v>8</v>
      </c>
      <c r="AA20" s="121">
        <v>44985</v>
      </c>
      <c r="AB20" s="81">
        <f t="shared" si="25"/>
        <v>0</v>
      </c>
      <c r="AC20" s="72">
        <f t="shared" si="26"/>
        <v>72</v>
      </c>
      <c r="AD20" s="81">
        <f t="shared" si="27"/>
        <v>0</v>
      </c>
      <c r="AE20" s="81">
        <f t="shared" si="23"/>
        <v>1</v>
      </c>
      <c r="AF20" s="79">
        <v>1</v>
      </c>
      <c r="AG20" s="81">
        <f t="shared" si="28"/>
        <v>1</v>
      </c>
      <c r="AH20" s="78">
        <f t="shared" si="17"/>
        <v>8</v>
      </c>
      <c r="AI20" s="80"/>
      <c r="AJ20" s="6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x14ac:dyDescent="0.15">
      <c r="A21" s="36">
        <f t="shared" si="7"/>
        <v>44279</v>
      </c>
      <c r="B21" s="14">
        <f t="shared" ca="1" si="18"/>
        <v>1.0032920999999999</v>
      </c>
      <c r="C21" s="13">
        <f t="shared" si="8"/>
        <v>1</v>
      </c>
      <c r="D21" s="12">
        <f ca="1">IF(A21&lt;$B$1,VLOOKUP(A21,[1]DI!$A$4:$B$15000,2,FALSE),0)</f>
        <v>2.6499999999999999E-2</v>
      </c>
      <c r="E21" s="13">
        <f t="shared" ca="1" si="19"/>
        <v>1.00010379</v>
      </c>
      <c r="F21" s="13">
        <f ca="1">(TRUNC(PRODUCT($E$12:$E20),16))</f>
        <v>1.0006394044211999</v>
      </c>
      <c r="G21" s="13">
        <f t="shared" si="20"/>
        <v>1</v>
      </c>
      <c r="H21" s="13">
        <f t="shared" ca="1" si="21"/>
        <v>1.0006394000000001</v>
      </c>
      <c r="I21" s="12">
        <f t="shared" si="22"/>
        <v>0.1</v>
      </c>
      <c r="J21" s="30">
        <f t="shared" si="9"/>
        <v>44270</v>
      </c>
      <c r="K21" s="2">
        <f t="shared" si="10"/>
        <v>7</v>
      </c>
      <c r="L21" s="15">
        <f t="shared" si="11"/>
        <v>7</v>
      </c>
      <c r="M21" s="11">
        <f t="shared" si="2"/>
        <v>1.0026510129999999</v>
      </c>
      <c r="N21" s="11">
        <f t="shared" ca="1" si="3"/>
        <v>1.0032921079999999</v>
      </c>
      <c r="O21" s="15">
        <f t="shared" si="12"/>
        <v>0</v>
      </c>
      <c r="P21" s="13">
        <f t="shared" ca="1" si="4"/>
        <v>3.2921000000000001E-3</v>
      </c>
      <c r="Q21" s="19">
        <f t="shared" si="5"/>
        <v>0</v>
      </c>
      <c r="R21" s="13">
        <f t="shared" si="13"/>
        <v>0</v>
      </c>
      <c r="S21" s="13"/>
      <c r="T21" s="13"/>
      <c r="U21" s="13"/>
      <c r="V21" s="13"/>
      <c r="W21" s="4" t="str">
        <f t="shared" si="14"/>
        <v>J=</v>
      </c>
      <c r="X21" s="30">
        <f t="shared" si="15"/>
        <v>44635</v>
      </c>
      <c r="Y21" s="4"/>
      <c r="Z21" s="78"/>
      <c r="AA21" s="62"/>
      <c r="AB21" s="81"/>
      <c r="AC21" s="72"/>
      <c r="AD21" s="81"/>
      <c r="AE21" s="81"/>
      <c r="AF21" s="79"/>
      <c r="AG21" s="81"/>
      <c r="AH21" s="78"/>
      <c r="AI21" s="80"/>
      <c r="AJ21" s="6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x14ac:dyDescent="0.15">
      <c r="A22" s="36">
        <f t="shared" si="7"/>
        <v>44280</v>
      </c>
      <c r="B22" s="14">
        <f t="shared" ca="1" si="18"/>
        <v>1.00377581</v>
      </c>
      <c r="C22" s="13">
        <f t="shared" si="8"/>
        <v>1</v>
      </c>
      <c r="D22" s="12">
        <f ca="1">IF(A22&lt;$B$1,VLOOKUP(A22,[1]DI!$A$4:$B$15000,2,FALSE),0)</f>
        <v>2.6499999999999999E-2</v>
      </c>
      <c r="E22" s="13">
        <f t="shared" ca="1" si="19"/>
        <v>1.00010379</v>
      </c>
      <c r="F22" s="13">
        <f ca="1">(TRUNC(PRODUCT($E$12:$E21),16))</f>
        <v>1.00074326078498</v>
      </c>
      <c r="G22" s="13">
        <f t="shared" si="20"/>
        <v>1</v>
      </c>
      <c r="H22" s="13">
        <f t="shared" ca="1" si="21"/>
        <v>1.0007432599999999</v>
      </c>
      <c r="I22" s="12">
        <f t="shared" si="22"/>
        <v>0.1</v>
      </c>
      <c r="J22" s="30">
        <f t="shared" si="9"/>
        <v>44270</v>
      </c>
      <c r="K22" s="2">
        <f t="shared" si="10"/>
        <v>8</v>
      </c>
      <c r="L22" s="15">
        <f t="shared" si="11"/>
        <v>8</v>
      </c>
      <c r="M22" s="11">
        <f t="shared" si="2"/>
        <v>1.003030302</v>
      </c>
      <c r="N22" s="11">
        <f t="shared" ca="1" si="3"/>
        <v>1.0037758139999999</v>
      </c>
      <c r="O22" s="15">
        <f t="shared" si="12"/>
        <v>0</v>
      </c>
      <c r="P22" s="13">
        <f t="shared" ca="1" si="4"/>
        <v>3.7758100000000001E-3</v>
      </c>
      <c r="Q22" s="19">
        <f t="shared" si="5"/>
        <v>0</v>
      </c>
      <c r="R22" s="13">
        <f t="shared" si="13"/>
        <v>0</v>
      </c>
      <c r="S22" s="13"/>
      <c r="T22" s="13"/>
      <c r="U22" s="13"/>
      <c r="V22" s="13"/>
      <c r="W22" s="4" t="str">
        <f t="shared" si="14"/>
        <v>J=</v>
      </c>
      <c r="X22" s="30">
        <f t="shared" si="15"/>
        <v>44635</v>
      </c>
      <c r="Y22" s="4"/>
      <c r="Z22" s="78"/>
      <c r="AA22" s="62"/>
      <c r="AB22" s="81"/>
      <c r="AC22" s="72"/>
      <c r="AD22" s="81"/>
      <c r="AE22" s="81"/>
      <c r="AF22" s="79"/>
      <c r="AG22" s="81"/>
      <c r="AH22" s="78"/>
      <c r="AI22" s="80"/>
      <c r="AJ22" s="6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x14ac:dyDescent="0.15">
      <c r="A23" s="36">
        <f t="shared" si="7"/>
        <v>44281</v>
      </c>
      <c r="B23" s="14">
        <f t="shared" ca="1" si="18"/>
        <v>1.0042597499999999</v>
      </c>
      <c r="C23" s="13">
        <f t="shared" si="8"/>
        <v>1</v>
      </c>
      <c r="D23" s="12">
        <f ca="1">IF(A23&lt;$B$1,VLOOKUP(A23,[1]DI!$A$4:$B$15000,2,FALSE),0)</f>
        <v>2.6499999999999999E-2</v>
      </c>
      <c r="E23" s="13">
        <f t="shared" ca="1" si="19"/>
        <v>1.00010379</v>
      </c>
      <c r="F23" s="13">
        <f ca="1">(TRUNC(PRODUCT($E$12:$E22),16))</f>
        <v>1.00084712792802</v>
      </c>
      <c r="G23" s="13">
        <f t="shared" si="20"/>
        <v>1</v>
      </c>
      <c r="H23" s="13">
        <f t="shared" ca="1" si="21"/>
        <v>1.0008471299999999</v>
      </c>
      <c r="I23" s="12">
        <f t="shared" si="22"/>
        <v>0.1</v>
      </c>
      <c r="J23" s="30">
        <f t="shared" si="9"/>
        <v>44270</v>
      </c>
      <c r="K23" s="2">
        <f t="shared" si="10"/>
        <v>9</v>
      </c>
      <c r="L23" s="15">
        <f t="shared" si="11"/>
        <v>9</v>
      </c>
      <c r="M23" s="11">
        <f t="shared" si="2"/>
        <v>1.003409735</v>
      </c>
      <c r="N23" s="11">
        <f t="shared" ca="1" si="3"/>
        <v>1.0042597529999999</v>
      </c>
      <c r="O23" s="15">
        <f t="shared" si="12"/>
        <v>0</v>
      </c>
      <c r="P23" s="13">
        <f t="shared" ca="1" si="4"/>
        <v>4.2597499999999996E-3</v>
      </c>
      <c r="Q23" s="19">
        <f t="shared" si="5"/>
        <v>0</v>
      </c>
      <c r="R23" s="13">
        <f t="shared" si="13"/>
        <v>0</v>
      </c>
      <c r="S23" s="13"/>
      <c r="T23" s="13"/>
      <c r="U23" s="13"/>
      <c r="V23" s="13"/>
      <c r="W23" s="4" t="str">
        <f t="shared" si="14"/>
        <v>J=</v>
      </c>
      <c r="X23" s="30">
        <f t="shared" si="15"/>
        <v>44635</v>
      </c>
      <c r="Y23" s="4"/>
      <c r="Z23" s="78"/>
      <c r="AA23" s="62"/>
      <c r="AB23" s="81"/>
      <c r="AC23" s="72"/>
      <c r="AD23" s="81"/>
      <c r="AE23" s="81"/>
      <c r="AF23" s="79"/>
      <c r="AG23" s="81"/>
      <c r="AH23" s="78"/>
      <c r="AI23" s="80"/>
      <c r="AJ23" s="6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15" x14ac:dyDescent="0.2">
      <c r="A24" s="36">
        <f t="shared" si="7"/>
        <v>44282</v>
      </c>
      <c r="B24" s="14">
        <f t="shared" ca="1" si="18"/>
        <v>1.0047439199999999</v>
      </c>
      <c r="C24" s="13">
        <f t="shared" si="8"/>
        <v>1</v>
      </c>
      <c r="D24" s="12">
        <f ca="1">IF(A24&lt;$B$1,VLOOKUP(A24,[1]DI!$A$4:$B$15000,2,FALSE),0)</f>
        <v>0</v>
      </c>
      <c r="E24" s="13">
        <f t="shared" ca="1" si="19"/>
        <v>1</v>
      </c>
      <c r="F24" s="13">
        <f ca="1">(TRUNC(PRODUCT($E$12:$E23),16))</f>
        <v>1.0009510058514299</v>
      </c>
      <c r="G24" s="13">
        <f t="shared" si="20"/>
        <v>1</v>
      </c>
      <c r="H24" s="13">
        <f t="shared" ca="1" si="21"/>
        <v>1.0009510100000001</v>
      </c>
      <c r="I24" s="12">
        <f t="shared" si="22"/>
        <v>0.1</v>
      </c>
      <c r="J24" s="30">
        <f t="shared" si="9"/>
        <v>44270</v>
      </c>
      <c r="K24" s="2">
        <f t="shared" si="10"/>
        <v>9</v>
      </c>
      <c r="L24" s="15">
        <f t="shared" si="11"/>
        <v>10</v>
      </c>
      <c r="M24" s="11">
        <f t="shared" si="2"/>
        <v>1.003789311</v>
      </c>
      <c r="N24" s="11">
        <f t="shared" ca="1" si="3"/>
        <v>1.0047439250000001</v>
      </c>
      <c r="O24" s="15">
        <f t="shared" si="12"/>
        <v>0</v>
      </c>
      <c r="P24" s="13">
        <f t="shared" ca="1" si="4"/>
        <v>4.7439200000000004E-3</v>
      </c>
      <c r="Q24" s="19">
        <f t="shared" si="5"/>
        <v>0</v>
      </c>
      <c r="R24" s="13">
        <f t="shared" si="13"/>
        <v>0</v>
      </c>
      <c r="S24" s="13"/>
      <c r="T24" s="13"/>
      <c r="U24" s="13"/>
      <c r="V24" s="13"/>
      <c r="W24" s="4" t="str">
        <f t="shared" si="14"/>
        <v>J=</v>
      </c>
      <c r="X24" s="30">
        <f t="shared" si="15"/>
        <v>44635</v>
      </c>
      <c r="Y24" s="4"/>
      <c r="Z24" s="124"/>
      <c r="AA24" s="62"/>
      <c r="AB24" s="81"/>
      <c r="AC24" s="72"/>
      <c r="AD24" s="81"/>
      <c r="AE24" s="81"/>
      <c r="AF24" s="79"/>
      <c r="AG24" s="81"/>
      <c r="AH24" s="78"/>
      <c r="AI24" s="80"/>
      <c r="AJ24" s="6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x14ac:dyDescent="0.15">
      <c r="A25" s="36">
        <f t="shared" si="7"/>
        <v>44283</v>
      </c>
      <c r="B25" s="14">
        <f t="shared" ca="1" si="18"/>
        <v>1.0047439199999999</v>
      </c>
      <c r="C25" s="13">
        <f t="shared" si="8"/>
        <v>1</v>
      </c>
      <c r="D25" s="12">
        <f ca="1">IF(A25&lt;$B$1,VLOOKUP(A25,[1]DI!$A$4:$B$15000,2,FALSE),0)</f>
        <v>0</v>
      </c>
      <c r="E25" s="13">
        <f t="shared" ca="1" si="19"/>
        <v>1</v>
      </c>
      <c r="F25" s="13">
        <f ca="1">(TRUNC(PRODUCT($E$12:$E24),16))</f>
        <v>1.0009510058514299</v>
      </c>
      <c r="G25" s="13">
        <f t="shared" si="20"/>
        <v>1</v>
      </c>
      <c r="H25" s="13">
        <f t="shared" ca="1" si="21"/>
        <v>1.0009510100000001</v>
      </c>
      <c r="I25" s="12">
        <f t="shared" si="22"/>
        <v>0.1</v>
      </c>
      <c r="J25" s="30">
        <f t="shared" si="9"/>
        <v>44270</v>
      </c>
      <c r="K25" s="2">
        <f t="shared" si="10"/>
        <v>9</v>
      </c>
      <c r="L25" s="15">
        <f t="shared" si="11"/>
        <v>10</v>
      </c>
      <c r="M25" s="11">
        <f t="shared" si="2"/>
        <v>1.003789311</v>
      </c>
      <c r="N25" s="11">
        <f t="shared" ca="1" si="3"/>
        <v>1.0047439250000001</v>
      </c>
      <c r="O25" s="15">
        <f t="shared" si="12"/>
        <v>0</v>
      </c>
      <c r="P25" s="13">
        <f t="shared" ca="1" si="4"/>
        <v>4.7439200000000004E-3</v>
      </c>
      <c r="Q25" s="19">
        <f t="shared" si="5"/>
        <v>0</v>
      </c>
      <c r="R25" s="13">
        <f t="shared" si="13"/>
        <v>0</v>
      </c>
      <c r="S25" s="13"/>
      <c r="T25" s="13"/>
      <c r="U25" s="13"/>
      <c r="V25" s="13"/>
      <c r="W25" s="4" t="str">
        <f t="shared" si="14"/>
        <v>J=</v>
      </c>
      <c r="X25" s="30">
        <f t="shared" si="15"/>
        <v>44635</v>
      </c>
      <c r="Y25" s="4"/>
      <c r="Z25" s="78"/>
      <c r="AA25" s="62"/>
      <c r="AB25" s="81"/>
      <c r="AC25" s="72"/>
      <c r="AD25" s="81"/>
      <c r="AE25" s="81"/>
      <c r="AF25" s="79"/>
      <c r="AG25" s="81"/>
      <c r="AH25" s="78"/>
      <c r="AI25" s="80"/>
      <c r="AJ25" s="6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x14ac:dyDescent="0.15">
      <c r="A26" s="36">
        <f t="shared" si="7"/>
        <v>44284</v>
      </c>
      <c r="B26" s="14">
        <f t="shared" ca="1" si="18"/>
        <v>1.0047439199999999</v>
      </c>
      <c r="C26" s="13">
        <f t="shared" si="8"/>
        <v>1</v>
      </c>
      <c r="D26" s="12">
        <f ca="1">IF(A26&lt;$B$1,VLOOKUP(A26,[1]DI!$A$4:$B$15000,2,FALSE),0)</f>
        <v>2.6499999999999999E-2</v>
      </c>
      <c r="E26" s="13">
        <f t="shared" ca="1" si="19"/>
        <v>1.00010379</v>
      </c>
      <c r="F26" s="13">
        <f ca="1">(TRUNC(PRODUCT($E$12:$E25),16))</f>
        <v>1.0009510058514299</v>
      </c>
      <c r="G26" s="13">
        <f t="shared" si="20"/>
        <v>1</v>
      </c>
      <c r="H26" s="13">
        <f t="shared" ca="1" si="21"/>
        <v>1.0009510100000001</v>
      </c>
      <c r="I26" s="12">
        <f t="shared" si="22"/>
        <v>0.1</v>
      </c>
      <c r="J26" s="30">
        <f t="shared" si="9"/>
        <v>44270</v>
      </c>
      <c r="K26" s="2">
        <f t="shared" si="10"/>
        <v>10</v>
      </c>
      <c r="L26" s="15">
        <f t="shared" si="11"/>
        <v>10</v>
      </c>
      <c r="M26" s="11">
        <f t="shared" si="2"/>
        <v>1.003789311</v>
      </c>
      <c r="N26" s="11">
        <f t="shared" ca="1" si="3"/>
        <v>1.0047439250000001</v>
      </c>
      <c r="O26" s="15">
        <f t="shared" si="12"/>
        <v>0</v>
      </c>
      <c r="P26" s="13">
        <f t="shared" ca="1" si="4"/>
        <v>4.7439200000000004E-3</v>
      </c>
      <c r="Q26" s="19">
        <f t="shared" si="5"/>
        <v>0</v>
      </c>
      <c r="R26" s="13">
        <f t="shared" si="13"/>
        <v>0</v>
      </c>
      <c r="S26" s="13"/>
      <c r="T26" s="13"/>
      <c r="U26" s="13"/>
      <c r="V26" s="13"/>
      <c r="W26" s="4" t="str">
        <f t="shared" si="14"/>
        <v>J=</v>
      </c>
      <c r="X26" s="30">
        <f t="shared" si="15"/>
        <v>44635</v>
      </c>
      <c r="Y26" s="4"/>
      <c r="Z26" s="78"/>
      <c r="AA26" s="62"/>
      <c r="AB26" s="81"/>
      <c r="AC26" s="72"/>
      <c r="AD26" s="81"/>
      <c r="AE26" s="81"/>
      <c r="AF26" s="79"/>
      <c r="AG26" s="81"/>
      <c r="AH26" s="78"/>
      <c r="AI26" s="80"/>
      <c r="AJ26" s="6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x14ac:dyDescent="0.15">
      <c r="A27" s="36">
        <f t="shared" si="7"/>
        <v>44285</v>
      </c>
      <c r="B27" s="14">
        <f t="shared" ca="1" si="18"/>
        <v>1.0052283099999999</v>
      </c>
      <c r="C27" s="13">
        <f t="shared" si="8"/>
        <v>1</v>
      </c>
      <c r="D27" s="12">
        <f ca="1">IF(A27&lt;$B$1,VLOOKUP(A27,[1]DI!$A$4:$B$15000,2,FALSE),0)</f>
        <v>2.6499999999999999E-2</v>
      </c>
      <c r="E27" s="13">
        <f t="shared" ca="1" si="19"/>
        <v>1.00010379</v>
      </c>
      <c r="F27" s="13">
        <f ca="1">(TRUNC(PRODUCT($E$12:$E26),16))</f>
        <v>1.00105489455632</v>
      </c>
      <c r="G27" s="13">
        <f t="shared" si="20"/>
        <v>1</v>
      </c>
      <c r="H27" s="13">
        <f t="shared" ca="1" si="21"/>
        <v>1.00105489</v>
      </c>
      <c r="I27" s="12">
        <f t="shared" si="22"/>
        <v>0.1</v>
      </c>
      <c r="J27" s="30">
        <f t="shared" si="9"/>
        <v>44270</v>
      </c>
      <c r="K27" s="2">
        <f t="shared" si="10"/>
        <v>11</v>
      </c>
      <c r="L27" s="15">
        <f t="shared" si="11"/>
        <v>11</v>
      </c>
      <c r="M27" s="11">
        <f t="shared" si="2"/>
        <v>1.004169031</v>
      </c>
      <c r="N27" s="11">
        <f t="shared" ca="1" si="3"/>
        <v>1.005228319</v>
      </c>
      <c r="O27" s="15">
        <f t="shared" si="12"/>
        <v>0</v>
      </c>
      <c r="P27" s="13">
        <f t="shared" ca="1" si="4"/>
        <v>5.2283099999999999E-3</v>
      </c>
      <c r="Q27" s="19">
        <f t="shared" si="5"/>
        <v>0</v>
      </c>
      <c r="R27" s="13">
        <f t="shared" si="13"/>
        <v>0</v>
      </c>
      <c r="S27" s="13"/>
      <c r="T27" s="13"/>
      <c r="U27" s="13"/>
      <c r="V27" s="13"/>
      <c r="W27" s="4" t="str">
        <f t="shared" si="14"/>
        <v>J=</v>
      </c>
      <c r="X27" s="30">
        <f t="shared" si="15"/>
        <v>44635</v>
      </c>
      <c r="Y27" s="4"/>
      <c r="Z27" s="78"/>
      <c r="AA27" s="62"/>
      <c r="AB27" s="81"/>
      <c r="AC27" s="72"/>
      <c r="AD27" s="81"/>
      <c r="AE27" s="81"/>
      <c r="AF27" s="79"/>
      <c r="AG27" s="81"/>
      <c r="AH27" s="78"/>
      <c r="AI27" s="80"/>
      <c r="AJ27" s="6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x14ac:dyDescent="0.15">
      <c r="A28" s="36">
        <f t="shared" si="7"/>
        <v>44286</v>
      </c>
      <c r="B28" s="14">
        <f t="shared" ca="1" si="18"/>
        <v>1.0057129499999999</v>
      </c>
      <c r="C28" s="13">
        <f t="shared" si="8"/>
        <v>1</v>
      </c>
      <c r="D28" s="12">
        <f ca="1">IF(A28&lt;$B$1,VLOOKUP(A28,[1]DI!$A$4:$B$15000,2,FALSE),0)</f>
        <v>2.6499999999999999E-2</v>
      </c>
      <c r="E28" s="13">
        <f t="shared" ca="1" si="19"/>
        <v>1.00010379</v>
      </c>
      <c r="F28" s="13">
        <f ca="1">(TRUNC(PRODUCT($E$12:$E27),16))</f>
        <v>1.00115879404383</v>
      </c>
      <c r="G28" s="13">
        <f t="shared" si="20"/>
        <v>1</v>
      </c>
      <c r="H28" s="13">
        <f t="shared" ca="1" si="21"/>
        <v>1.0011587900000001</v>
      </c>
      <c r="I28" s="12">
        <f t="shared" si="22"/>
        <v>0.1</v>
      </c>
      <c r="J28" s="30">
        <f t="shared" si="9"/>
        <v>44270</v>
      </c>
      <c r="K28" s="2">
        <f t="shared" si="10"/>
        <v>12</v>
      </c>
      <c r="L28" s="15">
        <f t="shared" si="11"/>
        <v>12</v>
      </c>
      <c r="M28" s="11">
        <f t="shared" si="2"/>
        <v>1.0045488950000001</v>
      </c>
      <c r="N28" s="11">
        <f t="shared" ca="1" si="3"/>
        <v>1.005712956</v>
      </c>
      <c r="O28" s="15">
        <f t="shared" si="12"/>
        <v>0</v>
      </c>
      <c r="P28" s="13">
        <f t="shared" ca="1" si="4"/>
        <v>5.7129499999999996E-3</v>
      </c>
      <c r="Q28" s="19">
        <f t="shared" si="5"/>
        <v>0</v>
      </c>
      <c r="R28" s="13">
        <f t="shared" si="13"/>
        <v>0</v>
      </c>
      <c r="S28" s="13"/>
      <c r="T28" s="13"/>
      <c r="U28" s="13"/>
      <c r="V28" s="13"/>
      <c r="W28" s="4" t="str">
        <f t="shared" si="14"/>
        <v>J=</v>
      </c>
      <c r="X28" s="30">
        <f t="shared" si="15"/>
        <v>44635</v>
      </c>
      <c r="Y28" s="4"/>
      <c r="Z28" s="78"/>
      <c r="AA28" s="62"/>
      <c r="AB28" s="81"/>
      <c r="AC28" s="72"/>
      <c r="AD28" s="81"/>
      <c r="AE28" s="81"/>
      <c r="AF28" s="79"/>
      <c r="AG28" s="81"/>
      <c r="AH28" s="78"/>
      <c r="AI28" s="80"/>
      <c r="AJ28" s="6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x14ac:dyDescent="0.15">
      <c r="A29" s="36">
        <f t="shared" si="7"/>
        <v>44287</v>
      </c>
      <c r="B29" s="14">
        <f t="shared" ca="1" si="18"/>
        <v>1.0061978199999999</v>
      </c>
      <c r="C29" s="13">
        <f t="shared" si="8"/>
        <v>1</v>
      </c>
      <c r="D29" s="12">
        <f ca="1">IF(A29&lt;$B$1,VLOOKUP(A29,[1]DI!$A$4:$B$15000,2,FALSE),0)</f>
        <v>2.6499999999999999E-2</v>
      </c>
      <c r="E29" s="13">
        <f t="shared" ca="1" si="19"/>
        <v>1.00010379</v>
      </c>
      <c r="F29" s="13">
        <f ca="1">(TRUNC(PRODUCT($E$12:$E28),16))</f>
        <v>1.0012627043150599</v>
      </c>
      <c r="G29" s="13">
        <f t="shared" si="20"/>
        <v>1</v>
      </c>
      <c r="H29" s="13">
        <f t="shared" ca="1" si="21"/>
        <v>1.0012627000000001</v>
      </c>
      <c r="I29" s="12">
        <f t="shared" si="22"/>
        <v>0.1</v>
      </c>
      <c r="J29" s="30">
        <f t="shared" si="9"/>
        <v>44270</v>
      </c>
      <c r="K29" s="2">
        <f t="shared" si="10"/>
        <v>13</v>
      </c>
      <c r="L29" s="15">
        <f t="shared" si="11"/>
        <v>13</v>
      </c>
      <c r="M29" s="11">
        <f t="shared" si="2"/>
        <v>1.0049289020000001</v>
      </c>
      <c r="N29" s="11">
        <f t="shared" ca="1" si="3"/>
        <v>1.006197826</v>
      </c>
      <c r="O29" s="15">
        <f t="shared" si="12"/>
        <v>0</v>
      </c>
      <c r="P29" s="13">
        <f t="shared" ca="1" si="4"/>
        <v>6.1978199999999997E-3</v>
      </c>
      <c r="Q29" s="19">
        <f t="shared" si="5"/>
        <v>0</v>
      </c>
      <c r="R29" s="13">
        <f t="shared" si="13"/>
        <v>0</v>
      </c>
      <c r="S29" s="13"/>
      <c r="T29" s="13"/>
      <c r="U29" s="13"/>
      <c r="V29" s="13"/>
      <c r="W29" s="4" t="str">
        <f t="shared" si="14"/>
        <v>J=</v>
      </c>
      <c r="X29" s="30">
        <f t="shared" si="15"/>
        <v>44635</v>
      </c>
      <c r="Y29" s="4"/>
      <c r="Z29" s="78"/>
      <c r="AA29" s="62"/>
      <c r="AB29" s="81"/>
      <c r="AC29" s="72"/>
      <c r="AD29" s="81"/>
      <c r="AE29" s="81"/>
      <c r="AF29" s="79"/>
      <c r="AG29" s="81"/>
      <c r="AH29" s="78"/>
      <c r="AI29" s="80"/>
      <c r="AJ29" s="6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x14ac:dyDescent="0.15">
      <c r="A30" s="36">
        <f t="shared" si="7"/>
        <v>44288</v>
      </c>
      <c r="B30" s="14">
        <f t="shared" ca="1" si="18"/>
        <v>1.00668293</v>
      </c>
      <c r="C30" s="13">
        <f t="shared" si="8"/>
        <v>1</v>
      </c>
      <c r="D30" s="12">
        <f ca="1">IF(A30&lt;$B$1,VLOOKUP(A30,[1]DI!$A$4:$B$15000,2,FALSE),0)</f>
        <v>0</v>
      </c>
      <c r="E30" s="13">
        <f t="shared" ca="1" si="19"/>
        <v>1</v>
      </c>
      <c r="F30" s="13">
        <f ca="1">(TRUNC(PRODUCT($E$12:$E29),16))</f>
        <v>1.00136662537114</v>
      </c>
      <c r="G30" s="13">
        <f t="shared" si="20"/>
        <v>1</v>
      </c>
      <c r="H30" s="13">
        <f t="shared" ca="1" si="21"/>
        <v>1.0013666299999999</v>
      </c>
      <c r="I30" s="12">
        <f t="shared" si="22"/>
        <v>0.1</v>
      </c>
      <c r="J30" s="30">
        <f t="shared" si="9"/>
        <v>44270</v>
      </c>
      <c r="K30" s="2">
        <f t="shared" si="10"/>
        <v>13</v>
      </c>
      <c r="L30" s="15">
        <f t="shared" si="11"/>
        <v>14</v>
      </c>
      <c r="M30" s="11">
        <f t="shared" si="2"/>
        <v>1.005309053</v>
      </c>
      <c r="N30" s="11">
        <f t="shared" ca="1" si="3"/>
        <v>1.0066829390000001</v>
      </c>
      <c r="O30" s="15">
        <f t="shared" si="12"/>
        <v>0</v>
      </c>
      <c r="P30" s="13">
        <f t="shared" ca="1" si="4"/>
        <v>6.6829300000000001E-3</v>
      </c>
      <c r="Q30" s="19">
        <f t="shared" si="5"/>
        <v>0</v>
      </c>
      <c r="R30" s="13">
        <f t="shared" si="13"/>
        <v>0</v>
      </c>
      <c r="S30" s="13"/>
      <c r="T30" s="13"/>
      <c r="U30" s="13"/>
      <c r="V30" s="13"/>
      <c r="W30" s="4" t="str">
        <f t="shared" si="14"/>
        <v>J=</v>
      </c>
      <c r="X30" s="30">
        <f t="shared" si="15"/>
        <v>44635</v>
      </c>
      <c r="Y30" s="4"/>
      <c r="Z30" s="78"/>
      <c r="AA30" s="62"/>
      <c r="AB30" s="81"/>
      <c r="AC30" s="72"/>
      <c r="AD30" s="81"/>
      <c r="AE30" s="81"/>
      <c r="AF30" s="79"/>
      <c r="AG30" s="81"/>
      <c r="AH30" s="78"/>
      <c r="AI30" s="80"/>
      <c r="AJ30" s="6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x14ac:dyDescent="0.15">
      <c r="A31" s="36">
        <f t="shared" si="7"/>
        <v>44289</v>
      </c>
      <c r="B31" s="14">
        <f t="shared" ca="1" si="18"/>
        <v>1.00668293</v>
      </c>
      <c r="C31" s="13">
        <f t="shared" si="8"/>
        <v>1</v>
      </c>
      <c r="D31" s="12">
        <f ca="1">IF(A31&lt;$B$1,VLOOKUP(A31,[1]DI!$A$4:$B$15000,2,FALSE),0)</f>
        <v>0</v>
      </c>
      <c r="E31" s="13">
        <f t="shared" ca="1" si="19"/>
        <v>1</v>
      </c>
      <c r="F31" s="13">
        <f ca="1">(TRUNC(PRODUCT($E$12:$E30),16))</f>
        <v>1.00136662537114</v>
      </c>
      <c r="G31" s="13">
        <f t="shared" si="20"/>
        <v>1</v>
      </c>
      <c r="H31" s="13">
        <f t="shared" ca="1" si="21"/>
        <v>1.0013666299999999</v>
      </c>
      <c r="I31" s="12">
        <f t="shared" si="22"/>
        <v>0.1</v>
      </c>
      <c r="J31" s="30">
        <f t="shared" si="9"/>
        <v>44270</v>
      </c>
      <c r="K31" s="2">
        <f t="shared" si="10"/>
        <v>13</v>
      </c>
      <c r="L31" s="15">
        <f t="shared" si="11"/>
        <v>14</v>
      </c>
      <c r="M31" s="11">
        <f t="shared" si="2"/>
        <v>1.005309053</v>
      </c>
      <c r="N31" s="11">
        <f t="shared" ca="1" si="3"/>
        <v>1.0066829390000001</v>
      </c>
      <c r="O31" s="15">
        <f t="shared" si="12"/>
        <v>0</v>
      </c>
      <c r="P31" s="13">
        <f t="shared" ca="1" si="4"/>
        <v>6.6829300000000001E-3</v>
      </c>
      <c r="Q31" s="19">
        <f t="shared" si="5"/>
        <v>0</v>
      </c>
      <c r="R31" s="13">
        <f t="shared" si="13"/>
        <v>0</v>
      </c>
      <c r="S31" s="13"/>
      <c r="T31" s="13"/>
      <c r="U31" s="13"/>
      <c r="V31" s="13"/>
      <c r="W31" s="4" t="str">
        <f t="shared" si="14"/>
        <v>J=</v>
      </c>
      <c r="X31" s="30">
        <f t="shared" si="15"/>
        <v>44635</v>
      </c>
      <c r="Y31" s="4"/>
      <c r="Z31" s="78"/>
      <c r="AA31" s="62"/>
      <c r="AB31" s="81"/>
      <c r="AC31" s="72"/>
      <c r="AD31" s="81"/>
      <c r="AE31" s="81"/>
      <c r="AF31" s="79"/>
      <c r="AG31" s="81"/>
      <c r="AH31" s="78"/>
      <c r="AI31" s="80"/>
      <c r="AJ31" s="6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x14ac:dyDescent="0.15">
      <c r="A32" s="36">
        <f t="shared" si="7"/>
        <v>44290</v>
      </c>
      <c r="B32" s="14">
        <f t="shared" ca="1" si="18"/>
        <v>1.00668293</v>
      </c>
      <c r="C32" s="13">
        <f t="shared" si="8"/>
        <v>1</v>
      </c>
      <c r="D32" s="12">
        <f ca="1">IF(A32&lt;$B$1,VLOOKUP(A32,[1]DI!$A$4:$B$15000,2,FALSE),0)</f>
        <v>0</v>
      </c>
      <c r="E32" s="13">
        <f t="shared" ca="1" si="19"/>
        <v>1</v>
      </c>
      <c r="F32" s="13">
        <f ca="1">(TRUNC(PRODUCT($E$12:$E31),16))</f>
        <v>1.00136662537114</v>
      </c>
      <c r="G32" s="13">
        <f t="shared" si="20"/>
        <v>1</v>
      </c>
      <c r="H32" s="13">
        <f t="shared" ca="1" si="21"/>
        <v>1.0013666299999999</v>
      </c>
      <c r="I32" s="12">
        <f t="shared" si="22"/>
        <v>0.1</v>
      </c>
      <c r="J32" s="30">
        <f t="shared" si="9"/>
        <v>44270</v>
      </c>
      <c r="K32" s="2">
        <f t="shared" si="10"/>
        <v>13</v>
      </c>
      <c r="L32" s="15">
        <f t="shared" si="11"/>
        <v>14</v>
      </c>
      <c r="M32" s="11">
        <f t="shared" si="2"/>
        <v>1.005309053</v>
      </c>
      <c r="N32" s="11">
        <f t="shared" ca="1" si="3"/>
        <v>1.0066829390000001</v>
      </c>
      <c r="O32" s="15">
        <f t="shared" si="12"/>
        <v>0</v>
      </c>
      <c r="P32" s="13">
        <f t="shared" ca="1" si="4"/>
        <v>6.6829300000000001E-3</v>
      </c>
      <c r="Q32" s="19">
        <f t="shared" si="5"/>
        <v>0</v>
      </c>
      <c r="R32" s="13">
        <f t="shared" si="13"/>
        <v>0</v>
      </c>
      <c r="S32" s="13"/>
      <c r="T32" s="13"/>
      <c r="U32" s="13"/>
      <c r="V32" s="13"/>
      <c r="W32" s="4" t="str">
        <f t="shared" si="14"/>
        <v>J=</v>
      </c>
      <c r="X32" s="30">
        <f t="shared" si="15"/>
        <v>44635</v>
      </c>
      <c r="Y32" s="4"/>
      <c r="Z32" s="78"/>
      <c r="AA32" s="62"/>
      <c r="AB32" s="81"/>
      <c r="AC32" s="72"/>
      <c r="AD32" s="81"/>
      <c r="AE32" s="81"/>
      <c r="AF32" s="79"/>
      <c r="AG32" s="81"/>
      <c r="AH32" s="78"/>
      <c r="AI32" s="80"/>
      <c r="AJ32" s="6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x14ac:dyDescent="0.15">
      <c r="A33" s="36">
        <f t="shared" si="7"/>
        <v>44291</v>
      </c>
      <c r="B33" s="14">
        <f t="shared" ca="1" si="18"/>
        <v>1.00668293</v>
      </c>
      <c r="C33" s="13">
        <f t="shared" si="8"/>
        <v>1</v>
      </c>
      <c r="D33" s="12">
        <f ca="1">IF(A33&lt;$B$1,VLOOKUP(A33,[1]DI!$A$4:$B$15000,2,FALSE),0)</f>
        <v>2.6499999999999999E-2</v>
      </c>
      <c r="E33" s="13">
        <f t="shared" ca="1" si="19"/>
        <v>1.00010379</v>
      </c>
      <c r="F33" s="13">
        <f ca="1">(TRUNC(PRODUCT($E$12:$E32),16))</f>
        <v>1.00136662537114</v>
      </c>
      <c r="G33" s="13">
        <f t="shared" si="20"/>
        <v>1</v>
      </c>
      <c r="H33" s="13">
        <f t="shared" ca="1" si="21"/>
        <v>1.0013666299999999</v>
      </c>
      <c r="I33" s="12">
        <f t="shared" si="22"/>
        <v>0.1</v>
      </c>
      <c r="J33" s="30">
        <f t="shared" si="9"/>
        <v>44270</v>
      </c>
      <c r="K33" s="2">
        <f t="shared" si="10"/>
        <v>14</v>
      </c>
      <c r="L33" s="15">
        <f t="shared" si="11"/>
        <v>14</v>
      </c>
      <c r="M33" s="11">
        <f t="shared" si="2"/>
        <v>1.005309053</v>
      </c>
      <c r="N33" s="11">
        <f t="shared" ca="1" si="3"/>
        <v>1.0066829390000001</v>
      </c>
      <c r="O33" s="15">
        <f t="shared" si="12"/>
        <v>0</v>
      </c>
      <c r="P33" s="13">
        <f t="shared" ca="1" si="4"/>
        <v>6.6829300000000001E-3</v>
      </c>
      <c r="Q33" s="19">
        <f t="shared" si="5"/>
        <v>0</v>
      </c>
      <c r="R33" s="13">
        <f t="shared" si="13"/>
        <v>0</v>
      </c>
      <c r="S33" s="13"/>
      <c r="T33" s="13"/>
      <c r="U33" s="13"/>
      <c r="V33" s="13"/>
      <c r="W33" s="4" t="str">
        <f t="shared" si="14"/>
        <v>J=</v>
      </c>
      <c r="X33" s="30">
        <f t="shared" si="15"/>
        <v>44635</v>
      </c>
      <c r="Y33" s="4"/>
      <c r="Z33" s="78"/>
      <c r="AA33" s="62"/>
      <c r="AB33" s="81"/>
      <c r="AC33" s="72"/>
      <c r="AD33" s="81"/>
      <c r="AE33" s="81"/>
      <c r="AF33" s="79"/>
      <c r="AG33" s="81"/>
      <c r="AH33" s="78"/>
      <c r="AI33" s="80"/>
      <c r="AJ33" s="6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x14ac:dyDescent="0.15">
      <c r="A34" s="36">
        <f t="shared" si="7"/>
        <v>44292</v>
      </c>
      <c r="B34" s="14">
        <f ca="1">IF(A34&lt;=TODAY(),C34+P34,IF(AND(A34&gt;TODAY(),A34&lt;=$B$1),IF(VLOOKUP(TODAY(),$A$10:$D$5000,4,FALSE)=0,"n.d",C34+P34),"n.d"))</f>
        <v>1.00716827</v>
      </c>
      <c r="C34" s="13">
        <f t="shared" si="8"/>
        <v>1</v>
      </c>
      <c r="D34" s="12">
        <f ca="1">IF(A34&lt;$B$1,VLOOKUP(A34,[1]DI!$A$4:$B$15000,2,FALSE),0)</f>
        <v>2.6499999999999999E-2</v>
      </c>
      <c r="E34" s="13">
        <f t="shared" ca="1" si="19"/>
        <v>1.00010379</v>
      </c>
      <c r="F34" s="13">
        <f ca="1">(TRUNC(PRODUCT($E$12:$E33),16))</f>
        <v>1.0014705572131899</v>
      </c>
      <c r="G34" s="13">
        <f t="shared" si="20"/>
        <v>1</v>
      </c>
      <c r="H34" s="13">
        <f t="shared" ca="1" si="21"/>
        <v>1.00147056</v>
      </c>
      <c r="I34" s="12">
        <f t="shared" si="22"/>
        <v>0.1</v>
      </c>
      <c r="J34" s="30">
        <f t="shared" si="9"/>
        <v>44270</v>
      </c>
      <c r="K34" s="2">
        <f t="shared" si="10"/>
        <v>15</v>
      </c>
      <c r="L34" s="15">
        <f t="shared" si="11"/>
        <v>15</v>
      </c>
      <c r="M34" s="11">
        <f t="shared" si="2"/>
        <v>1.005689348</v>
      </c>
      <c r="N34" s="11">
        <f t="shared" ca="1" si="3"/>
        <v>1.0071682749999999</v>
      </c>
      <c r="O34" s="15">
        <f t="shared" si="12"/>
        <v>0</v>
      </c>
      <c r="P34" s="13">
        <f t="shared" ca="1" si="4"/>
        <v>7.16827E-3</v>
      </c>
      <c r="Q34" s="19">
        <f t="shared" si="5"/>
        <v>0</v>
      </c>
      <c r="R34" s="13">
        <f t="shared" si="13"/>
        <v>0</v>
      </c>
      <c r="S34" s="13"/>
      <c r="T34" s="13"/>
      <c r="U34" s="13"/>
      <c r="V34" s="13"/>
      <c r="W34" s="4" t="str">
        <f t="shared" si="14"/>
        <v>J=</v>
      </c>
      <c r="X34" s="30">
        <f t="shared" si="15"/>
        <v>44635</v>
      </c>
      <c r="Y34" s="4"/>
      <c r="Z34" s="78"/>
      <c r="AA34" s="62"/>
      <c r="AB34" s="64"/>
      <c r="AC34" s="72"/>
      <c r="AD34" s="81"/>
      <c r="AE34" s="81"/>
      <c r="AF34" s="79"/>
      <c r="AG34" s="81"/>
      <c r="AH34" s="78"/>
      <c r="AI34" s="80"/>
      <c r="AJ34" s="6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x14ac:dyDescent="0.15">
      <c r="A35" s="36">
        <f t="shared" si="7"/>
        <v>44293</v>
      </c>
      <c r="B35" s="14">
        <f t="shared" ca="1" si="18"/>
        <v>1.0076538399999999</v>
      </c>
      <c r="C35" s="13">
        <f t="shared" si="8"/>
        <v>1</v>
      </c>
      <c r="D35" s="12">
        <f ca="1">IF(A35&lt;$B$1,VLOOKUP(A35,[1]DI!$A$4:$B$15000,2,FALSE),0)</f>
        <v>2.6499999999999999E-2</v>
      </c>
      <c r="E35" s="13">
        <f t="shared" ca="1" si="19"/>
        <v>1.00010379</v>
      </c>
      <c r="F35" s="13">
        <f ca="1">(TRUNC(PRODUCT($E$12:$E34),16))</f>
        <v>1.0015744998423199</v>
      </c>
      <c r="G35" s="13">
        <f t="shared" si="20"/>
        <v>1</v>
      </c>
      <c r="H35" s="13">
        <f t="shared" ca="1" si="21"/>
        <v>1.0015745</v>
      </c>
      <c r="I35" s="12">
        <f t="shared" si="22"/>
        <v>0.1</v>
      </c>
      <c r="J35" s="30">
        <f t="shared" si="9"/>
        <v>44270</v>
      </c>
      <c r="K35" s="2">
        <f t="shared" si="10"/>
        <v>16</v>
      </c>
      <c r="L35" s="15">
        <f t="shared" si="11"/>
        <v>16</v>
      </c>
      <c r="M35" s="11">
        <f t="shared" si="2"/>
        <v>1.0060697869999999</v>
      </c>
      <c r="N35" s="11">
        <f t="shared" ca="1" si="3"/>
        <v>1.007653844</v>
      </c>
      <c r="O35" s="15">
        <f t="shared" si="12"/>
        <v>0</v>
      </c>
      <c r="P35" s="13">
        <f t="shared" ca="1" si="4"/>
        <v>7.6538400000000003E-3</v>
      </c>
      <c r="Q35" s="19">
        <f t="shared" si="5"/>
        <v>0</v>
      </c>
      <c r="R35" s="13">
        <f t="shared" si="13"/>
        <v>0</v>
      </c>
      <c r="S35" s="13"/>
      <c r="T35" s="13"/>
      <c r="U35" s="13"/>
      <c r="V35" s="13"/>
      <c r="W35" s="4" t="str">
        <f t="shared" si="14"/>
        <v>J=</v>
      </c>
      <c r="X35" s="30">
        <f t="shared" si="15"/>
        <v>44635</v>
      </c>
      <c r="Y35" s="4"/>
      <c r="Z35" s="78"/>
      <c r="AA35" s="62"/>
      <c r="AB35" s="64"/>
      <c r="AC35" s="72"/>
      <c r="AD35" s="81"/>
      <c r="AE35" s="81"/>
      <c r="AF35" s="79"/>
      <c r="AG35" s="81"/>
      <c r="AH35" s="78"/>
      <c r="AI35" s="80"/>
      <c r="AJ35" s="6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x14ac:dyDescent="0.15">
      <c r="A36" s="36">
        <f t="shared" si="7"/>
        <v>44294</v>
      </c>
      <c r="B36" s="14">
        <f t="shared" ca="1" si="18"/>
        <v>1.00813964</v>
      </c>
      <c r="C36" s="13">
        <f t="shared" si="8"/>
        <v>1</v>
      </c>
      <c r="D36" s="12">
        <f ca="1">IF(A36&lt;$B$1,VLOOKUP(A36,[1]DI!$A$4:$B$15000,2,FALSE),0)</f>
        <v>2.6499999999999999E-2</v>
      </c>
      <c r="E36" s="13">
        <f t="shared" ca="1" si="19"/>
        <v>1.00010379</v>
      </c>
      <c r="F36" s="13">
        <f ca="1">(TRUNC(PRODUCT($E$12:$E35),16))</f>
        <v>1.0016784532596601</v>
      </c>
      <c r="G36" s="13">
        <f t="shared" si="20"/>
        <v>1</v>
      </c>
      <c r="H36" s="13">
        <f t="shared" ca="1" si="21"/>
        <v>1.00167845</v>
      </c>
      <c r="I36" s="12">
        <f t="shared" si="22"/>
        <v>0.1</v>
      </c>
      <c r="J36" s="30">
        <f t="shared" si="9"/>
        <v>44270</v>
      </c>
      <c r="K36" s="2">
        <f t="shared" si="10"/>
        <v>17</v>
      </c>
      <c r="L36" s="15">
        <f t="shared" si="11"/>
        <v>17</v>
      </c>
      <c r="M36" s="11">
        <f t="shared" si="2"/>
        <v>1.00645037</v>
      </c>
      <c r="N36" s="11">
        <f t="shared" ca="1" si="3"/>
        <v>1.0081396469999999</v>
      </c>
      <c r="O36" s="15">
        <f t="shared" si="12"/>
        <v>0</v>
      </c>
      <c r="P36" s="13">
        <f t="shared" ca="1" si="4"/>
        <v>8.1396400000000001E-3</v>
      </c>
      <c r="Q36" s="19">
        <f t="shared" si="5"/>
        <v>0</v>
      </c>
      <c r="R36" s="13">
        <f t="shared" si="13"/>
        <v>0</v>
      </c>
      <c r="S36" s="13"/>
      <c r="T36" s="13"/>
      <c r="U36" s="13"/>
      <c r="V36" s="13"/>
      <c r="W36" s="4" t="str">
        <f t="shared" si="14"/>
        <v>J=</v>
      </c>
      <c r="X36" s="30">
        <f t="shared" si="15"/>
        <v>44635</v>
      </c>
      <c r="Y36" s="4"/>
      <c r="Z36" s="78"/>
      <c r="AA36" s="62"/>
      <c r="AB36" s="64"/>
      <c r="AC36" s="72"/>
      <c r="AD36" s="81"/>
      <c r="AE36" s="81"/>
      <c r="AF36" s="79"/>
      <c r="AG36" s="81"/>
      <c r="AH36" s="78"/>
      <c r="AI36" s="80"/>
      <c r="AJ36" s="6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x14ac:dyDescent="0.15">
      <c r="A37" s="36">
        <f t="shared" si="7"/>
        <v>44295</v>
      </c>
      <c r="B37" s="14">
        <f t="shared" ca="1" si="18"/>
        <v>1.0086256899999999</v>
      </c>
      <c r="C37" s="13">
        <f t="shared" si="8"/>
        <v>1</v>
      </c>
      <c r="D37" s="12">
        <f ca="1">IF(A37&lt;$B$1,VLOOKUP(A37,[1]DI!$A$4:$B$15000,2,FALSE),0)</f>
        <v>2.6499999999999999E-2</v>
      </c>
      <c r="E37" s="13">
        <f t="shared" ca="1" si="19"/>
        <v>1.00010379</v>
      </c>
      <c r="F37" s="13">
        <f ca="1">(TRUNC(PRODUCT($E$12:$E36),16))</f>
        <v>1.0017824174663299</v>
      </c>
      <c r="G37" s="13">
        <f t="shared" si="20"/>
        <v>1</v>
      </c>
      <c r="H37" s="13">
        <f t="shared" ca="1" si="21"/>
        <v>1.0017824200000001</v>
      </c>
      <c r="I37" s="12">
        <f t="shared" si="22"/>
        <v>0.1</v>
      </c>
      <c r="J37" s="30">
        <f t="shared" si="9"/>
        <v>44270</v>
      </c>
      <c r="K37" s="2">
        <f t="shared" si="10"/>
        <v>18</v>
      </c>
      <c r="L37" s="15">
        <f t="shared" si="11"/>
        <v>18</v>
      </c>
      <c r="M37" s="11">
        <f t="shared" si="2"/>
        <v>1.006831096</v>
      </c>
      <c r="N37" s="11">
        <f t="shared" ca="1" si="3"/>
        <v>1.0086256920000001</v>
      </c>
      <c r="O37" s="15">
        <f t="shared" si="12"/>
        <v>0</v>
      </c>
      <c r="P37" s="13">
        <f t="shared" ca="1" si="4"/>
        <v>8.6256900000000001E-3</v>
      </c>
      <c r="Q37" s="19">
        <f t="shared" si="5"/>
        <v>0</v>
      </c>
      <c r="R37" s="13">
        <f t="shared" si="13"/>
        <v>0</v>
      </c>
      <c r="S37" s="13"/>
      <c r="T37" s="13"/>
      <c r="U37" s="13"/>
      <c r="V37" s="13"/>
      <c r="W37" s="4" t="str">
        <f t="shared" si="14"/>
        <v>J=</v>
      </c>
      <c r="X37" s="30">
        <f t="shared" si="15"/>
        <v>44635</v>
      </c>
      <c r="Y37" s="4"/>
      <c r="Z37" s="78"/>
      <c r="AA37" s="62"/>
      <c r="AB37" s="64"/>
      <c r="AC37" s="72"/>
      <c r="AD37" s="81"/>
      <c r="AE37" s="81"/>
      <c r="AF37" s="79"/>
      <c r="AG37" s="81"/>
      <c r="AH37" s="78"/>
      <c r="AI37" s="80"/>
      <c r="AJ37" s="6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x14ac:dyDescent="0.15">
      <c r="A38" s="36">
        <f t="shared" si="7"/>
        <v>44296</v>
      </c>
      <c r="B38" s="14">
        <f t="shared" ca="1" si="18"/>
        <v>1.00911196</v>
      </c>
      <c r="C38" s="13">
        <f t="shared" si="8"/>
        <v>1</v>
      </c>
      <c r="D38" s="12">
        <f ca="1">IF(A38&lt;$B$1,VLOOKUP(A38,[1]DI!$A$4:$B$15000,2,FALSE),0)</f>
        <v>0</v>
      </c>
      <c r="E38" s="13">
        <f t="shared" ca="1" si="19"/>
        <v>1</v>
      </c>
      <c r="F38" s="13">
        <f ca="1">(TRUNC(PRODUCT($E$12:$E37),16))</f>
        <v>1.00188639246344</v>
      </c>
      <c r="G38" s="13">
        <f t="shared" si="20"/>
        <v>1</v>
      </c>
      <c r="H38" s="13">
        <f t="shared" ca="1" si="21"/>
        <v>1.0018863899999999</v>
      </c>
      <c r="I38" s="12">
        <f t="shared" si="22"/>
        <v>0.1</v>
      </c>
      <c r="J38" s="30">
        <f t="shared" si="9"/>
        <v>44270</v>
      </c>
      <c r="K38" s="2">
        <f t="shared" si="10"/>
        <v>18</v>
      </c>
      <c r="L38" s="15">
        <f t="shared" si="11"/>
        <v>19</v>
      </c>
      <c r="M38" s="11">
        <f t="shared" si="2"/>
        <v>1.0072119669999999</v>
      </c>
      <c r="N38" s="11">
        <f t="shared" ca="1" si="3"/>
        <v>1.009111962</v>
      </c>
      <c r="O38" s="15">
        <f t="shared" si="12"/>
        <v>0</v>
      </c>
      <c r="P38" s="13">
        <f t="shared" ca="1" si="4"/>
        <v>9.1119600000000005E-3</v>
      </c>
      <c r="Q38" s="19">
        <f t="shared" si="5"/>
        <v>0</v>
      </c>
      <c r="R38" s="13">
        <f t="shared" si="13"/>
        <v>0</v>
      </c>
      <c r="S38" s="13"/>
      <c r="T38" s="13"/>
      <c r="U38" s="13"/>
      <c r="V38" s="13"/>
      <c r="W38" s="4" t="str">
        <f t="shared" si="14"/>
        <v>J=</v>
      </c>
      <c r="X38" s="30">
        <f t="shared" si="15"/>
        <v>44635</v>
      </c>
      <c r="Y38" s="4"/>
      <c r="Z38" s="78"/>
      <c r="AA38" s="62"/>
      <c r="AB38" s="64"/>
      <c r="AC38" s="72"/>
      <c r="AD38" s="81"/>
      <c r="AE38" s="81"/>
      <c r="AF38" s="79"/>
      <c r="AG38" s="81"/>
      <c r="AH38" s="78"/>
      <c r="AI38" s="80"/>
      <c r="AJ38" s="6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x14ac:dyDescent="0.15">
      <c r="A39" s="36">
        <f t="shared" si="7"/>
        <v>44297</v>
      </c>
      <c r="B39" s="14">
        <f t="shared" ca="1" si="18"/>
        <v>1.00911196</v>
      </c>
      <c r="C39" s="13">
        <f t="shared" si="8"/>
        <v>1</v>
      </c>
      <c r="D39" s="12">
        <f ca="1">IF(A39&lt;$B$1,VLOOKUP(A39,[1]DI!$A$4:$B$15000,2,FALSE),0)</f>
        <v>0</v>
      </c>
      <c r="E39" s="13">
        <f t="shared" ca="1" si="19"/>
        <v>1</v>
      </c>
      <c r="F39" s="13">
        <f ca="1">(TRUNC(PRODUCT($E$12:$E38),16))</f>
        <v>1.00188639246344</v>
      </c>
      <c r="G39" s="13">
        <f t="shared" si="20"/>
        <v>1</v>
      </c>
      <c r="H39" s="13">
        <f t="shared" ca="1" si="21"/>
        <v>1.0018863899999999</v>
      </c>
      <c r="I39" s="12">
        <f t="shared" si="22"/>
        <v>0.1</v>
      </c>
      <c r="J39" s="30">
        <f t="shared" si="9"/>
        <v>44270</v>
      </c>
      <c r="K39" s="2">
        <f t="shared" si="10"/>
        <v>18</v>
      </c>
      <c r="L39" s="15">
        <f t="shared" si="11"/>
        <v>19</v>
      </c>
      <c r="M39" s="11">
        <f t="shared" si="2"/>
        <v>1.0072119669999999</v>
      </c>
      <c r="N39" s="11">
        <f t="shared" ca="1" si="3"/>
        <v>1.009111962</v>
      </c>
      <c r="O39" s="15">
        <f t="shared" si="12"/>
        <v>0</v>
      </c>
      <c r="P39" s="13">
        <f t="shared" ca="1" si="4"/>
        <v>9.1119600000000005E-3</v>
      </c>
      <c r="Q39" s="19">
        <f t="shared" si="5"/>
        <v>0</v>
      </c>
      <c r="R39" s="13">
        <f t="shared" si="13"/>
        <v>0</v>
      </c>
      <c r="S39" s="13"/>
      <c r="T39" s="13"/>
      <c r="U39" s="13"/>
      <c r="V39" s="13"/>
      <c r="W39" s="4" t="str">
        <f t="shared" si="14"/>
        <v>J=</v>
      </c>
      <c r="X39" s="30">
        <f t="shared" si="15"/>
        <v>44635</v>
      </c>
      <c r="Y39" s="4"/>
      <c r="Z39" s="78"/>
      <c r="AA39" s="62"/>
      <c r="AB39" s="64"/>
      <c r="AC39" s="72"/>
      <c r="AD39" s="81"/>
      <c r="AE39" s="81"/>
      <c r="AF39" s="79"/>
      <c r="AG39" s="81"/>
      <c r="AH39" s="78"/>
      <c r="AI39" s="80"/>
      <c r="AJ39" s="6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x14ac:dyDescent="0.15">
      <c r="A40" s="36">
        <f t="shared" si="7"/>
        <v>44298</v>
      </c>
      <c r="B40" s="14">
        <f t="shared" ca="1" si="18"/>
        <v>1.00911196</v>
      </c>
      <c r="C40" s="13">
        <f t="shared" si="8"/>
        <v>1</v>
      </c>
      <c r="D40" s="12">
        <f ca="1">IF(A40&lt;$B$1,VLOOKUP(A40,[1]DI!$A$4:$B$15000,2,FALSE),0)</f>
        <v>2.6499999999999999E-2</v>
      </c>
      <c r="E40" s="13">
        <f t="shared" ca="1" si="19"/>
        <v>1.00010379</v>
      </c>
      <c r="F40" s="13">
        <f ca="1">(TRUNC(PRODUCT($E$12:$E39),16))</f>
        <v>1.00188639246344</v>
      </c>
      <c r="G40" s="13">
        <f t="shared" si="20"/>
        <v>1</v>
      </c>
      <c r="H40" s="13">
        <f t="shared" ca="1" si="21"/>
        <v>1.0018863899999999</v>
      </c>
      <c r="I40" s="12">
        <f t="shared" si="22"/>
        <v>0.1</v>
      </c>
      <c r="J40" s="30">
        <f t="shared" si="9"/>
        <v>44270</v>
      </c>
      <c r="K40" s="2">
        <f t="shared" si="10"/>
        <v>19</v>
      </c>
      <c r="L40" s="15">
        <f t="shared" si="11"/>
        <v>19</v>
      </c>
      <c r="M40" s="11">
        <f t="shared" si="2"/>
        <v>1.0072119669999999</v>
      </c>
      <c r="N40" s="11">
        <f t="shared" ca="1" si="3"/>
        <v>1.009111962</v>
      </c>
      <c r="O40" s="15">
        <f t="shared" si="12"/>
        <v>0</v>
      </c>
      <c r="P40" s="13">
        <f t="shared" ca="1" si="4"/>
        <v>9.1119600000000005E-3</v>
      </c>
      <c r="Q40" s="19">
        <f t="shared" si="5"/>
        <v>0</v>
      </c>
      <c r="R40" s="13">
        <f t="shared" si="13"/>
        <v>0</v>
      </c>
      <c r="S40" s="13"/>
      <c r="T40" s="13"/>
      <c r="U40" s="13"/>
      <c r="V40" s="13"/>
      <c r="W40" s="4" t="str">
        <f t="shared" si="14"/>
        <v>J=</v>
      </c>
      <c r="X40" s="30">
        <f t="shared" si="15"/>
        <v>44635</v>
      </c>
      <c r="Y40" s="4"/>
      <c r="Z40" s="78"/>
      <c r="AA40" s="62"/>
      <c r="AB40" s="64"/>
      <c r="AC40" s="72"/>
      <c r="AD40" s="81"/>
      <c r="AE40" s="81"/>
      <c r="AF40" s="79"/>
      <c r="AG40" s="81"/>
      <c r="AH40" s="78"/>
      <c r="AI40" s="80"/>
      <c r="AJ40" s="6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x14ac:dyDescent="0.15">
      <c r="A41" s="36">
        <f t="shared" si="7"/>
        <v>44299</v>
      </c>
      <c r="B41" s="14">
        <f t="shared" ca="1" si="18"/>
        <v>1.00959847</v>
      </c>
      <c r="C41" s="13">
        <f t="shared" si="8"/>
        <v>1</v>
      </c>
      <c r="D41" s="12">
        <f ca="1">IF(A41&lt;$B$1,VLOOKUP(A41,[1]DI!$A$4:$B$15000,2,FALSE),0)</f>
        <v>2.6499999999999999E-2</v>
      </c>
      <c r="E41" s="13">
        <f t="shared" ca="1" si="19"/>
        <v>1.00010379</v>
      </c>
      <c r="F41" s="13">
        <f ca="1">(TRUNC(PRODUCT($E$12:$E40),16))</f>
        <v>1.00199037825211</v>
      </c>
      <c r="G41" s="13">
        <f t="shared" si="20"/>
        <v>1</v>
      </c>
      <c r="H41" s="13">
        <f t="shared" ca="1" si="21"/>
        <v>1.0019903800000001</v>
      </c>
      <c r="I41" s="12">
        <f t="shared" si="22"/>
        <v>0.1</v>
      </c>
      <c r="J41" s="30">
        <f t="shared" si="9"/>
        <v>44270</v>
      </c>
      <c r="K41" s="2">
        <f t="shared" si="10"/>
        <v>20</v>
      </c>
      <c r="L41" s="15">
        <f t="shared" si="11"/>
        <v>20</v>
      </c>
      <c r="M41" s="11">
        <f t="shared" si="2"/>
        <v>1.007592982</v>
      </c>
      <c r="N41" s="11">
        <f t="shared" ca="1" si="3"/>
        <v>1.009598475</v>
      </c>
      <c r="O41" s="15">
        <f t="shared" si="12"/>
        <v>0</v>
      </c>
      <c r="P41" s="13">
        <f t="shared" ca="1" si="4"/>
        <v>9.5984699999999996E-3</v>
      </c>
      <c r="Q41" s="19">
        <f t="shared" si="5"/>
        <v>0</v>
      </c>
      <c r="R41" s="13">
        <f t="shared" si="13"/>
        <v>0</v>
      </c>
      <c r="S41" s="13"/>
      <c r="T41" s="13"/>
      <c r="U41" s="13"/>
      <c r="V41" s="13"/>
      <c r="W41" s="4" t="str">
        <f t="shared" si="14"/>
        <v>J=</v>
      </c>
      <c r="X41" s="30">
        <f t="shared" si="15"/>
        <v>44635</v>
      </c>
      <c r="Y41" s="4"/>
      <c r="Z41" s="78"/>
      <c r="AA41" s="62"/>
      <c r="AB41" s="64"/>
      <c r="AC41" s="72"/>
      <c r="AD41" s="81"/>
      <c r="AE41" s="81"/>
      <c r="AF41" s="79"/>
      <c r="AG41" s="81"/>
      <c r="AH41" s="78"/>
      <c r="AI41" s="80"/>
      <c r="AJ41" s="6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x14ac:dyDescent="0.15">
      <c r="A42" s="36">
        <f t="shared" si="7"/>
        <v>44300</v>
      </c>
      <c r="B42" s="14">
        <f t="shared" ca="1" si="18"/>
        <v>1.01008521</v>
      </c>
      <c r="C42" s="13">
        <f t="shared" si="8"/>
        <v>1</v>
      </c>
      <c r="D42" s="12">
        <f ca="1">IF(A42&lt;$B$1,VLOOKUP(A42,[1]DI!$A$4:$B$15000,2,FALSE),0)</f>
        <v>2.6499999999999999E-2</v>
      </c>
      <c r="E42" s="13">
        <f t="shared" ca="1" si="19"/>
        <v>1.00010379</v>
      </c>
      <c r="F42" s="13">
        <f ca="1">(TRUNC(PRODUCT($E$12:$E41),16))</f>
        <v>1.0020943748334701</v>
      </c>
      <c r="G42" s="13">
        <f t="shared" si="20"/>
        <v>1</v>
      </c>
      <c r="H42" s="13">
        <f t="shared" ca="1" si="21"/>
        <v>1.00209437</v>
      </c>
      <c r="I42" s="12">
        <f t="shared" si="22"/>
        <v>0.1</v>
      </c>
      <c r="J42" s="30">
        <f t="shared" si="9"/>
        <v>44270</v>
      </c>
      <c r="K42" s="2">
        <f t="shared" si="10"/>
        <v>21</v>
      </c>
      <c r="L42" s="15">
        <f t="shared" si="11"/>
        <v>21</v>
      </c>
      <c r="M42" s="11">
        <f t="shared" si="2"/>
        <v>1.00797414</v>
      </c>
      <c r="N42" s="11">
        <f t="shared" ca="1" si="3"/>
        <v>1.010085211</v>
      </c>
      <c r="O42" s="15">
        <f t="shared" si="12"/>
        <v>0</v>
      </c>
      <c r="P42" s="13">
        <f t="shared" ca="1" si="4"/>
        <v>1.0085210000000001E-2</v>
      </c>
      <c r="Q42" s="19">
        <f t="shared" si="5"/>
        <v>0</v>
      </c>
      <c r="R42" s="13">
        <f t="shared" si="13"/>
        <v>0</v>
      </c>
      <c r="S42" s="13"/>
      <c r="T42" s="13"/>
      <c r="U42" s="13"/>
      <c r="V42" s="13"/>
      <c r="W42" s="4" t="str">
        <f t="shared" si="14"/>
        <v>J=</v>
      </c>
      <c r="X42" s="30">
        <f t="shared" si="15"/>
        <v>44635</v>
      </c>
      <c r="Y42" s="4"/>
      <c r="Z42" s="78"/>
      <c r="AA42" s="62"/>
      <c r="AB42" s="64"/>
      <c r="AC42" s="72"/>
      <c r="AD42" s="81"/>
      <c r="AE42" s="81"/>
      <c r="AF42" s="79"/>
      <c r="AG42" s="81"/>
      <c r="AH42" s="78"/>
      <c r="AI42" s="80"/>
      <c r="AJ42" s="6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x14ac:dyDescent="0.15">
      <c r="A43" s="36">
        <f t="shared" si="7"/>
        <v>44301</v>
      </c>
      <c r="B43" s="14">
        <f t="shared" ca="1" si="18"/>
        <v>1.01057219</v>
      </c>
      <c r="C43" s="13">
        <f t="shared" si="8"/>
        <v>1</v>
      </c>
      <c r="D43" s="12">
        <f ca="1">IF(A43&lt;$B$1,VLOOKUP(A43,[1]DI!$A$4:$B$15000,2,FALSE),0)</f>
        <v>2.6499999999999999E-2</v>
      </c>
      <c r="E43" s="13">
        <f t="shared" ca="1" si="19"/>
        <v>1.00010379</v>
      </c>
      <c r="F43" s="13">
        <f ca="1">(TRUNC(PRODUCT($E$12:$E42),16))</f>
        <v>1.00219838220863</v>
      </c>
      <c r="G43" s="13">
        <f t="shared" si="20"/>
        <v>1</v>
      </c>
      <c r="H43" s="13">
        <f t="shared" ca="1" si="21"/>
        <v>1.0021983800000001</v>
      </c>
      <c r="I43" s="12">
        <f t="shared" si="22"/>
        <v>0.1</v>
      </c>
      <c r="J43" s="30">
        <f t="shared" si="9"/>
        <v>44270</v>
      </c>
      <c r="K43" s="2">
        <f t="shared" si="10"/>
        <v>22</v>
      </c>
      <c r="L43" s="15">
        <f t="shared" si="11"/>
        <v>22</v>
      </c>
      <c r="M43" s="11">
        <f t="shared" si="2"/>
        <v>1.0083554429999999</v>
      </c>
      <c r="N43" s="11">
        <f t="shared" ca="1" si="3"/>
        <v>1.0105721910000001</v>
      </c>
      <c r="O43" s="15">
        <f t="shared" si="12"/>
        <v>0</v>
      </c>
      <c r="P43" s="13">
        <f t="shared" ca="1" si="4"/>
        <v>1.057219E-2</v>
      </c>
      <c r="Q43" s="19">
        <f t="shared" si="5"/>
        <v>0</v>
      </c>
      <c r="R43" s="13">
        <f t="shared" si="13"/>
        <v>0</v>
      </c>
      <c r="S43" s="13"/>
      <c r="T43" s="13"/>
      <c r="U43" s="13"/>
      <c r="V43" s="13"/>
      <c r="W43" s="4" t="str">
        <f t="shared" si="14"/>
        <v>J=</v>
      </c>
      <c r="X43" s="30">
        <f t="shared" si="15"/>
        <v>44635</v>
      </c>
      <c r="Y43" s="4"/>
      <c r="Z43" s="78"/>
      <c r="AA43" s="62"/>
      <c r="AB43" s="64"/>
      <c r="AC43" s="72"/>
      <c r="AD43" s="81"/>
      <c r="AE43" s="81"/>
      <c r="AF43" s="79"/>
      <c r="AG43" s="81"/>
      <c r="AH43" s="78"/>
      <c r="AI43" s="80"/>
      <c r="AJ43" s="6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x14ac:dyDescent="0.15">
      <c r="A44" s="36">
        <f t="shared" si="7"/>
        <v>44302</v>
      </c>
      <c r="B44" s="14">
        <f t="shared" ca="1" si="18"/>
        <v>1.0110593999999999</v>
      </c>
      <c r="C44" s="13">
        <f t="shared" si="8"/>
        <v>1</v>
      </c>
      <c r="D44" s="12">
        <f ca="1">IF(A44&lt;$B$1,VLOOKUP(A44,[1]DI!$A$4:$B$15000,2,FALSE),0)</f>
        <v>2.6499999999999999E-2</v>
      </c>
      <c r="E44" s="13">
        <f t="shared" ca="1" si="19"/>
        <v>1.00010379</v>
      </c>
      <c r="F44" s="13">
        <f ca="1">(TRUNC(PRODUCT($E$12:$E43),16))</f>
        <v>1.00230240037872</v>
      </c>
      <c r="G44" s="13">
        <f t="shared" si="20"/>
        <v>1</v>
      </c>
      <c r="H44" s="13">
        <f t="shared" ca="1" si="21"/>
        <v>1.0023024</v>
      </c>
      <c r="I44" s="12">
        <f t="shared" si="22"/>
        <v>0.1</v>
      </c>
      <c r="J44" s="30">
        <f t="shared" si="9"/>
        <v>44270</v>
      </c>
      <c r="K44" s="2">
        <f t="shared" si="10"/>
        <v>23</v>
      </c>
      <c r="L44" s="15">
        <f t="shared" si="11"/>
        <v>23</v>
      </c>
      <c r="M44" s="11">
        <f t="shared" si="2"/>
        <v>1.0087368910000001</v>
      </c>
      <c r="N44" s="11">
        <f t="shared" ca="1" si="3"/>
        <v>1.0110594070000001</v>
      </c>
      <c r="O44" s="15">
        <f t="shared" si="12"/>
        <v>0</v>
      </c>
      <c r="P44" s="13">
        <f t="shared" ca="1" si="4"/>
        <v>1.10594E-2</v>
      </c>
      <c r="Q44" s="19">
        <f t="shared" si="5"/>
        <v>0</v>
      </c>
      <c r="R44" s="13">
        <f t="shared" si="13"/>
        <v>0</v>
      </c>
      <c r="S44" s="13"/>
      <c r="T44" s="13"/>
      <c r="U44" s="13"/>
      <c r="V44" s="13"/>
      <c r="W44" s="4" t="str">
        <f t="shared" si="14"/>
        <v>J=</v>
      </c>
      <c r="X44" s="30">
        <f t="shared" si="15"/>
        <v>44635</v>
      </c>
      <c r="Y44" s="4"/>
      <c r="Z44" s="78"/>
      <c r="AA44" s="62"/>
      <c r="AB44" s="64"/>
      <c r="AC44" s="72"/>
      <c r="AD44" s="81"/>
      <c r="AE44" s="81"/>
      <c r="AF44" s="79"/>
      <c r="AG44" s="81"/>
      <c r="AH44" s="78"/>
      <c r="AI44" s="80"/>
      <c r="AJ44" s="6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x14ac:dyDescent="0.15">
      <c r="A45" s="36">
        <f t="shared" si="7"/>
        <v>44303</v>
      </c>
      <c r="B45" s="14">
        <f t="shared" ca="1" si="18"/>
        <v>1.01154685</v>
      </c>
      <c r="C45" s="13">
        <f t="shared" si="8"/>
        <v>1</v>
      </c>
      <c r="D45" s="12">
        <f ca="1">IF(A45&lt;$B$1,VLOOKUP(A45,[1]DI!$A$4:$B$15000,2,FALSE),0)</f>
        <v>0</v>
      </c>
      <c r="E45" s="13">
        <f t="shared" ca="1" si="19"/>
        <v>1</v>
      </c>
      <c r="F45" s="13">
        <f ca="1">(TRUNC(PRODUCT($E$12:$E44),16))</f>
        <v>1.00240642934486</v>
      </c>
      <c r="G45" s="13">
        <f t="shared" si="20"/>
        <v>1</v>
      </c>
      <c r="H45" s="13">
        <f t="shared" ca="1" si="21"/>
        <v>1.00240643</v>
      </c>
      <c r="I45" s="12">
        <f t="shared" si="22"/>
        <v>0.1</v>
      </c>
      <c r="J45" s="30">
        <f t="shared" si="9"/>
        <v>44270</v>
      </c>
      <c r="K45" s="2">
        <f t="shared" si="10"/>
        <v>23</v>
      </c>
      <c r="L45" s="15">
        <f t="shared" si="11"/>
        <v>24</v>
      </c>
      <c r="M45" s="11">
        <f t="shared" si="2"/>
        <v>1.0091184820000001</v>
      </c>
      <c r="N45" s="11">
        <f t="shared" ca="1" si="3"/>
        <v>1.011546855</v>
      </c>
      <c r="O45" s="15">
        <f t="shared" si="12"/>
        <v>0</v>
      </c>
      <c r="P45" s="13">
        <f t="shared" ca="1" si="4"/>
        <v>1.1546850000000001E-2</v>
      </c>
      <c r="Q45" s="19">
        <f t="shared" si="5"/>
        <v>0</v>
      </c>
      <c r="R45" s="13">
        <f t="shared" si="13"/>
        <v>0</v>
      </c>
      <c r="S45" s="13"/>
      <c r="T45" s="13"/>
      <c r="U45" s="13"/>
      <c r="V45" s="13"/>
      <c r="W45" s="4" t="str">
        <f t="shared" si="14"/>
        <v>J=</v>
      </c>
      <c r="X45" s="30">
        <f t="shared" si="15"/>
        <v>44635</v>
      </c>
      <c r="Y45" s="4"/>
      <c r="Z45" s="78"/>
      <c r="AA45" s="62"/>
      <c r="AB45" s="64"/>
      <c r="AC45" s="72"/>
      <c r="AD45" s="81"/>
      <c r="AE45" s="81"/>
      <c r="AF45" s="79"/>
      <c r="AG45" s="81"/>
      <c r="AH45" s="78"/>
      <c r="AI45" s="80"/>
      <c r="AJ45" s="6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x14ac:dyDescent="0.15">
      <c r="A46" s="36">
        <f t="shared" si="7"/>
        <v>44304</v>
      </c>
      <c r="B46" s="14">
        <f t="shared" ca="1" si="18"/>
        <v>1.01154685</v>
      </c>
      <c r="C46" s="13">
        <f t="shared" si="8"/>
        <v>1</v>
      </c>
      <c r="D46" s="12">
        <f ca="1">IF(A46&lt;$B$1,VLOOKUP(A46,[1]DI!$A$4:$B$15000,2,FALSE),0)</f>
        <v>0</v>
      </c>
      <c r="E46" s="13">
        <f t="shared" ca="1" si="19"/>
        <v>1</v>
      </c>
      <c r="F46" s="13">
        <f ca="1">(TRUNC(PRODUCT($E$12:$E45),16))</f>
        <v>1.00240642934486</v>
      </c>
      <c r="G46" s="13">
        <f t="shared" si="20"/>
        <v>1</v>
      </c>
      <c r="H46" s="13">
        <f t="shared" ca="1" si="21"/>
        <v>1.00240643</v>
      </c>
      <c r="I46" s="12">
        <f t="shared" si="22"/>
        <v>0.1</v>
      </c>
      <c r="J46" s="30">
        <f t="shared" si="9"/>
        <v>44270</v>
      </c>
      <c r="K46" s="2">
        <f t="shared" si="10"/>
        <v>23</v>
      </c>
      <c r="L46" s="15">
        <f t="shared" si="11"/>
        <v>24</v>
      </c>
      <c r="M46" s="11">
        <f t="shared" si="2"/>
        <v>1.0091184820000001</v>
      </c>
      <c r="N46" s="11">
        <f t="shared" ca="1" si="3"/>
        <v>1.011546855</v>
      </c>
      <c r="O46" s="15">
        <f t="shared" si="12"/>
        <v>0</v>
      </c>
      <c r="P46" s="13">
        <f t="shared" ca="1" si="4"/>
        <v>1.1546850000000001E-2</v>
      </c>
      <c r="Q46" s="19">
        <f t="shared" si="5"/>
        <v>0</v>
      </c>
      <c r="R46" s="13">
        <f t="shared" si="13"/>
        <v>0</v>
      </c>
      <c r="S46" s="13"/>
      <c r="T46" s="13"/>
      <c r="U46" s="13"/>
      <c r="V46" s="13"/>
      <c r="W46" s="4" t="str">
        <f t="shared" si="14"/>
        <v>J=</v>
      </c>
      <c r="X46" s="30">
        <f t="shared" si="15"/>
        <v>44635</v>
      </c>
      <c r="Y46" s="4"/>
      <c r="Z46" s="78"/>
      <c r="AA46" s="62"/>
      <c r="AB46" s="64"/>
      <c r="AC46" s="72"/>
      <c r="AD46" s="81"/>
      <c r="AE46" s="81"/>
      <c r="AF46" s="79"/>
      <c r="AG46" s="81"/>
      <c r="AH46" s="78"/>
      <c r="AI46" s="80"/>
      <c r="AJ46" s="6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x14ac:dyDescent="0.15">
      <c r="A47" s="36">
        <f t="shared" si="7"/>
        <v>44305</v>
      </c>
      <c r="B47" s="14">
        <f t="shared" ca="1" si="18"/>
        <v>1.01154685</v>
      </c>
      <c r="C47" s="13">
        <f t="shared" si="8"/>
        <v>1</v>
      </c>
      <c r="D47" s="12">
        <f ca="1">IF(A47&lt;$B$1,VLOOKUP(A47,[1]DI!$A$4:$B$15000,2,FALSE),0)</f>
        <v>2.6499999999999999E-2</v>
      </c>
      <c r="E47" s="13">
        <f t="shared" ca="1" si="19"/>
        <v>1.00010379</v>
      </c>
      <c r="F47" s="13">
        <f ca="1">(TRUNC(PRODUCT($E$12:$E46),16))</f>
        <v>1.00240642934486</v>
      </c>
      <c r="G47" s="13">
        <f t="shared" si="20"/>
        <v>1</v>
      </c>
      <c r="H47" s="13">
        <f t="shared" ca="1" si="21"/>
        <v>1.00240643</v>
      </c>
      <c r="I47" s="12">
        <f t="shared" si="22"/>
        <v>0.1</v>
      </c>
      <c r="J47" s="30">
        <f t="shared" si="9"/>
        <v>44270</v>
      </c>
      <c r="K47" s="2">
        <f t="shared" si="10"/>
        <v>24</v>
      </c>
      <c r="L47" s="15">
        <f t="shared" si="11"/>
        <v>24</v>
      </c>
      <c r="M47" s="11">
        <f t="shared" si="2"/>
        <v>1.0091184820000001</v>
      </c>
      <c r="N47" s="11">
        <f t="shared" ca="1" si="3"/>
        <v>1.011546855</v>
      </c>
      <c r="O47" s="15">
        <f t="shared" si="12"/>
        <v>0</v>
      </c>
      <c r="P47" s="13">
        <f t="shared" ca="1" si="4"/>
        <v>1.1546850000000001E-2</v>
      </c>
      <c r="Q47" s="19">
        <f t="shared" si="5"/>
        <v>0</v>
      </c>
      <c r="R47" s="13">
        <f t="shared" si="13"/>
        <v>0</v>
      </c>
      <c r="S47" s="13"/>
      <c r="T47" s="13"/>
      <c r="U47" s="13"/>
      <c r="V47" s="13"/>
      <c r="W47" s="4" t="str">
        <f t="shared" si="14"/>
        <v>J=</v>
      </c>
      <c r="X47" s="30">
        <f t="shared" si="15"/>
        <v>44635</v>
      </c>
      <c r="Y47" s="4"/>
      <c r="Z47" s="78"/>
      <c r="AA47" s="62"/>
      <c r="AB47" s="64"/>
      <c r="AC47" s="72"/>
      <c r="AD47" s="81"/>
      <c r="AE47" s="81"/>
      <c r="AF47" s="79"/>
      <c r="AG47" s="81"/>
      <c r="AH47" s="78"/>
      <c r="AI47" s="80"/>
      <c r="AJ47" s="6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x14ac:dyDescent="0.15">
      <c r="A48" s="36">
        <f t="shared" si="7"/>
        <v>44306</v>
      </c>
      <c r="B48" s="14">
        <f t="shared" ca="1" si="18"/>
        <v>1.01203453</v>
      </c>
      <c r="C48" s="13">
        <f t="shared" si="8"/>
        <v>1</v>
      </c>
      <c r="D48" s="12">
        <f ca="1">IF(A48&lt;$B$1,VLOOKUP(A48,[1]DI!$A$4:$B$15000,2,FALSE),0)</f>
        <v>2.6499999999999999E-2</v>
      </c>
      <c r="E48" s="13">
        <f t="shared" ca="1" si="19"/>
        <v>1.00010379</v>
      </c>
      <c r="F48" s="13">
        <f ca="1">(TRUNC(PRODUCT($E$12:$E47),16))</f>
        <v>1.0025104691081601</v>
      </c>
      <c r="G48" s="13">
        <f t="shared" si="20"/>
        <v>1</v>
      </c>
      <c r="H48" s="13">
        <f t="shared" ca="1" si="21"/>
        <v>1.00251047</v>
      </c>
      <c r="I48" s="12">
        <f t="shared" si="22"/>
        <v>0.1</v>
      </c>
      <c r="J48" s="30">
        <f t="shared" si="9"/>
        <v>44270</v>
      </c>
      <c r="K48" s="2">
        <f t="shared" si="10"/>
        <v>25</v>
      </c>
      <c r="L48" s="15">
        <f t="shared" si="11"/>
        <v>25</v>
      </c>
      <c r="M48" s="11">
        <f t="shared" si="2"/>
        <v>1.0095002179999999</v>
      </c>
      <c r="N48" s="11">
        <f t="shared" ca="1" si="3"/>
        <v>1.012034538</v>
      </c>
      <c r="O48" s="15">
        <f t="shared" si="12"/>
        <v>0</v>
      </c>
      <c r="P48" s="13">
        <f t="shared" ca="1" si="4"/>
        <v>1.203453E-2</v>
      </c>
      <c r="Q48" s="19">
        <f t="shared" si="5"/>
        <v>0</v>
      </c>
      <c r="R48" s="13">
        <f t="shared" si="13"/>
        <v>0</v>
      </c>
      <c r="S48" s="13"/>
      <c r="T48" s="13"/>
      <c r="U48" s="13"/>
      <c r="V48" s="13"/>
      <c r="W48" s="4" t="str">
        <f t="shared" si="14"/>
        <v>J=</v>
      </c>
      <c r="X48" s="30">
        <f t="shared" si="15"/>
        <v>44635</v>
      </c>
      <c r="Y48" s="4"/>
      <c r="Z48" s="78"/>
      <c r="AA48" s="62"/>
      <c r="AB48" s="64"/>
      <c r="AC48" s="72"/>
      <c r="AD48" s="81"/>
      <c r="AE48" s="81"/>
      <c r="AF48" s="79"/>
      <c r="AG48" s="81"/>
      <c r="AH48" s="78"/>
      <c r="AI48" s="80"/>
      <c r="AJ48" s="6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5" x14ac:dyDescent="0.15">
      <c r="A49" s="36">
        <f t="shared" si="7"/>
        <v>44307</v>
      </c>
      <c r="B49" s="14">
        <f t="shared" ca="1" si="18"/>
        <v>1.0125224500000001</v>
      </c>
      <c r="C49" s="13">
        <f t="shared" si="8"/>
        <v>1</v>
      </c>
      <c r="D49" s="12">
        <f ca="1">IF(A49&lt;$B$1,VLOOKUP(A49,[1]DI!$A$4:$B$15000,2,FALSE),0)</f>
        <v>0</v>
      </c>
      <c r="E49" s="13">
        <f t="shared" ca="1" si="19"/>
        <v>1</v>
      </c>
      <c r="F49" s="13">
        <f ca="1">(TRUNC(PRODUCT($E$12:$E48),16))</f>
        <v>1.00261451966975</v>
      </c>
      <c r="G49" s="13">
        <f t="shared" si="20"/>
        <v>1</v>
      </c>
      <c r="H49" s="13">
        <f t="shared" ca="1" si="21"/>
        <v>1.0026145200000001</v>
      </c>
      <c r="I49" s="12">
        <f t="shared" si="22"/>
        <v>0.1</v>
      </c>
      <c r="J49" s="30">
        <f t="shared" si="9"/>
        <v>44270</v>
      </c>
      <c r="K49" s="2">
        <f t="shared" si="10"/>
        <v>25</v>
      </c>
      <c r="L49" s="15">
        <f t="shared" si="11"/>
        <v>26</v>
      </c>
      <c r="M49" s="11">
        <f t="shared" si="2"/>
        <v>1.0098820989999999</v>
      </c>
      <c r="N49" s="11">
        <f t="shared" ca="1" si="3"/>
        <v>1.0125224559999999</v>
      </c>
      <c r="O49" s="15">
        <f t="shared" si="12"/>
        <v>0</v>
      </c>
      <c r="P49" s="13">
        <f t="shared" ca="1" si="4"/>
        <v>1.2522449999999999E-2</v>
      </c>
      <c r="Q49" s="19">
        <f t="shared" si="5"/>
        <v>0</v>
      </c>
      <c r="R49" s="13">
        <f t="shared" si="13"/>
        <v>0</v>
      </c>
      <c r="S49" s="13"/>
      <c r="T49" s="13"/>
      <c r="U49" s="13"/>
      <c r="V49" s="13"/>
      <c r="W49" s="4" t="str">
        <f t="shared" si="14"/>
        <v>J=</v>
      </c>
      <c r="X49" s="30">
        <f t="shared" si="15"/>
        <v>44635</v>
      </c>
      <c r="Y49" s="4"/>
      <c r="Z49" s="78"/>
      <c r="AA49" s="62"/>
      <c r="AB49" s="64"/>
      <c r="AC49" s="72"/>
      <c r="AD49" s="81"/>
      <c r="AE49" s="81"/>
      <c r="AF49" s="79"/>
      <c r="AG49" s="81"/>
      <c r="AH49" s="78"/>
      <c r="AI49" s="80"/>
      <c r="AJ49" s="6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5" x14ac:dyDescent="0.15">
      <c r="A50" s="36">
        <f t="shared" si="7"/>
        <v>44308</v>
      </c>
      <c r="B50" s="14">
        <f t="shared" ca="1" si="18"/>
        <v>1.0125224500000001</v>
      </c>
      <c r="C50" s="13">
        <f t="shared" si="8"/>
        <v>1</v>
      </c>
      <c r="D50" s="12">
        <f ca="1">IF(A50&lt;$B$1,VLOOKUP(A50,[1]DI!$A$4:$B$15000,2,FALSE),0)</f>
        <v>2.6499999999999999E-2</v>
      </c>
      <c r="E50" s="13">
        <f t="shared" ca="1" si="19"/>
        <v>1.00010379</v>
      </c>
      <c r="F50" s="13">
        <f ca="1">(TRUNC(PRODUCT($E$12:$E49),16))</f>
        <v>1.00261451966975</v>
      </c>
      <c r="G50" s="13">
        <f t="shared" si="20"/>
        <v>1</v>
      </c>
      <c r="H50" s="13">
        <f t="shared" ca="1" si="21"/>
        <v>1.0026145200000001</v>
      </c>
      <c r="I50" s="12">
        <f t="shared" si="22"/>
        <v>0.1</v>
      </c>
      <c r="J50" s="30">
        <f t="shared" si="9"/>
        <v>44270</v>
      </c>
      <c r="K50" s="2">
        <f t="shared" si="10"/>
        <v>26</v>
      </c>
      <c r="L50" s="15">
        <f t="shared" si="11"/>
        <v>26</v>
      </c>
      <c r="M50" s="11">
        <f t="shared" si="2"/>
        <v>1.0098820989999999</v>
      </c>
      <c r="N50" s="11">
        <f t="shared" ca="1" si="3"/>
        <v>1.0125224559999999</v>
      </c>
      <c r="O50" s="15">
        <f t="shared" si="12"/>
        <v>0</v>
      </c>
      <c r="P50" s="13">
        <f t="shared" ca="1" si="4"/>
        <v>1.2522449999999999E-2</v>
      </c>
      <c r="Q50" s="19">
        <f t="shared" si="5"/>
        <v>0</v>
      </c>
      <c r="R50" s="13">
        <f t="shared" si="13"/>
        <v>0</v>
      </c>
      <c r="S50" s="13"/>
      <c r="T50" s="13"/>
      <c r="U50" s="13"/>
      <c r="V50" s="13"/>
      <c r="W50" s="4" t="str">
        <f t="shared" si="14"/>
        <v>J=</v>
      </c>
      <c r="X50" s="30">
        <f t="shared" si="15"/>
        <v>44635</v>
      </c>
      <c r="Y50" s="4"/>
      <c r="Z50" s="78"/>
      <c r="AA50" s="62"/>
      <c r="AB50" s="64"/>
      <c r="AC50" s="72"/>
      <c r="AD50" s="81"/>
      <c r="AE50" s="81"/>
      <c r="AF50" s="79"/>
      <c r="AG50" s="81"/>
      <c r="AH50" s="78"/>
      <c r="AI50" s="80"/>
      <c r="AJ50" s="6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x14ac:dyDescent="0.15">
      <c r="A51" s="36">
        <f t="shared" si="7"/>
        <v>44309</v>
      </c>
      <c r="B51" s="14">
        <f t="shared" ca="1" si="18"/>
        <v>1.0130106000000001</v>
      </c>
      <c r="C51" s="13">
        <f t="shared" si="8"/>
        <v>1</v>
      </c>
      <c r="D51" s="12">
        <f ca="1">IF(A51&lt;$B$1,VLOOKUP(A51,[1]DI!$A$4:$B$15000,2,FALSE),0)</f>
        <v>2.6499999999999999E-2</v>
      </c>
      <c r="E51" s="13">
        <f t="shared" ca="1" si="19"/>
        <v>1.00010379</v>
      </c>
      <c r="F51" s="13">
        <f ca="1">(TRUNC(PRODUCT($E$12:$E50),16))</f>
        <v>1.00271858103074</v>
      </c>
      <c r="G51" s="13">
        <f t="shared" si="20"/>
        <v>1</v>
      </c>
      <c r="H51" s="13">
        <f t="shared" ca="1" si="21"/>
        <v>1.00271858</v>
      </c>
      <c r="I51" s="12">
        <f t="shared" si="22"/>
        <v>0.1</v>
      </c>
      <c r="J51" s="30">
        <f t="shared" si="9"/>
        <v>44270</v>
      </c>
      <c r="K51" s="2">
        <f t="shared" si="10"/>
        <v>27</v>
      </c>
      <c r="L51" s="15">
        <f t="shared" si="11"/>
        <v>27</v>
      </c>
      <c r="M51" s="11">
        <f t="shared" si="2"/>
        <v>1.010264123</v>
      </c>
      <c r="N51" s="11">
        <f t="shared" ca="1" si="3"/>
        <v>1.013010607</v>
      </c>
      <c r="O51" s="15">
        <f t="shared" si="12"/>
        <v>0</v>
      </c>
      <c r="P51" s="13">
        <f t="shared" ca="1" si="4"/>
        <v>1.3010600000000001E-2</v>
      </c>
      <c r="Q51" s="19">
        <f t="shared" si="5"/>
        <v>0</v>
      </c>
      <c r="R51" s="13">
        <f t="shared" si="13"/>
        <v>0</v>
      </c>
      <c r="S51" s="13"/>
      <c r="T51" s="13"/>
      <c r="U51" s="13"/>
      <c r="V51" s="13"/>
      <c r="W51" s="4" t="str">
        <f t="shared" si="14"/>
        <v>J=</v>
      </c>
      <c r="X51" s="30">
        <f t="shared" si="15"/>
        <v>44635</v>
      </c>
      <c r="Y51" s="4"/>
      <c r="Z51" s="78"/>
      <c r="AA51" s="62"/>
      <c r="AB51" s="64"/>
      <c r="AC51" s="72"/>
      <c r="AD51" s="81"/>
      <c r="AE51" s="81"/>
      <c r="AF51" s="79"/>
      <c r="AG51" s="81"/>
      <c r="AH51" s="78"/>
      <c r="AI51" s="80"/>
      <c r="AJ51" s="6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x14ac:dyDescent="0.15">
      <c r="A52" s="36">
        <f t="shared" si="7"/>
        <v>44310</v>
      </c>
      <c r="B52" s="14">
        <f t="shared" ca="1" si="18"/>
        <v>1.01349899</v>
      </c>
      <c r="C52" s="13">
        <f t="shared" si="8"/>
        <v>1</v>
      </c>
      <c r="D52" s="12">
        <f ca="1">IF(A52&lt;$B$1,VLOOKUP(A52,[1]DI!$A$4:$B$15000,2,FALSE),0)</f>
        <v>0</v>
      </c>
      <c r="E52" s="13">
        <f t="shared" ca="1" si="19"/>
        <v>1</v>
      </c>
      <c r="F52" s="13">
        <f ca="1">(TRUNC(PRODUCT($E$12:$E51),16))</f>
        <v>1.0028226531922699</v>
      </c>
      <c r="G52" s="13">
        <f t="shared" si="20"/>
        <v>1</v>
      </c>
      <c r="H52" s="13">
        <f t="shared" ca="1" si="21"/>
        <v>1.0028226499999999</v>
      </c>
      <c r="I52" s="12">
        <f t="shared" si="22"/>
        <v>0.1</v>
      </c>
      <c r="J52" s="30">
        <f t="shared" si="9"/>
        <v>44270</v>
      </c>
      <c r="K52" s="2">
        <f t="shared" si="10"/>
        <v>27</v>
      </c>
      <c r="L52" s="15">
        <f t="shared" si="11"/>
        <v>28</v>
      </c>
      <c r="M52" s="11">
        <f t="shared" si="2"/>
        <v>1.010646293</v>
      </c>
      <c r="N52" s="11">
        <f t="shared" ca="1" si="3"/>
        <v>1.0134989940000001</v>
      </c>
      <c r="O52" s="15">
        <f t="shared" si="12"/>
        <v>0</v>
      </c>
      <c r="P52" s="13">
        <f t="shared" ca="1" si="4"/>
        <v>1.3498990000000001E-2</v>
      </c>
      <c r="Q52" s="19">
        <f t="shared" si="5"/>
        <v>0</v>
      </c>
      <c r="R52" s="13">
        <f t="shared" si="13"/>
        <v>0</v>
      </c>
      <c r="S52" s="13"/>
      <c r="T52" s="13"/>
      <c r="U52" s="13"/>
      <c r="V52" s="13"/>
      <c r="W52" s="4" t="str">
        <f t="shared" si="14"/>
        <v>J=</v>
      </c>
      <c r="X52" s="30">
        <f t="shared" si="15"/>
        <v>44635</v>
      </c>
      <c r="Y52" s="4"/>
      <c r="Z52" s="78"/>
      <c r="AA52" s="62"/>
      <c r="AB52" s="64"/>
      <c r="AC52" s="72"/>
      <c r="AD52" s="81"/>
      <c r="AE52" s="81"/>
      <c r="AF52" s="79"/>
      <c r="AG52" s="81"/>
      <c r="AH52" s="78"/>
      <c r="AI52" s="80"/>
      <c r="AJ52" s="6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x14ac:dyDescent="0.15">
      <c r="A53" s="36">
        <f t="shared" si="7"/>
        <v>44311</v>
      </c>
      <c r="B53" s="14">
        <f t="shared" ca="1" si="18"/>
        <v>1.01349899</v>
      </c>
      <c r="C53" s="13">
        <f t="shared" si="8"/>
        <v>1</v>
      </c>
      <c r="D53" s="12">
        <f ca="1">IF(A53&lt;$B$1,VLOOKUP(A53,[1]DI!$A$4:$B$15000,2,FALSE),0)</f>
        <v>0</v>
      </c>
      <c r="E53" s="13">
        <f t="shared" ca="1" si="19"/>
        <v>1</v>
      </c>
      <c r="F53" s="13">
        <f ca="1">(TRUNC(PRODUCT($E$12:$E52),16))</f>
        <v>1.0028226531922699</v>
      </c>
      <c r="G53" s="13">
        <f t="shared" si="20"/>
        <v>1</v>
      </c>
      <c r="H53" s="13">
        <f t="shared" ca="1" si="21"/>
        <v>1.0028226499999999</v>
      </c>
      <c r="I53" s="12">
        <f t="shared" si="22"/>
        <v>0.1</v>
      </c>
      <c r="J53" s="30">
        <f t="shared" si="9"/>
        <v>44270</v>
      </c>
      <c r="K53" s="2">
        <f t="shared" si="10"/>
        <v>27</v>
      </c>
      <c r="L53" s="15">
        <f t="shared" si="11"/>
        <v>28</v>
      </c>
      <c r="M53" s="11">
        <f t="shared" si="2"/>
        <v>1.010646293</v>
      </c>
      <c r="N53" s="11">
        <f t="shared" ca="1" si="3"/>
        <v>1.0134989940000001</v>
      </c>
      <c r="O53" s="15">
        <f t="shared" si="12"/>
        <v>0</v>
      </c>
      <c r="P53" s="13">
        <f t="shared" ca="1" si="4"/>
        <v>1.3498990000000001E-2</v>
      </c>
      <c r="Q53" s="19">
        <f t="shared" si="5"/>
        <v>0</v>
      </c>
      <c r="R53" s="13">
        <f t="shared" si="13"/>
        <v>0</v>
      </c>
      <c r="S53" s="13"/>
      <c r="T53" s="13"/>
      <c r="U53" s="13"/>
      <c r="V53" s="13"/>
      <c r="W53" s="4" t="str">
        <f t="shared" si="14"/>
        <v>J=</v>
      </c>
      <c r="X53" s="30">
        <f t="shared" si="15"/>
        <v>44635</v>
      </c>
      <c r="Y53" s="4"/>
      <c r="Z53" s="78"/>
      <c r="AA53" s="62"/>
      <c r="AB53" s="64"/>
      <c r="AC53" s="72"/>
      <c r="AD53" s="81"/>
      <c r="AE53" s="81"/>
      <c r="AF53" s="79"/>
      <c r="AG53" s="81"/>
      <c r="AH53" s="78"/>
      <c r="AI53" s="80"/>
      <c r="AJ53" s="6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x14ac:dyDescent="0.15">
      <c r="A54" s="36">
        <f t="shared" si="7"/>
        <v>44312</v>
      </c>
      <c r="B54" s="14">
        <f t="shared" ca="1" si="18"/>
        <v>1.01349899</v>
      </c>
      <c r="C54" s="13">
        <f t="shared" si="8"/>
        <v>1</v>
      </c>
      <c r="D54" s="12">
        <f ca="1">IF(A54&lt;$B$1,VLOOKUP(A54,[1]DI!$A$4:$B$15000,2,FALSE),0)</f>
        <v>2.6499999999999999E-2</v>
      </c>
      <c r="E54" s="13">
        <f t="shared" ca="1" si="19"/>
        <v>1.00010379</v>
      </c>
      <c r="F54" s="13">
        <f ca="1">(TRUNC(PRODUCT($E$12:$E53),16))</f>
        <v>1.0028226531922699</v>
      </c>
      <c r="G54" s="13">
        <f t="shared" si="20"/>
        <v>1</v>
      </c>
      <c r="H54" s="13">
        <f t="shared" ca="1" si="21"/>
        <v>1.0028226499999999</v>
      </c>
      <c r="I54" s="12">
        <f t="shared" si="22"/>
        <v>0.1</v>
      </c>
      <c r="J54" s="30">
        <f t="shared" si="9"/>
        <v>44270</v>
      </c>
      <c r="K54" s="2">
        <f t="shared" si="10"/>
        <v>28</v>
      </c>
      <c r="L54" s="15">
        <f t="shared" si="11"/>
        <v>28</v>
      </c>
      <c r="M54" s="11">
        <f t="shared" si="2"/>
        <v>1.010646293</v>
      </c>
      <c r="N54" s="11">
        <f t="shared" ca="1" si="3"/>
        <v>1.0134989940000001</v>
      </c>
      <c r="O54" s="15">
        <f t="shared" si="12"/>
        <v>0</v>
      </c>
      <c r="P54" s="13">
        <f t="shared" ca="1" si="4"/>
        <v>1.3498990000000001E-2</v>
      </c>
      <c r="Q54" s="19">
        <f t="shared" si="5"/>
        <v>0</v>
      </c>
      <c r="R54" s="13">
        <f t="shared" si="13"/>
        <v>0</v>
      </c>
      <c r="S54" s="13"/>
      <c r="T54" s="13"/>
      <c r="U54" s="13"/>
      <c r="V54" s="13"/>
      <c r="W54" s="4" t="str">
        <f t="shared" si="14"/>
        <v>J=</v>
      </c>
      <c r="X54" s="30">
        <f t="shared" si="15"/>
        <v>44635</v>
      </c>
      <c r="Y54" s="4"/>
      <c r="Z54" s="78"/>
      <c r="AA54" s="62"/>
      <c r="AB54" s="64"/>
      <c r="AC54" s="72"/>
      <c r="AD54" s="81"/>
      <c r="AE54" s="81"/>
      <c r="AF54" s="79"/>
      <c r="AG54" s="81"/>
      <c r="AH54" s="78"/>
      <c r="AI54" s="80"/>
      <c r="AJ54" s="6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x14ac:dyDescent="0.15">
      <c r="A55" s="36">
        <f t="shared" si="7"/>
        <v>44313</v>
      </c>
      <c r="B55" s="14">
        <f t="shared" ca="1" si="18"/>
        <v>1.01398762</v>
      </c>
      <c r="C55" s="13">
        <f t="shared" si="8"/>
        <v>1</v>
      </c>
      <c r="D55" s="12">
        <f ca="1">IF(A55&lt;$B$1,VLOOKUP(A55,[1]DI!$A$4:$B$15000,2,FALSE),0)</f>
        <v>2.6499999999999999E-2</v>
      </c>
      <c r="E55" s="13">
        <f t="shared" ca="1" si="19"/>
        <v>1.00010379</v>
      </c>
      <c r="F55" s="13">
        <f ca="1">(TRUNC(PRODUCT($E$12:$E54),16))</f>
        <v>1.0029267361554399</v>
      </c>
      <c r="G55" s="13">
        <f t="shared" si="20"/>
        <v>1</v>
      </c>
      <c r="H55" s="13">
        <f t="shared" ca="1" si="21"/>
        <v>1.0029267399999999</v>
      </c>
      <c r="I55" s="12">
        <f t="shared" si="22"/>
        <v>0.1</v>
      </c>
      <c r="J55" s="30">
        <f t="shared" si="9"/>
        <v>44270</v>
      </c>
      <c r="K55" s="2">
        <f t="shared" si="10"/>
        <v>29</v>
      </c>
      <c r="L55" s="15">
        <f t="shared" si="11"/>
        <v>29</v>
      </c>
      <c r="M55" s="11">
        <f t="shared" si="2"/>
        <v>1.0110286070000001</v>
      </c>
      <c r="N55" s="11">
        <f t="shared" ca="1" si="3"/>
        <v>1.0139876249999999</v>
      </c>
      <c r="O55" s="15">
        <f t="shared" si="12"/>
        <v>0</v>
      </c>
      <c r="P55" s="13">
        <f t="shared" ca="1" si="4"/>
        <v>1.3987619999999999E-2</v>
      </c>
      <c r="Q55" s="19">
        <f t="shared" si="5"/>
        <v>0</v>
      </c>
      <c r="R55" s="13">
        <f t="shared" si="13"/>
        <v>0</v>
      </c>
      <c r="S55" s="13"/>
      <c r="T55" s="13"/>
      <c r="U55" s="13"/>
      <c r="V55" s="13"/>
      <c r="W55" s="4" t="str">
        <f t="shared" si="14"/>
        <v>J=</v>
      </c>
      <c r="X55" s="30">
        <f t="shared" si="15"/>
        <v>44635</v>
      </c>
      <c r="Y55" s="4"/>
      <c r="Z55" s="78"/>
      <c r="AA55" s="62"/>
      <c r="AB55" s="64"/>
      <c r="AC55" s="72"/>
      <c r="AD55" s="81"/>
      <c r="AE55" s="81"/>
      <c r="AF55" s="79"/>
      <c r="AG55" s="81"/>
      <c r="AH55" s="78"/>
      <c r="AI55" s="80"/>
      <c r="AJ55" s="6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ht="15" x14ac:dyDescent="0.2">
      <c r="A56" s="36">
        <f t="shared" si="7"/>
        <v>44314</v>
      </c>
      <c r="B56" s="14">
        <f t="shared" ca="1" si="18"/>
        <v>1.01447647</v>
      </c>
      <c r="C56" s="13">
        <f t="shared" si="8"/>
        <v>1</v>
      </c>
      <c r="D56" s="12">
        <f ca="1">IF(A56&lt;$B$1,VLOOKUP(A56,[1]DI!$A$4:$B$15000,2,FALSE),0)</f>
        <v>2.6499999999999999E-2</v>
      </c>
      <c r="E56" s="13">
        <f t="shared" ca="1" si="19"/>
        <v>1.00010379</v>
      </c>
      <c r="F56" s="13">
        <f ca="1">(TRUNC(PRODUCT($E$12:$E55),16))</f>
        <v>1.0030308299213899</v>
      </c>
      <c r="G56" s="13">
        <f t="shared" si="20"/>
        <v>1</v>
      </c>
      <c r="H56" s="13">
        <f t="shared" ca="1" si="21"/>
        <v>1.0030308299999999</v>
      </c>
      <c r="I56" s="12">
        <f t="shared" si="22"/>
        <v>0.1</v>
      </c>
      <c r="J56" s="30">
        <f t="shared" si="9"/>
        <v>44270</v>
      </c>
      <c r="K56" s="2">
        <f t="shared" si="10"/>
        <v>30</v>
      </c>
      <c r="L56" s="15">
        <f t="shared" si="11"/>
        <v>30</v>
      </c>
      <c r="M56" s="11">
        <f t="shared" si="2"/>
        <v>1.0114110650000001</v>
      </c>
      <c r="N56" s="11">
        <f t="shared" ca="1" si="3"/>
        <v>1.0144764799999999</v>
      </c>
      <c r="O56" s="15">
        <f t="shared" si="12"/>
        <v>0</v>
      </c>
      <c r="P56" s="13">
        <f t="shared" ca="1" si="4"/>
        <v>1.447647E-2</v>
      </c>
      <c r="Q56" s="19">
        <f t="shared" si="5"/>
        <v>0</v>
      </c>
      <c r="R56" s="13">
        <f t="shared" si="13"/>
        <v>0</v>
      </c>
      <c r="S56" s="13"/>
      <c r="T56" s="13"/>
      <c r="U56" s="13"/>
      <c r="V56" s="13"/>
      <c r="W56" s="4" t="str">
        <f t="shared" si="14"/>
        <v>J=</v>
      </c>
      <c r="X56" s="30">
        <f t="shared" si="15"/>
        <v>44635</v>
      </c>
      <c r="Y56" s="4"/>
      <c r="Z56" s="124"/>
      <c r="AA56" s="62"/>
      <c r="AB56" s="64"/>
      <c r="AC56" s="72"/>
      <c r="AD56" s="81"/>
      <c r="AE56" s="81"/>
      <c r="AF56" s="79"/>
      <c r="AG56" s="81"/>
      <c r="AH56" s="78"/>
      <c r="AI56" s="80"/>
      <c r="AJ56" s="6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x14ac:dyDescent="0.15">
      <c r="A57" s="36">
        <f t="shared" si="7"/>
        <v>44315</v>
      </c>
      <c r="B57" s="14">
        <f t="shared" ca="1" si="18"/>
        <v>1.01496557</v>
      </c>
      <c r="C57" s="13">
        <f t="shared" si="8"/>
        <v>1</v>
      </c>
      <c r="D57" s="12">
        <f ca="1">IF(A57&lt;$B$1,VLOOKUP(A57,[1]DI!$A$4:$B$15000,2,FALSE),0)</f>
        <v>2.6499999999999999E-2</v>
      </c>
      <c r="E57" s="13">
        <f t="shared" ca="1" si="19"/>
        <v>1.00010379</v>
      </c>
      <c r="F57" s="13">
        <f ca="1">(TRUNC(PRODUCT($E$12:$E56),16))</f>
        <v>1.0031349344912299</v>
      </c>
      <c r="G57" s="13">
        <f t="shared" si="20"/>
        <v>1</v>
      </c>
      <c r="H57" s="13">
        <f t="shared" ca="1" si="21"/>
        <v>1.0031349300000001</v>
      </c>
      <c r="I57" s="12">
        <f t="shared" si="22"/>
        <v>0.1</v>
      </c>
      <c r="J57" s="30">
        <f t="shared" si="9"/>
        <v>44270</v>
      </c>
      <c r="K57" s="2">
        <f t="shared" si="10"/>
        <v>31</v>
      </c>
      <c r="L57" s="15">
        <f t="shared" si="11"/>
        <v>31</v>
      </c>
      <c r="M57" s="11">
        <f t="shared" si="2"/>
        <v>1.0117936679999999</v>
      </c>
      <c r="N57" s="11">
        <f t="shared" ca="1" si="3"/>
        <v>1.01496557</v>
      </c>
      <c r="O57" s="15">
        <f t="shared" si="12"/>
        <v>0</v>
      </c>
      <c r="P57" s="13">
        <f t="shared" ca="1" si="4"/>
        <v>1.4965569999999999E-2</v>
      </c>
      <c r="Q57" s="19">
        <f t="shared" si="5"/>
        <v>0</v>
      </c>
      <c r="R57" s="13">
        <f t="shared" si="13"/>
        <v>0</v>
      </c>
      <c r="S57" s="13"/>
      <c r="T57" s="13"/>
      <c r="U57" s="13"/>
      <c r="V57" s="13"/>
      <c r="W57" s="4" t="str">
        <f t="shared" si="14"/>
        <v>J=</v>
      </c>
      <c r="X57" s="30">
        <f t="shared" si="15"/>
        <v>44635</v>
      </c>
      <c r="Y57" s="4"/>
      <c r="Z57" s="78"/>
      <c r="AA57" s="62"/>
      <c r="AB57" s="64"/>
      <c r="AC57" s="72"/>
      <c r="AD57" s="81"/>
      <c r="AE57" s="81"/>
      <c r="AF57" s="79"/>
      <c r="AG57" s="81"/>
      <c r="AH57" s="78"/>
      <c r="AI57" s="80"/>
      <c r="AJ57" s="6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x14ac:dyDescent="0.15">
      <c r="A58" s="36">
        <f t="shared" si="7"/>
        <v>44316</v>
      </c>
      <c r="B58" s="14">
        <f t="shared" ca="1" si="18"/>
        <v>1.0154548999999999</v>
      </c>
      <c r="C58" s="13">
        <f t="shared" si="8"/>
        <v>1</v>
      </c>
      <c r="D58" s="12">
        <f ca="1">IF(A58&lt;$B$1,VLOOKUP(A58,[1]DI!$A$4:$B$15000,2,FALSE),0)</f>
        <v>2.6499999999999999E-2</v>
      </c>
      <c r="E58" s="13">
        <f t="shared" ca="1" si="19"/>
        <v>1.00010379</v>
      </c>
      <c r="F58" s="13">
        <f ca="1">(TRUNC(PRODUCT($E$12:$E57),16))</f>
        <v>1.0032390498660799</v>
      </c>
      <c r="G58" s="13">
        <f t="shared" si="20"/>
        <v>1</v>
      </c>
      <c r="H58" s="13">
        <f t="shared" ca="1" si="21"/>
        <v>1.0032390499999999</v>
      </c>
      <c r="I58" s="12">
        <f t="shared" si="22"/>
        <v>0.1</v>
      </c>
      <c r="J58" s="30">
        <f t="shared" si="9"/>
        <v>44270</v>
      </c>
      <c r="K58" s="2">
        <f t="shared" si="10"/>
        <v>32</v>
      </c>
      <c r="L58" s="15">
        <f t="shared" si="11"/>
        <v>32</v>
      </c>
      <c r="M58" s="11">
        <f t="shared" si="2"/>
        <v>1.012176416</v>
      </c>
      <c r="N58" s="11">
        <f t="shared" ca="1" si="3"/>
        <v>1.015454906</v>
      </c>
      <c r="O58" s="15">
        <f t="shared" si="12"/>
        <v>0</v>
      </c>
      <c r="P58" s="13">
        <f t="shared" ca="1" si="4"/>
        <v>1.5454900000000001E-2</v>
      </c>
      <c r="Q58" s="19">
        <f t="shared" si="5"/>
        <v>0</v>
      </c>
      <c r="R58" s="13">
        <f t="shared" si="13"/>
        <v>0</v>
      </c>
      <c r="S58" s="13"/>
      <c r="T58" s="13"/>
      <c r="U58" s="13"/>
      <c r="V58" s="13"/>
      <c r="W58" s="4" t="str">
        <f t="shared" si="14"/>
        <v>J=</v>
      </c>
      <c r="X58" s="30">
        <f t="shared" si="15"/>
        <v>44635</v>
      </c>
      <c r="Y58" s="4"/>
      <c r="Z58" s="78"/>
      <c r="AA58" s="62"/>
      <c r="AB58" s="64"/>
      <c r="AC58" s="72"/>
      <c r="AD58" s="81"/>
      <c r="AE58" s="81"/>
      <c r="AF58" s="79"/>
      <c r="AG58" s="81"/>
      <c r="AH58" s="78"/>
      <c r="AI58" s="80"/>
      <c r="AJ58" s="6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x14ac:dyDescent="0.15">
      <c r="A59" s="36">
        <f t="shared" si="7"/>
        <v>44317</v>
      </c>
      <c r="B59" s="14">
        <f t="shared" ca="1" si="18"/>
        <v>1.01594447</v>
      </c>
      <c r="C59" s="13">
        <f t="shared" si="8"/>
        <v>1</v>
      </c>
      <c r="D59" s="12">
        <f ca="1">IF(A59&lt;$B$1,VLOOKUP(A59,[1]DI!$A$4:$B$15000,2,FALSE),0)</f>
        <v>0</v>
      </c>
      <c r="E59" s="13">
        <f t="shared" ca="1" si="19"/>
        <v>1</v>
      </c>
      <c r="F59" s="13">
        <f ca="1">(TRUNC(PRODUCT($E$12:$E58),16))</f>
        <v>1.0033431760470599</v>
      </c>
      <c r="G59" s="13">
        <f t="shared" si="20"/>
        <v>1</v>
      </c>
      <c r="H59" s="13">
        <f t="shared" ca="1" si="21"/>
        <v>1.0033431799999999</v>
      </c>
      <c r="I59" s="12">
        <f t="shared" si="22"/>
        <v>0.1</v>
      </c>
      <c r="J59" s="30">
        <f t="shared" si="9"/>
        <v>44270</v>
      </c>
      <c r="K59" s="2">
        <f t="shared" si="10"/>
        <v>32</v>
      </c>
      <c r="L59" s="15">
        <f t="shared" si="11"/>
        <v>33</v>
      </c>
      <c r="M59" s="11">
        <f t="shared" si="2"/>
        <v>1.012559309</v>
      </c>
      <c r="N59" s="11">
        <f t="shared" ca="1" si="3"/>
        <v>1.0159444769999999</v>
      </c>
      <c r="O59" s="15">
        <f t="shared" si="12"/>
        <v>0</v>
      </c>
      <c r="P59" s="13">
        <f t="shared" ca="1" si="4"/>
        <v>1.5944469999999999E-2</v>
      </c>
      <c r="Q59" s="19">
        <f t="shared" si="5"/>
        <v>0</v>
      </c>
      <c r="R59" s="13">
        <f t="shared" si="13"/>
        <v>0</v>
      </c>
      <c r="S59" s="13"/>
      <c r="T59" s="13"/>
      <c r="U59" s="13"/>
      <c r="V59" s="13"/>
      <c r="W59" s="4" t="str">
        <f t="shared" si="14"/>
        <v>J=</v>
      </c>
      <c r="X59" s="30">
        <f t="shared" si="15"/>
        <v>44635</v>
      </c>
      <c r="Y59" s="4"/>
      <c r="Z59" s="78"/>
      <c r="AA59" s="62"/>
      <c r="AB59" s="64"/>
      <c r="AC59" s="72"/>
      <c r="AD59" s="81"/>
      <c r="AE59" s="81"/>
      <c r="AF59" s="79"/>
      <c r="AG59" s="81"/>
      <c r="AH59" s="78"/>
      <c r="AI59" s="80"/>
      <c r="AJ59" s="6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x14ac:dyDescent="0.15">
      <c r="A60" s="36">
        <f t="shared" si="7"/>
        <v>44318</v>
      </c>
      <c r="B60" s="14">
        <f t="shared" ca="1" si="18"/>
        <v>1.01594447</v>
      </c>
      <c r="C60" s="13">
        <f t="shared" si="8"/>
        <v>1</v>
      </c>
      <c r="D60" s="12">
        <f ca="1">IF(A60&lt;$B$1,VLOOKUP(A60,[1]DI!$A$4:$B$15000,2,FALSE),0)</f>
        <v>0</v>
      </c>
      <c r="E60" s="13">
        <f t="shared" ca="1" si="19"/>
        <v>1</v>
      </c>
      <c r="F60" s="13">
        <f ca="1">(TRUNC(PRODUCT($E$12:$E59),16))</f>
        <v>1.0033431760470599</v>
      </c>
      <c r="G60" s="13">
        <f t="shared" si="20"/>
        <v>1</v>
      </c>
      <c r="H60" s="13">
        <f t="shared" ca="1" si="21"/>
        <v>1.0033431799999999</v>
      </c>
      <c r="I60" s="12">
        <f t="shared" si="22"/>
        <v>0.1</v>
      </c>
      <c r="J60" s="30">
        <f t="shared" si="9"/>
        <v>44270</v>
      </c>
      <c r="K60" s="2">
        <f t="shared" si="10"/>
        <v>32</v>
      </c>
      <c r="L60" s="15">
        <f t="shared" si="11"/>
        <v>33</v>
      </c>
      <c r="M60" s="11">
        <f t="shared" si="2"/>
        <v>1.012559309</v>
      </c>
      <c r="N60" s="11">
        <f t="shared" ca="1" si="3"/>
        <v>1.0159444769999999</v>
      </c>
      <c r="O60" s="15">
        <f t="shared" si="12"/>
        <v>0</v>
      </c>
      <c r="P60" s="13">
        <f t="shared" ca="1" si="4"/>
        <v>1.5944469999999999E-2</v>
      </c>
      <c r="Q60" s="19">
        <f t="shared" si="5"/>
        <v>0</v>
      </c>
      <c r="R60" s="13">
        <f t="shared" si="13"/>
        <v>0</v>
      </c>
      <c r="S60" s="13"/>
      <c r="T60" s="13"/>
      <c r="U60" s="13"/>
      <c r="V60" s="13"/>
      <c r="W60" s="4" t="str">
        <f t="shared" si="14"/>
        <v>J=</v>
      </c>
      <c r="X60" s="30">
        <f t="shared" si="15"/>
        <v>44635</v>
      </c>
      <c r="Y60" s="4"/>
      <c r="Z60" s="78"/>
      <c r="AA60" s="62"/>
      <c r="AB60" s="64"/>
      <c r="AC60" s="72"/>
      <c r="AD60" s="81"/>
      <c r="AE60" s="81"/>
      <c r="AF60" s="79"/>
      <c r="AG60" s="81"/>
      <c r="AH60" s="78"/>
      <c r="AI60" s="80"/>
      <c r="AJ60" s="6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pans="1:145" x14ac:dyDescent="0.15">
      <c r="A61" s="36">
        <f t="shared" si="7"/>
        <v>44319</v>
      </c>
      <c r="B61" s="14">
        <f t="shared" ca="1" si="18"/>
        <v>1.01594447</v>
      </c>
      <c r="C61" s="13">
        <f t="shared" si="8"/>
        <v>1</v>
      </c>
      <c r="D61" s="12">
        <f ca="1">IF(A61&lt;$B$1,VLOOKUP(A61,[1]DI!$A$4:$B$15000,2,FALSE),0)</f>
        <v>2.6499999999999999E-2</v>
      </c>
      <c r="E61" s="13">
        <f t="shared" ca="1" si="19"/>
        <v>1.00010379</v>
      </c>
      <c r="F61" s="13">
        <f ca="1">(TRUNC(PRODUCT($E$12:$E60),16))</f>
        <v>1.0033431760470599</v>
      </c>
      <c r="G61" s="13">
        <f t="shared" si="20"/>
        <v>1</v>
      </c>
      <c r="H61" s="13">
        <f t="shared" ca="1" si="21"/>
        <v>1.0033431799999999</v>
      </c>
      <c r="I61" s="12">
        <f t="shared" si="22"/>
        <v>0.1</v>
      </c>
      <c r="J61" s="30">
        <f t="shared" si="9"/>
        <v>44270</v>
      </c>
      <c r="K61" s="2">
        <f t="shared" si="10"/>
        <v>33</v>
      </c>
      <c r="L61" s="15">
        <f t="shared" si="11"/>
        <v>33</v>
      </c>
      <c r="M61" s="11">
        <f t="shared" si="2"/>
        <v>1.012559309</v>
      </c>
      <c r="N61" s="11">
        <f t="shared" ca="1" si="3"/>
        <v>1.0159444769999999</v>
      </c>
      <c r="O61" s="15">
        <f t="shared" si="12"/>
        <v>0</v>
      </c>
      <c r="P61" s="13">
        <f t="shared" ca="1" si="4"/>
        <v>1.5944469999999999E-2</v>
      </c>
      <c r="Q61" s="19">
        <f t="shared" si="5"/>
        <v>0</v>
      </c>
      <c r="R61" s="13">
        <f t="shared" si="13"/>
        <v>0</v>
      </c>
      <c r="S61" s="13"/>
      <c r="T61" s="13"/>
      <c r="U61" s="13"/>
      <c r="V61" s="13"/>
      <c r="W61" s="4" t="str">
        <f t="shared" si="14"/>
        <v>J=</v>
      </c>
      <c r="X61" s="30">
        <f t="shared" si="15"/>
        <v>44635</v>
      </c>
      <c r="Y61" s="4"/>
      <c r="Z61" s="78"/>
      <c r="AA61" s="62"/>
      <c r="AB61" s="64"/>
      <c r="AC61" s="72"/>
      <c r="AD61" s="81"/>
      <c r="AE61" s="81"/>
      <c r="AF61" s="79"/>
      <c r="AG61" s="81"/>
      <c r="AH61" s="78"/>
      <c r="AI61" s="80"/>
      <c r="AJ61" s="6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pans="1:145" x14ac:dyDescent="0.15">
      <c r="A62" s="36">
        <f t="shared" si="7"/>
        <v>44320</v>
      </c>
      <c r="B62" s="14">
        <f t="shared" ca="1" si="18"/>
        <v>1.01643427</v>
      </c>
      <c r="C62" s="13">
        <f t="shared" si="8"/>
        <v>1</v>
      </c>
      <c r="D62" s="12">
        <f ca="1">IF(A62&lt;$B$1,VLOOKUP(A62,[1]DI!$A$4:$B$15000,2,FALSE),0)</f>
        <v>2.6499999999999999E-2</v>
      </c>
      <c r="E62" s="13">
        <f t="shared" ca="1" si="19"/>
        <v>1.00010379</v>
      </c>
      <c r="F62" s="13">
        <f ca="1">(TRUNC(PRODUCT($E$12:$E61),16))</f>
        <v>1.0034473130353101</v>
      </c>
      <c r="G62" s="13">
        <f t="shared" si="20"/>
        <v>1</v>
      </c>
      <c r="H62" s="13">
        <f t="shared" ca="1" si="21"/>
        <v>1.0034473100000001</v>
      </c>
      <c r="I62" s="12">
        <f t="shared" si="22"/>
        <v>0.1</v>
      </c>
      <c r="J62" s="30">
        <f t="shared" si="9"/>
        <v>44270</v>
      </c>
      <c r="K62" s="2">
        <f t="shared" si="10"/>
        <v>34</v>
      </c>
      <c r="L62" s="15">
        <f t="shared" si="11"/>
        <v>34</v>
      </c>
      <c r="M62" s="11">
        <f t="shared" si="2"/>
        <v>1.012942346</v>
      </c>
      <c r="N62" s="11">
        <f t="shared" ca="1" si="3"/>
        <v>1.0164342719999999</v>
      </c>
      <c r="O62" s="15">
        <f t="shared" si="12"/>
        <v>0</v>
      </c>
      <c r="P62" s="13">
        <f t="shared" ca="1" si="4"/>
        <v>1.6434270000000001E-2</v>
      </c>
      <c r="Q62" s="19">
        <f t="shared" si="5"/>
        <v>0</v>
      </c>
      <c r="R62" s="13">
        <f t="shared" si="13"/>
        <v>0</v>
      </c>
      <c r="S62" s="13"/>
      <c r="T62" s="13"/>
      <c r="U62" s="13"/>
      <c r="V62" s="13"/>
      <c r="W62" s="4" t="str">
        <f t="shared" si="14"/>
        <v>J=</v>
      </c>
      <c r="X62" s="30">
        <f t="shared" si="15"/>
        <v>44635</v>
      </c>
      <c r="Y62" s="4"/>
      <c r="Z62" s="78"/>
      <c r="AA62" s="62"/>
      <c r="AB62" s="64"/>
      <c r="AC62" s="72"/>
      <c r="AD62" s="81"/>
      <c r="AE62" s="81"/>
      <c r="AF62" s="79"/>
      <c r="AG62" s="81"/>
      <c r="AH62" s="78"/>
      <c r="AI62" s="80"/>
      <c r="AJ62" s="6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pans="1:145" x14ac:dyDescent="0.15">
      <c r="A63" s="36">
        <f t="shared" si="7"/>
        <v>44321</v>
      </c>
      <c r="B63" s="14">
        <f t="shared" ca="1" si="18"/>
        <v>1.0169243100000001</v>
      </c>
      <c r="C63" s="13">
        <f t="shared" si="8"/>
        <v>1</v>
      </c>
      <c r="D63" s="12">
        <f ca="1">IF(A63&lt;$B$1,VLOOKUP(A63,[1]DI!$A$4:$B$15000,2,FALSE),0)</f>
        <v>2.6499999999999999E-2</v>
      </c>
      <c r="E63" s="13">
        <f t="shared" ca="1" si="19"/>
        <v>1.00010379</v>
      </c>
      <c r="F63" s="13">
        <f ca="1">(TRUNC(PRODUCT($E$12:$E62),16))</f>
        <v>1.00355146083193</v>
      </c>
      <c r="G63" s="13">
        <f t="shared" si="20"/>
        <v>1</v>
      </c>
      <c r="H63" s="13">
        <f t="shared" ca="1" si="21"/>
        <v>1.00355146</v>
      </c>
      <c r="I63" s="12">
        <f t="shared" si="22"/>
        <v>0.1</v>
      </c>
      <c r="J63" s="30">
        <f t="shared" si="9"/>
        <v>44270</v>
      </c>
      <c r="K63" s="2">
        <f t="shared" si="10"/>
        <v>35</v>
      </c>
      <c r="L63" s="15">
        <f t="shared" si="11"/>
        <v>35</v>
      </c>
      <c r="M63" s="11">
        <f t="shared" si="2"/>
        <v>1.0133255290000001</v>
      </c>
      <c r="N63" s="11">
        <f t="shared" ca="1" si="3"/>
        <v>1.0169243139999999</v>
      </c>
      <c r="O63" s="15">
        <f t="shared" si="12"/>
        <v>0</v>
      </c>
      <c r="P63" s="13">
        <f t="shared" ca="1" si="4"/>
        <v>1.6924310000000001E-2</v>
      </c>
      <c r="Q63" s="19">
        <f t="shared" si="5"/>
        <v>0</v>
      </c>
      <c r="R63" s="13">
        <f t="shared" si="13"/>
        <v>0</v>
      </c>
      <c r="S63" s="13"/>
      <c r="T63" s="13"/>
      <c r="U63" s="13"/>
      <c r="V63" s="13"/>
      <c r="W63" s="4" t="str">
        <f t="shared" si="14"/>
        <v>J=</v>
      </c>
      <c r="X63" s="30">
        <f t="shared" si="15"/>
        <v>44635</v>
      </c>
      <c r="Y63" s="4"/>
      <c r="Z63" s="78"/>
      <c r="AA63" s="62"/>
      <c r="AB63" s="64"/>
      <c r="AC63" s="72"/>
      <c r="AD63" s="81"/>
      <c r="AE63" s="81"/>
      <c r="AF63" s="79"/>
      <c r="AG63" s="81"/>
      <c r="AH63" s="78"/>
      <c r="AI63" s="80"/>
      <c r="AJ63" s="6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pans="1:145" x14ac:dyDescent="0.15">
      <c r="A64" s="36">
        <f t="shared" si="7"/>
        <v>44322</v>
      </c>
      <c r="B64" s="14">
        <f t="shared" ca="1" si="18"/>
        <v>1.01741459</v>
      </c>
      <c r="C64" s="13">
        <f t="shared" si="8"/>
        <v>1</v>
      </c>
      <c r="D64" s="12">
        <f ca="1">IF(A64&lt;$B$1,VLOOKUP(A64,[1]DI!$A$4:$B$15000,2,FALSE),0)</f>
        <v>3.4000000000000002E-2</v>
      </c>
      <c r="E64" s="13">
        <f t="shared" ca="1" si="19"/>
        <v>1.00013269</v>
      </c>
      <c r="F64" s="13">
        <f ca="1">(TRUNC(PRODUCT($E$12:$E63),16))</f>
        <v>1.0036556194380499</v>
      </c>
      <c r="G64" s="13">
        <f t="shared" si="20"/>
        <v>1</v>
      </c>
      <c r="H64" s="13">
        <f t="shared" ca="1" si="21"/>
        <v>1.00365562</v>
      </c>
      <c r="I64" s="12">
        <f t="shared" si="22"/>
        <v>0.1</v>
      </c>
      <c r="J64" s="30">
        <f t="shared" si="9"/>
        <v>44270</v>
      </c>
      <c r="K64" s="2">
        <f t="shared" si="10"/>
        <v>36</v>
      </c>
      <c r="L64" s="15">
        <f t="shared" si="11"/>
        <v>36</v>
      </c>
      <c r="M64" s="11">
        <f t="shared" si="2"/>
        <v>1.013708856</v>
      </c>
      <c r="N64" s="11">
        <f t="shared" ca="1" si="3"/>
        <v>1.01741459</v>
      </c>
      <c r="O64" s="15">
        <f t="shared" si="12"/>
        <v>0</v>
      </c>
      <c r="P64" s="13">
        <f t="shared" ca="1" si="4"/>
        <v>1.7414590000000001E-2</v>
      </c>
      <c r="Q64" s="19">
        <f t="shared" si="5"/>
        <v>0</v>
      </c>
      <c r="R64" s="13">
        <f t="shared" si="13"/>
        <v>0</v>
      </c>
      <c r="S64" s="13"/>
      <c r="T64" s="13"/>
      <c r="U64" s="13"/>
      <c r="V64" s="13"/>
      <c r="W64" s="4" t="str">
        <f t="shared" si="14"/>
        <v>J=</v>
      </c>
      <c r="X64" s="30">
        <f t="shared" si="15"/>
        <v>44635</v>
      </c>
      <c r="Y64" s="4"/>
      <c r="Z64" s="78"/>
      <c r="AA64" s="62"/>
      <c r="AB64" s="64"/>
      <c r="AC64" s="72"/>
      <c r="AD64" s="81"/>
      <c r="AE64" s="81"/>
      <c r="AF64" s="79"/>
      <c r="AG64" s="81"/>
      <c r="AH64" s="78"/>
      <c r="AI64" s="80"/>
      <c r="AJ64" s="6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x14ac:dyDescent="0.15">
      <c r="A65" s="36">
        <f t="shared" si="7"/>
        <v>44323</v>
      </c>
      <c r="B65" s="14">
        <f t="shared" ca="1" si="18"/>
        <v>1.0179345099999999</v>
      </c>
      <c r="C65" s="13">
        <f t="shared" si="8"/>
        <v>1</v>
      </c>
      <c r="D65" s="12">
        <f ca="1">IF(A65&lt;$B$1,VLOOKUP(A65,[1]DI!$A$4:$B$15000,2,FALSE),0)</f>
        <v>3.4000000000000002E-2</v>
      </c>
      <c r="E65" s="13">
        <f t="shared" ca="1" si="19"/>
        <v>1.00013269</v>
      </c>
      <c r="F65" s="13">
        <f ca="1">(TRUNC(PRODUCT($E$12:$E64),16))</f>
        <v>1.0037887945021899</v>
      </c>
      <c r="G65" s="13">
        <f t="shared" si="20"/>
        <v>1</v>
      </c>
      <c r="H65" s="13">
        <f t="shared" ca="1" si="21"/>
        <v>1.00378879</v>
      </c>
      <c r="I65" s="12">
        <f t="shared" si="22"/>
        <v>0.1</v>
      </c>
      <c r="J65" s="30">
        <f t="shared" si="9"/>
        <v>44270</v>
      </c>
      <c r="K65" s="2">
        <f t="shared" si="10"/>
        <v>37</v>
      </c>
      <c r="L65" s="15">
        <f t="shared" si="11"/>
        <v>37</v>
      </c>
      <c r="M65" s="11">
        <f t="shared" si="2"/>
        <v>1.0140923289999999</v>
      </c>
      <c r="N65" s="11">
        <f t="shared" ca="1" si="3"/>
        <v>1.0179345120000001</v>
      </c>
      <c r="O65" s="15">
        <f t="shared" si="12"/>
        <v>0</v>
      </c>
      <c r="P65" s="13">
        <f t="shared" ca="1" si="4"/>
        <v>1.7934510000000001E-2</v>
      </c>
      <c r="Q65" s="19">
        <f t="shared" si="5"/>
        <v>0</v>
      </c>
      <c r="R65" s="13">
        <f t="shared" si="13"/>
        <v>0</v>
      </c>
      <c r="S65" s="13"/>
      <c r="T65" s="13"/>
      <c r="U65" s="13"/>
      <c r="V65" s="13"/>
      <c r="W65" s="4" t="str">
        <f t="shared" si="14"/>
        <v>J=</v>
      </c>
      <c r="X65" s="30">
        <f t="shared" si="15"/>
        <v>44635</v>
      </c>
      <c r="Y65" s="4"/>
      <c r="Z65" s="78"/>
      <c r="AA65" s="62"/>
      <c r="AB65" s="64"/>
      <c r="AC65" s="72"/>
      <c r="AD65" s="81"/>
      <c r="AE65" s="81"/>
      <c r="AF65" s="79"/>
      <c r="AG65" s="81"/>
      <c r="AH65" s="78"/>
      <c r="AI65" s="80"/>
      <c r="AJ65" s="6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pans="1:145" x14ac:dyDescent="0.15">
      <c r="A66" s="36">
        <f t="shared" si="7"/>
        <v>44324</v>
      </c>
      <c r="B66" s="14">
        <f t="shared" ca="1" si="18"/>
        <v>1.0184547100000001</v>
      </c>
      <c r="C66" s="13">
        <f t="shared" si="8"/>
        <v>1</v>
      </c>
      <c r="D66" s="12">
        <f ca="1">IF(A66&lt;$B$1,VLOOKUP(A66,[1]DI!$A$4:$B$15000,2,FALSE),0)</f>
        <v>0</v>
      </c>
      <c r="E66" s="13">
        <f t="shared" ca="1" si="19"/>
        <v>1</v>
      </c>
      <c r="F66" s="13">
        <f ca="1">(TRUNC(PRODUCT($E$12:$E65),16))</f>
        <v>1.0039219872373299</v>
      </c>
      <c r="G66" s="13">
        <f t="shared" si="20"/>
        <v>1</v>
      </c>
      <c r="H66" s="13">
        <f t="shared" ca="1" si="21"/>
        <v>1.00392199</v>
      </c>
      <c r="I66" s="12">
        <f t="shared" si="22"/>
        <v>0.1</v>
      </c>
      <c r="J66" s="30">
        <f t="shared" si="9"/>
        <v>44270</v>
      </c>
      <c r="K66" s="2">
        <f t="shared" si="10"/>
        <v>37</v>
      </c>
      <c r="L66" s="15">
        <f t="shared" si="11"/>
        <v>38</v>
      </c>
      <c r="M66" s="11">
        <f t="shared" si="2"/>
        <v>1.0144759459999999</v>
      </c>
      <c r="N66" s="11">
        <f t="shared" ca="1" si="3"/>
        <v>1.018454711</v>
      </c>
      <c r="O66" s="15">
        <f t="shared" si="12"/>
        <v>0</v>
      </c>
      <c r="P66" s="13">
        <f t="shared" ca="1" si="4"/>
        <v>1.8454709999999999E-2</v>
      </c>
      <c r="Q66" s="19">
        <f t="shared" si="5"/>
        <v>0</v>
      </c>
      <c r="R66" s="13">
        <f t="shared" si="13"/>
        <v>0</v>
      </c>
      <c r="S66" s="13"/>
      <c r="T66" s="13"/>
      <c r="U66" s="13"/>
      <c r="V66" s="13"/>
      <c r="W66" s="4" t="str">
        <f t="shared" si="14"/>
        <v>J=</v>
      </c>
      <c r="X66" s="30">
        <f t="shared" si="15"/>
        <v>44635</v>
      </c>
      <c r="Y66" s="4"/>
      <c r="Z66" s="78"/>
      <c r="AA66" s="62"/>
      <c r="AB66" s="64"/>
      <c r="AC66" s="72"/>
      <c r="AD66" s="81"/>
      <c r="AE66" s="81"/>
      <c r="AF66" s="79"/>
      <c r="AG66" s="81"/>
      <c r="AH66" s="78"/>
      <c r="AI66" s="80"/>
      <c r="AJ66" s="6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pans="1:145" x14ac:dyDescent="0.15">
      <c r="A67" s="36">
        <f t="shared" si="7"/>
        <v>44325</v>
      </c>
      <c r="B67" s="14">
        <f t="shared" ca="1" si="18"/>
        <v>1.0184547100000001</v>
      </c>
      <c r="C67" s="13">
        <f t="shared" si="8"/>
        <v>1</v>
      </c>
      <c r="D67" s="12">
        <f ca="1">IF(A67&lt;$B$1,VLOOKUP(A67,[1]DI!$A$4:$B$15000,2,FALSE),0)</f>
        <v>0</v>
      </c>
      <c r="E67" s="13">
        <f t="shared" ca="1" si="19"/>
        <v>1</v>
      </c>
      <c r="F67" s="13">
        <f ca="1">(TRUNC(PRODUCT($E$12:$E66),16))</f>
        <v>1.0039219872373299</v>
      </c>
      <c r="G67" s="13">
        <f t="shared" si="20"/>
        <v>1</v>
      </c>
      <c r="H67" s="13">
        <f t="shared" ca="1" si="21"/>
        <v>1.00392199</v>
      </c>
      <c r="I67" s="12">
        <f t="shared" si="22"/>
        <v>0.1</v>
      </c>
      <c r="J67" s="30">
        <f t="shared" si="9"/>
        <v>44270</v>
      </c>
      <c r="K67" s="2">
        <f t="shared" si="10"/>
        <v>37</v>
      </c>
      <c r="L67" s="15">
        <f t="shared" si="11"/>
        <v>38</v>
      </c>
      <c r="M67" s="11">
        <f t="shared" si="2"/>
        <v>1.0144759459999999</v>
      </c>
      <c r="N67" s="11">
        <f t="shared" ca="1" si="3"/>
        <v>1.018454711</v>
      </c>
      <c r="O67" s="15">
        <f t="shared" si="12"/>
        <v>0</v>
      </c>
      <c r="P67" s="13">
        <f t="shared" ca="1" si="4"/>
        <v>1.8454709999999999E-2</v>
      </c>
      <c r="Q67" s="19">
        <f t="shared" si="5"/>
        <v>0</v>
      </c>
      <c r="R67" s="13">
        <f t="shared" si="13"/>
        <v>0</v>
      </c>
      <c r="S67" s="13"/>
      <c r="T67" s="13"/>
      <c r="U67" s="13"/>
      <c r="V67" s="13"/>
      <c r="W67" s="4" t="str">
        <f t="shared" si="14"/>
        <v>J=</v>
      </c>
      <c r="X67" s="30">
        <f t="shared" si="15"/>
        <v>44635</v>
      </c>
      <c r="Y67" s="4"/>
      <c r="Z67" s="78"/>
      <c r="AA67" s="62"/>
      <c r="AB67" s="64"/>
      <c r="AC67" s="72"/>
      <c r="AD67" s="81"/>
      <c r="AE67" s="81"/>
      <c r="AF67" s="79"/>
      <c r="AG67" s="81"/>
      <c r="AH67" s="78"/>
      <c r="AI67" s="80"/>
      <c r="AJ67" s="6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pans="1:145" x14ac:dyDescent="0.15">
      <c r="A68" s="36">
        <f t="shared" si="7"/>
        <v>44326</v>
      </c>
      <c r="B68" s="14">
        <f t="shared" ca="1" si="18"/>
        <v>1.0184547100000001</v>
      </c>
      <c r="C68" s="13">
        <f t="shared" si="8"/>
        <v>1</v>
      </c>
      <c r="D68" s="12">
        <f ca="1">IF(A68&lt;$B$1,VLOOKUP(A68,[1]DI!$A$4:$B$15000,2,FALSE),0)</f>
        <v>3.4000000000000002E-2</v>
      </c>
      <c r="E68" s="13">
        <f t="shared" ca="1" si="19"/>
        <v>1.00013269</v>
      </c>
      <c r="F68" s="13">
        <f ca="1">(TRUNC(PRODUCT($E$12:$E67),16))</f>
        <v>1.0039219872373299</v>
      </c>
      <c r="G68" s="13">
        <f t="shared" si="20"/>
        <v>1</v>
      </c>
      <c r="H68" s="13">
        <f t="shared" ca="1" si="21"/>
        <v>1.00392199</v>
      </c>
      <c r="I68" s="12">
        <f t="shared" si="22"/>
        <v>0.1</v>
      </c>
      <c r="J68" s="30">
        <f t="shared" si="9"/>
        <v>44270</v>
      </c>
      <c r="K68" s="2">
        <f t="shared" si="10"/>
        <v>38</v>
      </c>
      <c r="L68" s="15">
        <f t="shared" si="11"/>
        <v>38</v>
      </c>
      <c r="M68" s="11">
        <f t="shared" si="2"/>
        <v>1.0144759459999999</v>
      </c>
      <c r="N68" s="11">
        <f t="shared" ca="1" si="3"/>
        <v>1.018454711</v>
      </c>
      <c r="O68" s="15">
        <f t="shared" si="12"/>
        <v>0</v>
      </c>
      <c r="P68" s="13">
        <f t="shared" ca="1" si="4"/>
        <v>1.8454709999999999E-2</v>
      </c>
      <c r="Q68" s="19">
        <f t="shared" si="5"/>
        <v>0</v>
      </c>
      <c r="R68" s="13">
        <f t="shared" si="13"/>
        <v>0</v>
      </c>
      <c r="S68" s="13"/>
      <c r="T68" s="13"/>
      <c r="U68" s="13"/>
      <c r="V68" s="13"/>
      <c r="W68" s="4" t="str">
        <f t="shared" si="14"/>
        <v>J=</v>
      </c>
      <c r="X68" s="30">
        <f t="shared" si="15"/>
        <v>44635</v>
      </c>
      <c r="Y68" s="4"/>
      <c r="Z68" s="78"/>
      <c r="AA68" s="62"/>
      <c r="AB68" s="64"/>
      <c r="AC68" s="72"/>
      <c r="AD68" s="81"/>
      <c r="AE68" s="81"/>
      <c r="AF68" s="79"/>
      <c r="AG68" s="81"/>
      <c r="AH68" s="78"/>
      <c r="AI68" s="80"/>
      <c r="AJ68" s="6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x14ac:dyDescent="0.15">
      <c r="A69" s="36">
        <f t="shared" si="7"/>
        <v>44327</v>
      </c>
      <c r="B69" s="14">
        <f t="shared" ca="1" si="18"/>
        <v>1.0189751600000001</v>
      </c>
      <c r="C69" s="13">
        <f t="shared" si="8"/>
        <v>1</v>
      </c>
      <c r="D69" s="12">
        <f ca="1">IF(A69&lt;$B$1,VLOOKUP(A69,[1]DI!$A$4:$B$15000,2,FALSE),0)</f>
        <v>3.4000000000000002E-2</v>
      </c>
      <c r="E69" s="13">
        <f t="shared" ca="1" si="19"/>
        <v>1.00013269</v>
      </c>
      <c r="F69" s="13">
        <f ca="1">(TRUNC(PRODUCT($E$12:$E68),16))</f>
        <v>1.0040551976458201</v>
      </c>
      <c r="G69" s="13">
        <f t="shared" si="20"/>
        <v>1</v>
      </c>
      <c r="H69" s="13">
        <f t="shared" ca="1" si="21"/>
        <v>1.0040552</v>
      </c>
      <c r="I69" s="12">
        <f t="shared" si="22"/>
        <v>0.1</v>
      </c>
      <c r="J69" s="30">
        <f t="shared" si="9"/>
        <v>44270</v>
      </c>
      <c r="K69" s="2">
        <f t="shared" si="10"/>
        <v>39</v>
      </c>
      <c r="L69" s="15">
        <f t="shared" si="11"/>
        <v>39</v>
      </c>
      <c r="M69" s="11">
        <f t="shared" si="2"/>
        <v>1.014859709</v>
      </c>
      <c r="N69" s="11">
        <f t="shared" ca="1" si="3"/>
        <v>1.0189751680000001</v>
      </c>
      <c r="O69" s="15">
        <f t="shared" si="12"/>
        <v>0</v>
      </c>
      <c r="P69" s="13">
        <f t="shared" ca="1" si="4"/>
        <v>1.8975160000000001E-2</v>
      </c>
      <c r="Q69" s="19">
        <f t="shared" si="5"/>
        <v>0</v>
      </c>
      <c r="R69" s="13">
        <f t="shared" si="13"/>
        <v>0</v>
      </c>
      <c r="S69" s="13"/>
      <c r="T69" s="13"/>
      <c r="U69" s="13"/>
      <c r="V69" s="13"/>
      <c r="W69" s="4" t="str">
        <f t="shared" si="14"/>
        <v>J=</v>
      </c>
      <c r="X69" s="30">
        <f t="shared" si="15"/>
        <v>44635</v>
      </c>
      <c r="Y69" s="4"/>
      <c r="Z69" s="78"/>
      <c r="AA69" s="62"/>
      <c r="AB69" s="64"/>
      <c r="AC69" s="72"/>
      <c r="AD69" s="81"/>
      <c r="AE69" s="81"/>
      <c r="AF69" s="79"/>
      <c r="AG69" s="81"/>
      <c r="AH69" s="78"/>
      <c r="AI69" s="80"/>
      <c r="AJ69" s="6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5" x14ac:dyDescent="0.15">
      <c r="A70" s="36">
        <f t="shared" si="7"/>
        <v>44328</v>
      </c>
      <c r="B70" s="14">
        <f t="shared" ca="1" si="18"/>
        <v>1.01949589</v>
      </c>
      <c r="C70" s="13">
        <f t="shared" si="8"/>
        <v>1</v>
      </c>
      <c r="D70" s="12">
        <f ca="1">IF(A70&lt;$B$1,VLOOKUP(A70,[1]DI!$A$4:$B$15000,2,FALSE),0)</f>
        <v>3.4000000000000002E-2</v>
      </c>
      <c r="E70" s="13">
        <f t="shared" ca="1" si="19"/>
        <v>1.00013269</v>
      </c>
      <c r="F70" s="13">
        <f ca="1">(TRUNC(PRODUCT($E$12:$E69),16))</f>
        <v>1.00418842572999</v>
      </c>
      <c r="G70" s="13">
        <f t="shared" si="20"/>
        <v>1</v>
      </c>
      <c r="H70" s="13">
        <f t="shared" ca="1" si="21"/>
        <v>1.0041884299999999</v>
      </c>
      <c r="I70" s="12">
        <f t="shared" si="22"/>
        <v>0.1</v>
      </c>
      <c r="J70" s="30">
        <f t="shared" si="9"/>
        <v>44270</v>
      </c>
      <c r="K70" s="2">
        <f t="shared" si="10"/>
        <v>40</v>
      </c>
      <c r="L70" s="15">
        <f t="shared" si="11"/>
        <v>40</v>
      </c>
      <c r="M70" s="11">
        <f t="shared" si="2"/>
        <v>1.0152436170000001</v>
      </c>
      <c r="N70" s="11">
        <f t="shared" ca="1" si="3"/>
        <v>1.0194958940000001</v>
      </c>
      <c r="O70" s="15">
        <f t="shared" si="12"/>
        <v>0</v>
      </c>
      <c r="P70" s="13">
        <f t="shared" ca="1" si="4"/>
        <v>1.9495889999999998E-2</v>
      </c>
      <c r="Q70" s="19">
        <f t="shared" si="5"/>
        <v>0</v>
      </c>
      <c r="R70" s="13">
        <f t="shared" si="13"/>
        <v>0</v>
      </c>
      <c r="S70" s="13"/>
      <c r="T70" s="13"/>
      <c r="U70" s="13"/>
      <c r="V70" s="13"/>
      <c r="W70" s="4" t="str">
        <f t="shared" si="14"/>
        <v>J=</v>
      </c>
      <c r="X70" s="30">
        <f t="shared" si="15"/>
        <v>44635</v>
      </c>
      <c r="Y70" s="4"/>
      <c r="Z70" s="78"/>
      <c r="AA70" s="62"/>
      <c r="AB70" s="64"/>
      <c r="AC70" s="72"/>
      <c r="AD70" s="81"/>
      <c r="AE70" s="81"/>
      <c r="AF70" s="79"/>
      <c r="AG70" s="81"/>
      <c r="AH70" s="78"/>
      <c r="AI70" s="80"/>
      <c r="AJ70" s="6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x14ac:dyDescent="0.15">
      <c r="A71" s="36">
        <f t="shared" si="7"/>
        <v>44329</v>
      </c>
      <c r="B71" s="14">
        <f t="shared" ca="1" si="18"/>
        <v>1.0200168700000001</v>
      </c>
      <c r="C71" s="13">
        <f t="shared" si="8"/>
        <v>1</v>
      </c>
      <c r="D71" s="12">
        <f ca="1">IF(A71&lt;$B$1,VLOOKUP(A71,[1]DI!$A$4:$B$15000,2,FALSE),0)</f>
        <v>3.4000000000000002E-2</v>
      </c>
      <c r="E71" s="13">
        <f t="shared" ca="1" si="19"/>
        <v>1.00013269</v>
      </c>
      <c r="F71" s="13">
        <f ca="1">(TRUNC(PRODUCT($E$12:$E70),16))</f>
        <v>1.0043216714922001</v>
      </c>
      <c r="G71" s="13">
        <f t="shared" si="20"/>
        <v>1</v>
      </c>
      <c r="H71" s="13">
        <f t="shared" ca="1" si="21"/>
        <v>1.0043216699999999</v>
      </c>
      <c r="I71" s="12">
        <f t="shared" si="22"/>
        <v>0.1</v>
      </c>
      <c r="J71" s="30">
        <f t="shared" si="9"/>
        <v>44270</v>
      </c>
      <c r="K71" s="2">
        <f t="shared" si="10"/>
        <v>41</v>
      </c>
      <c r="L71" s="15">
        <f t="shared" si="11"/>
        <v>41</v>
      </c>
      <c r="M71" s="11">
        <f t="shared" si="2"/>
        <v>1.01562767</v>
      </c>
      <c r="N71" s="11">
        <f t="shared" ca="1" si="3"/>
        <v>1.0200168780000001</v>
      </c>
      <c r="O71" s="15">
        <f t="shared" si="12"/>
        <v>0</v>
      </c>
      <c r="P71" s="13">
        <f t="shared" ca="1" si="4"/>
        <v>2.0016869999999999E-2</v>
      </c>
      <c r="Q71" s="19">
        <f t="shared" si="5"/>
        <v>0</v>
      </c>
      <c r="R71" s="13">
        <f t="shared" si="13"/>
        <v>0</v>
      </c>
      <c r="S71" s="13"/>
      <c r="T71" s="13"/>
      <c r="U71" s="13"/>
      <c r="V71" s="13"/>
      <c r="W71" s="4" t="str">
        <f t="shared" si="14"/>
        <v>J=</v>
      </c>
      <c r="X71" s="30">
        <f t="shared" si="15"/>
        <v>44635</v>
      </c>
      <c r="Y71" s="4"/>
      <c r="Z71" s="78"/>
      <c r="AA71" s="62"/>
      <c r="AB71" s="64"/>
      <c r="AC71" s="72"/>
      <c r="AD71" s="81"/>
      <c r="AE71" s="81"/>
      <c r="AF71" s="79"/>
      <c r="AG71" s="81"/>
      <c r="AH71" s="78"/>
      <c r="AI71" s="80"/>
      <c r="AJ71" s="6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x14ac:dyDescent="0.15">
      <c r="A72" s="36">
        <f t="shared" si="7"/>
        <v>44330</v>
      </c>
      <c r="B72" s="14">
        <f t="shared" ca="1" si="18"/>
        <v>1.02053813</v>
      </c>
      <c r="C72" s="13">
        <f t="shared" si="8"/>
        <v>1</v>
      </c>
      <c r="D72" s="12">
        <f ca="1">IF(A72&lt;$B$1,VLOOKUP(A72,[1]DI!$A$4:$B$15000,2,FALSE),0)</f>
        <v>3.4000000000000002E-2</v>
      </c>
      <c r="E72" s="13">
        <f t="shared" ca="1" si="19"/>
        <v>1.00013269</v>
      </c>
      <c r="F72" s="13">
        <f ca="1">(TRUNC(PRODUCT($E$12:$E71),16))</f>
        <v>1.00445493493479</v>
      </c>
      <c r="G72" s="13">
        <f t="shared" si="20"/>
        <v>1</v>
      </c>
      <c r="H72" s="13">
        <f t="shared" ca="1" si="21"/>
        <v>1.0044549300000001</v>
      </c>
      <c r="I72" s="12">
        <f t="shared" si="22"/>
        <v>0.1</v>
      </c>
      <c r="J72" s="30">
        <f t="shared" si="9"/>
        <v>44270</v>
      </c>
      <c r="K72" s="2">
        <f t="shared" si="10"/>
        <v>42</v>
      </c>
      <c r="L72" s="15">
        <f t="shared" si="11"/>
        <v>42</v>
      </c>
      <c r="M72" s="11">
        <f t="shared" si="2"/>
        <v>1.0160118680000001</v>
      </c>
      <c r="N72" s="11">
        <f t="shared" ca="1" si="3"/>
        <v>1.02053813</v>
      </c>
      <c r="O72" s="15">
        <f t="shared" si="12"/>
        <v>0</v>
      </c>
      <c r="P72" s="13">
        <f t="shared" ca="1" si="4"/>
        <v>2.0538130000000002E-2</v>
      </c>
      <c r="Q72" s="19">
        <f t="shared" si="5"/>
        <v>0</v>
      </c>
      <c r="R72" s="13">
        <f t="shared" si="13"/>
        <v>0</v>
      </c>
      <c r="S72" s="13"/>
      <c r="T72" s="13"/>
      <c r="U72" s="13"/>
      <c r="V72" s="13"/>
      <c r="W72" s="4" t="str">
        <f t="shared" si="14"/>
        <v>J=</v>
      </c>
      <c r="X72" s="30">
        <f t="shared" si="15"/>
        <v>44635</v>
      </c>
      <c r="Y72" s="4"/>
      <c r="Z72" s="78"/>
      <c r="AA72" s="62"/>
      <c r="AB72" s="64"/>
      <c r="AC72" s="72"/>
      <c r="AD72" s="81"/>
      <c r="AE72" s="81"/>
      <c r="AF72" s="79"/>
      <c r="AG72" s="81"/>
      <c r="AH72" s="78"/>
      <c r="AI72" s="80"/>
      <c r="AJ72" s="6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5" x14ac:dyDescent="0.15">
      <c r="A73" s="36">
        <f t="shared" si="7"/>
        <v>44331</v>
      </c>
      <c r="B73" s="14">
        <f t="shared" ca="1" si="18"/>
        <v>1.02105965</v>
      </c>
      <c r="C73" s="13">
        <f t="shared" si="8"/>
        <v>1</v>
      </c>
      <c r="D73" s="12">
        <f ca="1">IF(A73&lt;$B$1,VLOOKUP(A73,[1]DI!$A$4:$B$15000,2,FALSE),0)</f>
        <v>0</v>
      </c>
      <c r="E73" s="13">
        <f t="shared" ca="1" si="19"/>
        <v>1</v>
      </c>
      <c r="F73" s="13">
        <f ca="1">(TRUNC(PRODUCT($E$12:$E72),16))</f>
        <v>1.0045882160601101</v>
      </c>
      <c r="G73" s="13">
        <f t="shared" si="20"/>
        <v>1</v>
      </c>
      <c r="H73" s="13">
        <f t="shared" ca="1" si="21"/>
        <v>1.00458822</v>
      </c>
      <c r="I73" s="12">
        <f t="shared" si="22"/>
        <v>0.1</v>
      </c>
      <c r="J73" s="30">
        <f t="shared" si="9"/>
        <v>44270</v>
      </c>
      <c r="K73" s="2">
        <f t="shared" si="10"/>
        <v>42</v>
      </c>
      <c r="L73" s="15">
        <f t="shared" si="11"/>
        <v>43</v>
      </c>
      <c r="M73" s="11">
        <f t="shared" si="2"/>
        <v>1.016396211</v>
      </c>
      <c r="N73" s="11">
        <f t="shared" ca="1" si="3"/>
        <v>1.0210596599999999</v>
      </c>
      <c r="O73" s="15">
        <f t="shared" si="12"/>
        <v>0</v>
      </c>
      <c r="P73" s="13">
        <f t="shared" ca="1" si="4"/>
        <v>2.1059649999999999E-2</v>
      </c>
      <c r="Q73" s="19">
        <f t="shared" si="5"/>
        <v>0</v>
      </c>
      <c r="R73" s="13">
        <f t="shared" si="13"/>
        <v>0</v>
      </c>
      <c r="S73" s="13"/>
      <c r="T73" s="13"/>
      <c r="U73" s="13"/>
      <c r="V73" s="13"/>
      <c r="W73" s="4" t="str">
        <f t="shared" si="14"/>
        <v>J=</v>
      </c>
      <c r="X73" s="30">
        <f t="shared" si="15"/>
        <v>44635</v>
      </c>
      <c r="Y73" s="4"/>
      <c r="Z73" s="78"/>
      <c r="AA73" s="62"/>
      <c r="AB73" s="64"/>
      <c r="AC73" s="72"/>
      <c r="AD73" s="81"/>
      <c r="AE73" s="81"/>
      <c r="AF73" s="79"/>
      <c r="AG73" s="81"/>
      <c r="AH73" s="78"/>
      <c r="AI73" s="80"/>
      <c r="AJ73" s="6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x14ac:dyDescent="0.15">
      <c r="A74" s="36">
        <f t="shared" si="7"/>
        <v>44332</v>
      </c>
      <c r="B74" s="14">
        <f t="shared" ca="1" si="18"/>
        <v>1.02105965</v>
      </c>
      <c r="C74" s="13">
        <f t="shared" si="8"/>
        <v>1</v>
      </c>
      <c r="D74" s="12">
        <f ca="1">IF(A74&lt;$B$1,VLOOKUP(A74,[1]DI!$A$4:$B$15000,2,FALSE),0)</f>
        <v>0</v>
      </c>
      <c r="E74" s="13">
        <f t="shared" ca="1" si="19"/>
        <v>1</v>
      </c>
      <c r="F74" s="13">
        <f ca="1">(TRUNC(PRODUCT($E$12:$E73),16))</f>
        <v>1.0045882160601101</v>
      </c>
      <c r="G74" s="13">
        <f t="shared" si="20"/>
        <v>1</v>
      </c>
      <c r="H74" s="13">
        <f t="shared" ca="1" si="21"/>
        <v>1.00458822</v>
      </c>
      <c r="I74" s="12">
        <f t="shared" si="22"/>
        <v>0.1</v>
      </c>
      <c r="J74" s="30">
        <f t="shared" si="9"/>
        <v>44270</v>
      </c>
      <c r="K74" s="2">
        <f t="shared" si="10"/>
        <v>42</v>
      </c>
      <c r="L74" s="15">
        <f t="shared" si="11"/>
        <v>43</v>
      </c>
      <c r="M74" s="11">
        <f t="shared" si="2"/>
        <v>1.016396211</v>
      </c>
      <c r="N74" s="11">
        <f t="shared" ca="1" si="3"/>
        <v>1.0210596599999999</v>
      </c>
      <c r="O74" s="15">
        <f t="shared" si="12"/>
        <v>0</v>
      </c>
      <c r="P74" s="13">
        <f t="shared" ca="1" si="4"/>
        <v>2.1059649999999999E-2</v>
      </c>
      <c r="Q74" s="19">
        <f t="shared" si="5"/>
        <v>0</v>
      </c>
      <c r="R74" s="13">
        <f t="shared" si="13"/>
        <v>0</v>
      </c>
      <c r="S74" s="13"/>
      <c r="T74" s="13"/>
      <c r="U74" s="13"/>
      <c r="V74" s="13"/>
      <c r="W74" s="4" t="str">
        <f t="shared" si="14"/>
        <v>J=</v>
      </c>
      <c r="X74" s="30">
        <f t="shared" si="15"/>
        <v>44635</v>
      </c>
      <c r="Y74" s="4"/>
      <c r="Z74" s="78"/>
      <c r="AA74" s="62"/>
      <c r="AB74" s="64"/>
      <c r="AC74" s="72"/>
      <c r="AD74" s="81"/>
      <c r="AE74" s="81"/>
      <c r="AF74" s="79"/>
      <c r="AG74" s="81"/>
      <c r="AH74" s="78"/>
      <c r="AI74" s="80"/>
      <c r="AJ74" s="6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pans="1:145" x14ac:dyDescent="0.15">
      <c r="A75" s="36">
        <f t="shared" si="7"/>
        <v>44333</v>
      </c>
      <c r="B75" s="14">
        <f t="shared" ca="1" si="18"/>
        <v>1.02105965</v>
      </c>
      <c r="C75" s="13">
        <f t="shared" si="8"/>
        <v>1</v>
      </c>
      <c r="D75" s="12">
        <f ca="1">IF(A75&lt;$B$1,VLOOKUP(A75,[1]DI!$A$4:$B$15000,2,FALSE),0)</f>
        <v>3.4000000000000002E-2</v>
      </c>
      <c r="E75" s="13">
        <f t="shared" ca="1" si="19"/>
        <v>1.00013269</v>
      </c>
      <c r="F75" s="13">
        <f ca="1">(TRUNC(PRODUCT($E$12:$E74),16))</f>
        <v>1.0045882160601101</v>
      </c>
      <c r="G75" s="13">
        <f t="shared" si="20"/>
        <v>1</v>
      </c>
      <c r="H75" s="13">
        <f t="shared" ca="1" si="21"/>
        <v>1.00458822</v>
      </c>
      <c r="I75" s="12">
        <f t="shared" si="22"/>
        <v>0.1</v>
      </c>
      <c r="J75" s="30">
        <f t="shared" si="9"/>
        <v>44270</v>
      </c>
      <c r="K75" s="2">
        <f t="shared" si="10"/>
        <v>43</v>
      </c>
      <c r="L75" s="15">
        <f t="shared" si="11"/>
        <v>43</v>
      </c>
      <c r="M75" s="11">
        <f t="shared" si="2"/>
        <v>1.016396211</v>
      </c>
      <c r="N75" s="11">
        <f t="shared" ca="1" si="3"/>
        <v>1.0210596599999999</v>
      </c>
      <c r="O75" s="15">
        <f t="shared" si="12"/>
        <v>0</v>
      </c>
      <c r="P75" s="13">
        <f t="shared" ca="1" si="4"/>
        <v>2.1059649999999999E-2</v>
      </c>
      <c r="Q75" s="19">
        <f t="shared" si="5"/>
        <v>0</v>
      </c>
      <c r="R75" s="13">
        <f t="shared" si="13"/>
        <v>0</v>
      </c>
      <c r="S75" s="13"/>
      <c r="T75" s="13"/>
      <c r="U75" s="13"/>
      <c r="V75" s="13"/>
      <c r="W75" s="4" t="str">
        <f t="shared" si="14"/>
        <v>J=</v>
      </c>
      <c r="X75" s="30">
        <f t="shared" si="15"/>
        <v>44635</v>
      </c>
      <c r="Y75" s="4"/>
      <c r="Z75" s="78"/>
      <c r="AA75" s="62"/>
      <c r="AB75" s="64"/>
      <c r="AC75" s="72"/>
      <c r="AD75" s="81"/>
      <c r="AE75" s="81"/>
      <c r="AF75" s="79"/>
      <c r="AG75" s="81"/>
      <c r="AH75" s="78"/>
      <c r="AI75" s="80"/>
      <c r="AJ75" s="6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pans="1:145" x14ac:dyDescent="0.15">
      <c r="A76" s="36">
        <f t="shared" si="7"/>
        <v>44334</v>
      </c>
      <c r="B76" s="14">
        <f t="shared" ca="1" si="18"/>
        <v>1.0215814400000001</v>
      </c>
      <c r="C76" s="13">
        <f t="shared" si="8"/>
        <v>1</v>
      </c>
      <c r="D76" s="12">
        <f ca="1">IF(A76&lt;$B$1,VLOOKUP(A76,[1]DI!$A$4:$B$15000,2,FALSE),0)</f>
        <v>3.4000000000000002E-2</v>
      </c>
      <c r="E76" s="13">
        <f t="shared" ca="1" si="19"/>
        <v>1.00013269</v>
      </c>
      <c r="F76" s="13">
        <f ca="1">(TRUNC(PRODUCT($E$12:$E75),16))</f>
        <v>1.0047215148705</v>
      </c>
      <c r="G76" s="13">
        <f t="shared" si="20"/>
        <v>1</v>
      </c>
      <c r="H76" s="13">
        <f t="shared" ca="1" si="21"/>
        <v>1.00472151</v>
      </c>
      <c r="I76" s="12">
        <f t="shared" si="22"/>
        <v>0.1</v>
      </c>
      <c r="J76" s="30">
        <f t="shared" si="9"/>
        <v>44270</v>
      </c>
      <c r="K76" s="2">
        <f t="shared" si="10"/>
        <v>44</v>
      </c>
      <c r="L76" s="15">
        <f t="shared" si="11"/>
        <v>44</v>
      </c>
      <c r="M76" s="11">
        <f t="shared" ref="M76:M139" si="29">ROUND((I76+1)^(L76/252),9)</f>
        <v>1.0167807</v>
      </c>
      <c r="N76" s="11">
        <f t="shared" ref="N76:N139" ca="1" si="30">ROUND(H76*M76,9)</f>
        <v>1.0215814400000001</v>
      </c>
      <c r="O76" s="15">
        <f t="shared" si="12"/>
        <v>0</v>
      </c>
      <c r="P76" s="13">
        <f t="shared" ref="P76:P139" ca="1" si="31">TRUNC(((N76-1)*C76),8)</f>
        <v>2.158144E-2</v>
      </c>
      <c r="Q76" s="19">
        <f t="shared" ref="Q76:Q139" si="32">IF($O76&gt;0,VLOOKUP($O76,$Z$12:$AF$150,7),0)</f>
        <v>0</v>
      </c>
      <c r="R76" s="13">
        <f t="shared" si="13"/>
        <v>0</v>
      </c>
      <c r="S76" s="13"/>
      <c r="T76" s="13"/>
      <c r="U76" s="13"/>
      <c r="V76" s="13"/>
      <c r="W76" s="4" t="str">
        <f t="shared" si="14"/>
        <v>J=</v>
      </c>
      <c r="X76" s="30">
        <f t="shared" si="15"/>
        <v>44635</v>
      </c>
      <c r="Y76" s="4"/>
      <c r="Z76" s="78"/>
      <c r="AA76" s="62"/>
      <c r="AB76" s="64"/>
      <c r="AC76" s="72"/>
      <c r="AD76" s="81"/>
      <c r="AE76" s="81"/>
      <c r="AF76" s="79"/>
      <c r="AG76" s="81"/>
      <c r="AH76" s="78"/>
      <c r="AI76" s="80"/>
      <c r="AJ76" s="6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pans="1:145" x14ac:dyDescent="0.15">
      <c r="A77" s="36">
        <f t="shared" ref="A77:A140" si="33">(A76+1)</f>
        <v>44335</v>
      </c>
      <c r="B77" s="14">
        <f t="shared" ca="1" si="18"/>
        <v>1.0221035000000001</v>
      </c>
      <c r="C77" s="13">
        <f t="shared" ref="C77:C140" si="34">(C76-R76)</f>
        <v>1</v>
      </c>
      <c r="D77" s="12">
        <f ca="1">IF(A77&lt;$B$1,VLOOKUP(A77,[1]DI!$A$4:$B$15000,2,FALSE),0)</f>
        <v>3.4000000000000002E-2</v>
      </c>
      <c r="E77" s="13">
        <f t="shared" ca="1" si="19"/>
        <v>1.00013269</v>
      </c>
      <c r="F77" s="13">
        <f ca="1">(TRUNC(PRODUCT($E$12:$E76),16))</f>
        <v>1.0048548313683101</v>
      </c>
      <c r="G77" s="13">
        <f t="shared" si="20"/>
        <v>1</v>
      </c>
      <c r="H77" s="13">
        <f t="shared" ca="1" si="21"/>
        <v>1.00485483</v>
      </c>
      <c r="I77" s="12">
        <f t="shared" si="22"/>
        <v>0.1</v>
      </c>
      <c r="J77" s="30">
        <f t="shared" ref="J77:J140" si="35">IF(O76&gt;0,VLOOKUP(O76,Z$12:AJ$150,2),J76)</f>
        <v>44270</v>
      </c>
      <c r="K77" s="2">
        <f t="shared" ref="K77:K140" si="36">IF(A77&gt;J77,IF(NETWORKDAYS(J77,A77,$Z$160:$Z$544)-1=0,1,NETWORKDAYS(J77,A77,$Z$160:$Z$544)-1),0)</f>
        <v>45</v>
      </c>
      <c r="L77" s="15">
        <f t="shared" ref="L77:L140" si="37">IF(AND(K77=1,K76=1),1,IF(K77&gt;0,IF(K77=K76,K77+1,K77),0))</f>
        <v>45</v>
      </c>
      <c r="M77" s="11">
        <f t="shared" si="29"/>
        <v>1.0171653350000001</v>
      </c>
      <c r="N77" s="11">
        <f t="shared" ca="1" si="30"/>
        <v>1.0221035000000001</v>
      </c>
      <c r="O77" s="15">
        <f t="shared" ref="O77:O140" si="38">IF(VLOOKUP(A77,AA$12:AH$150,8)=VLOOKUP(A76,AA$12:AH$150,8),0,VLOOKUP(A77,AA$12:AH$150,8))</f>
        <v>0</v>
      </c>
      <c r="P77" s="13">
        <f t="shared" ca="1" si="31"/>
        <v>2.2103500000000002E-2</v>
      </c>
      <c r="Q77" s="19">
        <f t="shared" si="32"/>
        <v>0</v>
      </c>
      <c r="R77" s="13">
        <f t="shared" ref="R77:R140" si="39">IF(Q77&gt;0,TRUNC(Q77*C77,8),0)</f>
        <v>0</v>
      </c>
      <c r="S77" s="13"/>
      <c r="T77" s="13"/>
      <c r="U77" s="13"/>
      <c r="V77" s="13"/>
      <c r="W77" s="4" t="str">
        <f t="shared" ref="W77:W140" si="40">IF(O76&gt;0,VLOOKUP(O76,Z$12:AJ$150,10),W76)</f>
        <v>J=</v>
      </c>
      <c r="X77" s="30">
        <f t="shared" ref="X77:X140" si="41">IF(O76&gt;0,VLOOKUP(O76,Z$12:AJ$150,11),X76)</f>
        <v>44635</v>
      </c>
      <c r="Y77" s="4"/>
      <c r="Z77" s="78"/>
      <c r="AA77" s="62"/>
      <c r="AB77" s="64"/>
      <c r="AC77" s="72"/>
      <c r="AD77" s="81"/>
      <c r="AE77" s="81"/>
      <c r="AF77" s="79"/>
      <c r="AG77" s="81"/>
      <c r="AH77" s="78"/>
      <c r="AI77" s="80"/>
      <c r="AJ77" s="6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pans="1:145" x14ac:dyDescent="0.15">
      <c r="A78" s="36">
        <f t="shared" si="33"/>
        <v>44336</v>
      </c>
      <c r="B78" s="14">
        <f t="shared" ref="B78:B141" ca="1" si="42">IF(A78&lt;=TODAY(),C78+P78,IF(AND(A78&gt;TODAY(),A78&lt;=$B$1),IF(VLOOKUP(TODAY(),$A$10:$D$5000,4,FALSE)=0,"n.d",C78+P78),"n.d"))</f>
        <v>1.02262582</v>
      </c>
      <c r="C78" s="13">
        <f t="shared" si="34"/>
        <v>1</v>
      </c>
      <c r="D78" s="12">
        <f ca="1">IF(A78&lt;$B$1,VLOOKUP(A78,[1]DI!$A$4:$B$15000,2,FALSE),0)</f>
        <v>3.4000000000000002E-2</v>
      </c>
      <c r="E78" s="13">
        <f t="shared" ref="E78:E141" ca="1" si="43">ROUND(((1+D78)^(1/252)),8)</f>
        <v>1.00013269</v>
      </c>
      <c r="F78" s="13">
        <f ca="1">(TRUNC(PRODUCT($E$12:$E77),16))</f>
        <v>1.0049881655558801</v>
      </c>
      <c r="G78" s="13">
        <f t="shared" ref="G78:G141" si="44">IF(O77&gt;0,F77,G77)</f>
        <v>1</v>
      </c>
      <c r="H78" s="13">
        <f t="shared" ref="H78:H141" ca="1" si="45">ROUND(F78/G78,8)</f>
        <v>1.0049881700000001</v>
      </c>
      <c r="I78" s="12">
        <f t="shared" ref="I78:I141" si="46">IF(O77&gt;0,VLOOKUP(A77,AG$160:AH$222,2),I77)</f>
        <v>0.1</v>
      </c>
      <c r="J78" s="30">
        <f t="shared" si="35"/>
        <v>44270</v>
      </c>
      <c r="K78" s="2">
        <f t="shared" si="36"/>
        <v>46</v>
      </c>
      <c r="L78" s="15">
        <f t="shared" si="37"/>
        <v>46</v>
      </c>
      <c r="M78" s="11">
        <f t="shared" si="29"/>
        <v>1.0175501149999999</v>
      </c>
      <c r="N78" s="11">
        <f t="shared" ca="1" si="30"/>
        <v>1.022625828</v>
      </c>
      <c r="O78" s="15">
        <f t="shared" si="38"/>
        <v>0</v>
      </c>
      <c r="P78" s="13">
        <f t="shared" ca="1" si="31"/>
        <v>2.2625820000000001E-2</v>
      </c>
      <c r="Q78" s="19">
        <f t="shared" si="32"/>
        <v>0</v>
      </c>
      <c r="R78" s="13">
        <f t="shared" si="39"/>
        <v>0</v>
      </c>
      <c r="S78" s="13"/>
      <c r="T78" s="13"/>
      <c r="U78" s="13"/>
      <c r="V78" s="13"/>
      <c r="W78" s="4" t="str">
        <f t="shared" si="40"/>
        <v>J=</v>
      </c>
      <c r="X78" s="30">
        <f t="shared" si="41"/>
        <v>44635</v>
      </c>
      <c r="Y78" s="4"/>
      <c r="Z78" s="78"/>
      <c r="AA78" s="62"/>
      <c r="AB78" s="64"/>
      <c r="AC78" s="72"/>
      <c r="AD78" s="81"/>
      <c r="AE78" s="81"/>
      <c r="AF78" s="79"/>
      <c r="AG78" s="81"/>
      <c r="AH78" s="78"/>
      <c r="AI78" s="80"/>
      <c r="AJ78" s="6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pans="1:145" x14ac:dyDescent="0.15">
      <c r="A79" s="36">
        <f t="shared" si="33"/>
        <v>44337</v>
      </c>
      <c r="B79" s="14">
        <f t="shared" ca="1" si="42"/>
        <v>1.0231484099999999</v>
      </c>
      <c r="C79" s="13">
        <f t="shared" si="34"/>
        <v>1</v>
      </c>
      <c r="D79" s="12">
        <f ca="1">IF(A79&lt;$B$1,VLOOKUP(A79,[1]DI!$A$4:$B$15000,2,FALSE),0)</f>
        <v>3.4000000000000002E-2</v>
      </c>
      <c r="E79" s="13">
        <f t="shared" ca="1" si="43"/>
        <v>1.00013269</v>
      </c>
      <c r="F79" s="13">
        <f ca="1">(TRUNC(PRODUCT($E$12:$E78),16))</f>
        <v>1.0051215174355701</v>
      </c>
      <c r="G79" s="13">
        <f t="shared" si="44"/>
        <v>1</v>
      </c>
      <c r="H79" s="13">
        <f t="shared" ca="1" si="45"/>
        <v>1.0051215200000001</v>
      </c>
      <c r="I79" s="12">
        <f t="shared" si="46"/>
        <v>0.1</v>
      </c>
      <c r="J79" s="30">
        <f t="shared" si="35"/>
        <v>44270</v>
      </c>
      <c r="K79" s="2">
        <f t="shared" si="36"/>
        <v>47</v>
      </c>
      <c r="L79" s="15">
        <f t="shared" si="37"/>
        <v>47</v>
      </c>
      <c r="M79" s="11">
        <f t="shared" si="29"/>
        <v>1.01793504</v>
      </c>
      <c r="N79" s="11">
        <f t="shared" ca="1" si="30"/>
        <v>1.0231484150000001</v>
      </c>
      <c r="O79" s="15">
        <f t="shared" si="38"/>
        <v>0</v>
      </c>
      <c r="P79" s="13">
        <f t="shared" ca="1" si="31"/>
        <v>2.3148410000000001E-2</v>
      </c>
      <c r="Q79" s="19">
        <f t="shared" si="32"/>
        <v>0</v>
      </c>
      <c r="R79" s="13">
        <f t="shared" si="39"/>
        <v>0</v>
      </c>
      <c r="S79" s="13"/>
      <c r="T79" s="13"/>
      <c r="U79" s="13"/>
      <c r="V79" s="13"/>
      <c r="W79" s="4" t="str">
        <f t="shared" si="40"/>
        <v>J=</v>
      </c>
      <c r="X79" s="30">
        <f t="shared" si="41"/>
        <v>44635</v>
      </c>
      <c r="Y79" s="4"/>
      <c r="Z79" s="78"/>
      <c r="AA79" s="62"/>
      <c r="AB79" s="64"/>
      <c r="AC79" s="72"/>
      <c r="AD79" s="81"/>
      <c r="AE79" s="81"/>
      <c r="AF79" s="79"/>
      <c r="AG79" s="81"/>
      <c r="AH79" s="78"/>
      <c r="AI79" s="80"/>
      <c r="AJ79" s="6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pans="1:145" x14ac:dyDescent="0.15">
      <c r="A80" s="36">
        <f t="shared" si="33"/>
        <v>44338</v>
      </c>
      <c r="B80" s="14">
        <f t="shared" ca="1" si="42"/>
        <v>1.0236712699999999</v>
      </c>
      <c r="C80" s="13">
        <f t="shared" si="34"/>
        <v>1</v>
      </c>
      <c r="D80" s="12">
        <f ca="1">IF(A80&lt;$B$1,VLOOKUP(A80,[1]DI!$A$4:$B$15000,2,FALSE),0)</f>
        <v>0</v>
      </c>
      <c r="E80" s="13">
        <f t="shared" ca="1" si="43"/>
        <v>1</v>
      </c>
      <c r="F80" s="13">
        <f ca="1">(TRUNC(PRODUCT($E$12:$E79),16))</f>
        <v>1.00525488700972</v>
      </c>
      <c r="G80" s="13">
        <f t="shared" si="44"/>
        <v>1</v>
      </c>
      <c r="H80" s="13">
        <f t="shared" ca="1" si="45"/>
        <v>1.00525489</v>
      </c>
      <c r="I80" s="12">
        <f t="shared" si="46"/>
        <v>0.1</v>
      </c>
      <c r="J80" s="30">
        <f t="shared" si="35"/>
        <v>44270</v>
      </c>
      <c r="K80" s="2">
        <f t="shared" si="36"/>
        <v>47</v>
      </c>
      <c r="L80" s="15">
        <f t="shared" si="37"/>
        <v>48</v>
      </c>
      <c r="M80" s="11">
        <f t="shared" si="29"/>
        <v>1.018320111</v>
      </c>
      <c r="N80" s="11">
        <f t="shared" ca="1" si="30"/>
        <v>1.023671271</v>
      </c>
      <c r="O80" s="15">
        <f t="shared" si="38"/>
        <v>0</v>
      </c>
      <c r="P80" s="13">
        <f t="shared" ca="1" si="31"/>
        <v>2.3671270000000001E-2</v>
      </c>
      <c r="Q80" s="19">
        <f t="shared" si="32"/>
        <v>0</v>
      </c>
      <c r="R80" s="13">
        <f t="shared" si="39"/>
        <v>0</v>
      </c>
      <c r="S80" s="13"/>
      <c r="T80" s="13"/>
      <c r="U80" s="13"/>
      <c r="V80" s="13"/>
      <c r="W80" s="4" t="str">
        <f t="shared" si="40"/>
        <v>J=</v>
      </c>
      <c r="X80" s="30">
        <f t="shared" si="41"/>
        <v>44635</v>
      </c>
      <c r="Y80" s="4"/>
      <c r="Z80" s="78"/>
      <c r="AA80" s="62"/>
      <c r="AB80" s="64"/>
      <c r="AC80" s="72"/>
      <c r="AD80" s="81"/>
      <c r="AE80" s="81"/>
      <c r="AF80" s="79"/>
      <c r="AG80" s="81"/>
      <c r="AH80" s="78"/>
      <c r="AI80" s="80"/>
      <c r="AJ80" s="6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pans="1:145" x14ac:dyDescent="0.15">
      <c r="A81" s="36">
        <f t="shared" si="33"/>
        <v>44339</v>
      </c>
      <c r="B81" s="14">
        <f t="shared" ca="1" si="42"/>
        <v>1.0236712699999999</v>
      </c>
      <c r="C81" s="13">
        <f t="shared" si="34"/>
        <v>1</v>
      </c>
      <c r="D81" s="12">
        <f ca="1">IF(A81&lt;$B$1,VLOOKUP(A81,[1]DI!$A$4:$B$15000,2,FALSE),0)</f>
        <v>0</v>
      </c>
      <c r="E81" s="13">
        <f t="shared" ca="1" si="43"/>
        <v>1</v>
      </c>
      <c r="F81" s="13">
        <f ca="1">(TRUNC(PRODUCT($E$12:$E80),16))</f>
        <v>1.00525488700972</v>
      </c>
      <c r="G81" s="13">
        <f t="shared" si="44"/>
        <v>1</v>
      </c>
      <c r="H81" s="13">
        <f t="shared" ca="1" si="45"/>
        <v>1.00525489</v>
      </c>
      <c r="I81" s="12">
        <f t="shared" si="46"/>
        <v>0.1</v>
      </c>
      <c r="J81" s="30">
        <f t="shared" si="35"/>
        <v>44270</v>
      </c>
      <c r="K81" s="2">
        <f t="shared" si="36"/>
        <v>47</v>
      </c>
      <c r="L81" s="15">
        <f t="shared" si="37"/>
        <v>48</v>
      </c>
      <c r="M81" s="11">
        <f t="shared" si="29"/>
        <v>1.018320111</v>
      </c>
      <c r="N81" s="11">
        <f t="shared" ca="1" si="30"/>
        <v>1.023671271</v>
      </c>
      <c r="O81" s="15">
        <f t="shared" si="38"/>
        <v>0</v>
      </c>
      <c r="P81" s="13">
        <f t="shared" ca="1" si="31"/>
        <v>2.3671270000000001E-2</v>
      </c>
      <c r="Q81" s="19">
        <f t="shared" si="32"/>
        <v>0</v>
      </c>
      <c r="R81" s="13">
        <f t="shared" si="39"/>
        <v>0</v>
      </c>
      <c r="S81" s="13"/>
      <c r="T81" s="13"/>
      <c r="U81" s="13"/>
      <c r="V81" s="13"/>
      <c r="W81" s="4" t="str">
        <f t="shared" si="40"/>
        <v>J=</v>
      </c>
      <c r="X81" s="30">
        <f t="shared" si="41"/>
        <v>44635</v>
      </c>
      <c r="Y81" s="4"/>
      <c r="Z81" s="78"/>
      <c r="AA81" s="62"/>
      <c r="AB81" s="64"/>
      <c r="AC81" s="72"/>
      <c r="AD81" s="81"/>
      <c r="AE81" s="81"/>
      <c r="AF81" s="79"/>
      <c r="AG81" s="81"/>
      <c r="AH81" s="78"/>
      <c r="AI81" s="80"/>
      <c r="AJ81" s="6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pans="1:145" x14ac:dyDescent="0.15">
      <c r="A82" s="36">
        <f t="shared" si="33"/>
        <v>44340</v>
      </c>
      <c r="B82" s="14">
        <f t="shared" ca="1" si="42"/>
        <v>1.0236712699999999</v>
      </c>
      <c r="C82" s="13">
        <f t="shared" si="34"/>
        <v>1</v>
      </c>
      <c r="D82" s="12">
        <f ca="1">IF(A82&lt;$B$1,VLOOKUP(A82,[1]DI!$A$4:$B$15000,2,FALSE),0)</f>
        <v>3.4000000000000002E-2</v>
      </c>
      <c r="E82" s="13">
        <f t="shared" ca="1" si="43"/>
        <v>1.00013269</v>
      </c>
      <c r="F82" s="13">
        <f ca="1">(TRUNC(PRODUCT($E$12:$E81),16))</f>
        <v>1.00525488700972</v>
      </c>
      <c r="G82" s="13">
        <f t="shared" si="44"/>
        <v>1</v>
      </c>
      <c r="H82" s="13">
        <f t="shared" ca="1" si="45"/>
        <v>1.00525489</v>
      </c>
      <c r="I82" s="12">
        <f t="shared" si="46"/>
        <v>0.1</v>
      </c>
      <c r="J82" s="30">
        <f t="shared" si="35"/>
        <v>44270</v>
      </c>
      <c r="K82" s="2">
        <f t="shared" si="36"/>
        <v>48</v>
      </c>
      <c r="L82" s="15">
        <f t="shared" si="37"/>
        <v>48</v>
      </c>
      <c r="M82" s="11">
        <f t="shared" si="29"/>
        <v>1.018320111</v>
      </c>
      <c r="N82" s="11">
        <f t="shared" ca="1" si="30"/>
        <v>1.023671271</v>
      </c>
      <c r="O82" s="15">
        <f t="shared" si="38"/>
        <v>0</v>
      </c>
      <c r="P82" s="13">
        <f t="shared" ca="1" si="31"/>
        <v>2.3671270000000001E-2</v>
      </c>
      <c r="Q82" s="19">
        <f t="shared" si="32"/>
        <v>0</v>
      </c>
      <c r="R82" s="13">
        <f t="shared" si="39"/>
        <v>0</v>
      </c>
      <c r="S82" s="13"/>
      <c r="T82" s="13"/>
      <c r="U82" s="13"/>
      <c r="V82" s="13"/>
      <c r="W82" s="4" t="str">
        <f t="shared" si="40"/>
        <v>J=</v>
      </c>
      <c r="X82" s="30">
        <f t="shared" si="41"/>
        <v>44635</v>
      </c>
      <c r="Y82" s="4"/>
      <c r="Z82" s="78"/>
      <c r="AA82" s="62"/>
      <c r="AB82" s="64"/>
      <c r="AC82" s="72"/>
      <c r="AD82" s="81"/>
      <c r="AE82" s="81"/>
      <c r="AF82" s="79"/>
      <c r="AG82" s="81"/>
      <c r="AH82" s="78"/>
      <c r="AI82" s="80"/>
      <c r="AJ82" s="6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pans="1:145" x14ac:dyDescent="0.15">
      <c r="A83" s="36">
        <f t="shared" si="33"/>
        <v>44341</v>
      </c>
      <c r="B83" s="14">
        <f t="shared" ca="1" si="42"/>
        <v>1.02419438</v>
      </c>
      <c r="C83" s="13">
        <f t="shared" si="34"/>
        <v>1</v>
      </c>
      <c r="D83" s="12">
        <f ca="1">IF(A83&lt;$B$1,VLOOKUP(A83,[1]DI!$A$4:$B$15000,2,FALSE),0)</f>
        <v>3.4000000000000002E-2</v>
      </c>
      <c r="E83" s="13">
        <f t="shared" ca="1" si="43"/>
        <v>1.00013269</v>
      </c>
      <c r="F83" s="13">
        <f ca="1">(TRUNC(PRODUCT($E$12:$E82),16))</f>
        <v>1.0053882742806799</v>
      </c>
      <c r="G83" s="13">
        <f t="shared" si="44"/>
        <v>1</v>
      </c>
      <c r="H83" s="13">
        <f t="shared" ca="1" si="45"/>
        <v>1.0053882700000001</v>
      </c>
      <c r="I83" s="12">
        <f t="shared" si="46"/>
        <v>0.1</v>
      </c>
      <c r="J83" s="30">
        <f t="shared" si="35"/>
        <v>44270</v>
      </c>
      <c r="K83" s="2">
        <f t="shared" si="36"/>
        <v>49</v>
      </c>
      <c r="L83" s="15">
        <f t="shared" si="37"/>
        <v>49</v>
      </c>
      <c r="M83" s="11">
        <f t="shared" si="29"/>
        <v>1.018705328</v>
      </c>
      <c r="N83" s="11">
        <f t="shared" ca="1" si="30"/>
        <v>1.0241943870000001</v>
      </c>
      <c r="O83" s="15">
        <f t="shared" si="38"/>
        <v>0</v>
      </c>
      <c r="P83" s="13">
        <f t="shared" ca="1" si="31"/>
        <v>2.4194380000000001E-2</v>
      </c>
      <c r="Q83" s="19">
        <f t="shared" si="32"/>
        <v>0</v>
      </c>
      <c r="R83" s="13">
        <f t="shared" si="39"/>
        <v>0</v>
      </c>
      <c r="S83" s="13"/>
      <c r="T83" s="13"/>
      <c r="U83" s="13"/>
      <c r="V83" s="13"/>
      <c r="W83" s="4" t="str">
        <f t="shared" si="40"/>
        <v>J=</v>
      </c>
      <c r="X83" s="30">
        <f t="shared" si="41"/>
        <v>44635</v>
      </c>
      <c r="Y83" s="4"/>
      <c r="Z83" s="78"/>
      <c r="AA83" s="62"/>
      <c r="AB83" s="64"/>
      <c r="AC83" s="72"/>
      <c r="AD83" s="81"/>
      <c r="AE83" s="81"/>
      <c r="AF83" s="79"/>
      <c r="AG83" s="81"/>
      <c r="AH83" s="78"/>
      <c r="AI83" s="80"/>
      <c r="AJ83" s="6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pans="1:145" x14ac:dyDescent="0.15">
      <c r="A84" s="36">
        <f t="shared" si="33"/>
        <v>44342</v>
      </c>
      <c r="B84" s="14">
        <f t="shared" ca="1" si="42"/>
        <v>1.02471778</v>
      </c>
      <c r="C84" s="13">
        <f t="shared" si="34"/>
        <v>1</v>
      </c>
      <c r="D84" s="12">
        <f ca="1">IF(A84&lt;$B$1,VLOOKUP(A84,[1]DI!$A$4:$B$15000,2,FALSE),0)</f>
        <v>3.4000000000000002E-2</v>
      </c>
      <c r="E84" s="13">
        <f t="shared" ca="1" si="43"/>
        <v>1.00013269</v>
      </c>
      <c r="F84" s="13">
        <f ca="1">(TRUNC(PRODUCT($E$12:$E83),16))</f>
        <v>1.0055216792507899</v>
      </c>
      <c r="G84" s="13">
        <f t="shared" si="44"/>
        <v>1</v>
      </c>
      <c r="H84" s="13">
        <f t="shared" ca="1" si="45"/>
        <v>1.00552168</v>
      </c>
      <c r="I84" s="12">
        <f t="shared" si="46"/>
        <v>0.1</v>
      </c>
      <c r="J84" s="30">
        <f t="shared" si="35"/>
        <v>44270</v>
      </c>
      <c r="K84" s="2">
        <f t="shared" si="36"/>
        <v>50</v>
      </c>
      <c r="L84" s="15">
        <f t="shared" si="37"/>
        <v>50</v>
      </c>
      <c r="M84" s="11">
        <f t="shared" si="29"/>
        <v>1.0190906909999999</v>
      </c>
      <c r="N84" s="11">
        <f t="shared" ca="1" si="30"/>
        <v>1.0247177839999999</v>
      </c>
      <c r="O84" s="15">
        <f t="shared" si="38"/>
        <v>0</v>
      </c>
      <c r="P84" s="13">
        <f t="shared" ca="1" si="31"/>
        <v>2.4717780000000002E-2</v>
      </c>
      <c r="Q84" s="19">
        <f t="shared" si="32"/>
        <v>0</v>
      </c>
      <c r="R84" s="13">
        <f t="shared" si="39"/>
        <v>0</v>
      </c>
      <c r="S84" s="13"/>
      <c r="T84" s="13"/>
      <c r="U84" s="13"/>
      <c r="V84" s="13"/>
      <c r="W84" s="4" t="str">
        <f t="shared" si="40"/>
        <v>J=</v>
      </c>
      <c r="X84" s="30">
        <f t="shared" si="41"/>
        <v>44635</v>
      </c>
      <c r="Y84" s="4"/>
      <c r="Z84" s="78"/>
      <c r="AA84" s="62"/>
      <c r="AB84" s="64"/>
      <c r="AC84" s="72"/>
      <c r="AD84" s="81"/>
      <c r="AE84" s="81"/>
      <c r="AF84" s="79"/>
      <c r="AG84" s="81"/>
      <c r="AH84" s="78"/>
      <c r="AI84" s="80"/>
      <c r="AJ84" s="6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pans="1:145" x14ac:dyDescent="0.15">
      <c r="A85" s="36">
        <f t="shared" si="33"/>
        <v>44343</v>
      </c>
      <c r="B85" s="14">
        <f t="shared" ca="1" si="42"/>
        <v>1.0252414299999999</v>
      </c>
      <c r="C85" s="13">
        <f t="shared" si="34"/>
        <v>1</v>
      </c>
      <c r="D85" s="12">
        <f ca="1">IF(A85&lt;$B$1,VLOOKUP(A85,[1]DI!$A$4:$B$15000,2,FALSE),0)</f>
        <v>3.4000000000000002E-2</v>
      </c>
      <c r="E85" s="13">
        <f t="shared" ca="1" si="43"/>
        <v>1.00013269</v>
      </c>
      <c r="F85" s="13">
        <f ca="1">(TRUNC(PRODUCT($E$12:$E84),16))</f>
        <v>1.00565510192241</v>
      </c>
      <c r="G85" s="13">
        <f t="shared" si="44"/>
        <v>1</v>
      </c>
      <c r="H85" s="13">
        <f t="shared" ca="1" si="45"/>
        <v>1.0056551</v>
      </c>
      <c r="I85" s="12">
        <f t="shared" si="46"/>
        <v>0.1</v>
      </c>
      <c r="J85" s="30">
        <f t="shared" si="35"/>
        <v>44270</v>
      </c>
      <c r="K85" s="2">
        <f t="shared" si="36"/>
        <v>51</v>
      </c>
      <c r="L85" s="15">
        <f t="shared" si="37"/>
        <v>51</v>
      </c>
      <c r="M85" s="11">
        <f t="shared" si="29"/>
        <v>1.0194761990000001</v>
      </c>
      <c r="N85" s="11">
        <f t="shared" ca="1" si="30"/>
        <v>1.025241439</v>
      </c>
      <c r="O85" s="15">
        <f t="shared" si="38"/>
        <v>0</v>
      </c>
      <c r="P85" s="13">
        <f t="shared" ca="1" si="31"/>
        <v>2.5241429999999999E-2</v>
      </c>
      <c r="Q85" s="19">
        <f t="shared" si="32"/>
        <v>0</v>
      </c>
      <c r="R85" s="13">
        <f t="shared" si="39"/>
        <v>0</v>
      </c>
      <c r="S85" s="13"/>
      <c r="T85" s="13"/>
      <c r="U85" s="13"/>
      <c r="V85" s="13"/>
      <c r="W85" s="4" t="str">
        <f t="shared" si="40"/>
        <v>J=</v>
      </c>
      <c r="X85" s="30">
        <f t="shared" si="41"/>
        <v>44635</v>
      </c>
      <c r="Y85" s="4"/>
      <c r="Z85" s="78"/>
      <c r="AA85" s="62"/>
      <c r="AB85" s="64"/>
      <c r="AC85" s="72"/>
      <c r="AD85" s="81"/>
      <c r="AE85" s="81"/>
      <c r="AF85" s="79"/>
      <c r="AG85" s="81"/>
      <c r="AH85" s="78"/>
      <c r="AI85" s="80"/>
      <c r="AJ85" s="6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pans="1:145" x14ac:dyDescent="0.15">
      <c r="A86" s="36">
        <f t="shared" si="33"/>
        <v>44344</v>
      </c>
      <c r="B86" s="14">
        <f t="shared" ca="1" si="42"/>
        <v>1.0257653600000001</v>
      </c>
      <c r="C86" s="13">
        <f t="shared" si="34"/>
        <v>1</v>
      </c>
      <c r="D86" s="12">
        <f ca="1">IF(A86&lt;$B$1,VLOOKUP(A86,[1]DI!$A$4:$B$15000,2,FALSE),0)</f>
        <v>3.4000000000000002E-2</v>
      </c>
      <c r="E86" s="13">
        <f t="shared" ca="1" si="43"/>
        <v>1.00013269</v>
      </c>
      <c r="F86" s="13">
        <f ca="1">(TRUNC(PRODUCT($E$12:$E85),16))</f>
        <v>1.0057885422978801</v>
      </c>
      <c r="G86" s="13">
        <f t="shared" si="44"/>
        <v>1</v>
      </c>
      <c r="H86" s="13">
        <f t="shared" ca="1" si="45"/>
        <v>1.00578854</v>
      </c>
      <c r="I86" s="12">
        <f t="shared" si="46"/>
        <v>0.1</v>
      </c>
      <c r="J86" s="30">
        <f t="shared" si="35"/>
        <v>44270</v>
      </c>
      <c r="K86" s="2">
        <f t="shared" si="36"/>
        <v>52</v>
      </c>
      <c r="L86" s="15">
        <f t="shared" si="37"/>
        <v>52</v>
      </c>
      <c r="M86" s="11">
        <f t="shared" si="29"/>
        <v>1.0198618530000001</v>
      </c>
      <c r="N86" s="11">
        <f t="shared" ca="1" si="30"/>
        <v>1.025765364</v>
      </c>
      <c r="O86" s="15">
        <f t="shared" si="38"/>
        <v>0</v>
      </c>
      <c r="P86" s="13">
        <f t="shared" ca="1" si="31"/>
        <v>2.5765360000000001E-2</v>
      </c>
      <c r="Q86" s="19">
        <f t="shared" si="32"/>
        <v>0</v>
      </c>
      <c r="R86" s="13">
        <f t="shared" si="39"/>
        <v>0</v>
      </c>
      <c r="S86" s="13"/>
      <c r="T86" s="13"/>
      <c r="U86" s="13"/>
      <c r="V86" s="13"/>
      <c r="W86" s="4" t="str">
        <f t="shared" si="40"/>
        <v>J=</v>
      </c>
      <c r="X86" s="30">
        <f t="shared" si="41"/>
        <v>44635</v>
      </c>
      <c r="Y86" s="4"/>
      <c r="Z86" s="78"/>
      <c r="AA86" s="62"/>
      <c r="AB86" s="64"/>
      <c r="AC86" s="72"/>
      <c r="AD86" s="81"/>
      <c r="AE86" s="81"/>
      <c r="AF86" s="79"/>
      <c r="AG86" s="81"/>
      <c r="AH86" s="78"/>
      <c r="AI86" s="80"/>
      <c r="AJ86" s="6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pans="1:145" x14ac:dyDescent="0.15">
      <c r="A87" s="36">
        <f t="shared" si="33"/>
        <v>44345</v>
      </c>
      <c r="B87" s="14">
        <f t="shared" ca="1" si="42"/>
        <v>1.02628955</v>
      </c>
      <c r="C87" s="13">
        <f t="shared" si="34"/>
        <v>1</v>
      </c>
      <c r="D87" s="12">
        <f ca="1">IF(A87&lt;$B$1,VLOOKUP(A87,[1]DI!$A$4:$B$15000,2,FALSE),0)</f>
        <v>0</v>
      </c>
      <c r="E87" s="13">
        <f t="shared" ca="1" si="43"/>
        <v>1</v>
      </c>
      <c r="F87" s="13">
        <f ca="1">(TRUNC(PRODUCT($E$12:$E86),16))</f>
        <v>1.0059220003795599</v>
      </c>
      <c r="G87" s="13">
        <f t="shared" si="44"/>
        <v>1</v>
      </c>
      <c r="H87" s="13">
        <f t="shared" ca="1" si="45"/>
        <v>1.005922</v>
      </c>
      <c r="I87" s="12">
        <f t="shared" si="46"/>
        <v>0.1</v>
      </c>
      <c r="J87" s="30">
        <f t="shared" si="35"/>
        <v>44270</v>
      </c>
      <c r="K87" s="2">
        <f t="shared" si="36"/>
        <v>52</v>
      </c>
      <c r="L87" s="15">
        <f t="shared" si="37"/>
        <v>53</v>
      </c>
      <c r="M87" s="11">
        <f t="shared" si="29"/>
        <v>1.020247653</v>
      </c>
      <c r="N87" s="11">
        <f t="shared" ca="1" si="30"/>
        <v>1.0262895599999999</v>
      </c>
      <c r="O87" s="15">
        <f t="shared" si="38"/>
        <v>0</v>
      </c>
      <c r="P87" s="13">
        <f t="shared" ca="1" si="31"/>
        <v>2.6289549999999998E-2</v>
      </c>
      <c r="Q87" s="19">
        <f t="shared" si="32"/>
        <v>0</v>
      </c>
      <c r="R87" s="13">
        <f t="shared" si="39"/>
        <v>0</v>
      </c>
      <c r="S87" s="13"/>
      <c r="T87" s="13"/>
      <c r="U87" s="13"/>
      <c r="V87" s="13"/>
      <c r="W87" s="4" t="str">
        <f t="shared" si="40"/>
        <v>J=</v>
      </c>
      <c r="X87" s="30">
        <f t="shared" si="41"/>
        <v>44635</v>
      </c>
      <c r="Y87" s="4"/>
      <c r="Z87" s="78"/>
      <c r="AA87" s="62"/>
      <c r="AB87" s="64"/>
      <c r="AC87" s="72"/>
      <c r="AD87" s="81"/>
      <c r="AE87" s="81"/>
      <c r="AF87" s="79"/>
      <c r="AG87" s="81"/>
      <c r="AH87" s="78"/>
      <c r="AI87" s="80"/>
      <c r="AJ87" s="6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pans="1:145" x14ac:dyDescent="0.15">
      <c r="A88" s="36">
        <f t="shared" si="33"/>
        <v>44346</v>
      </c>
      <c r="B88" s="14">
        <f t="shared" ca="1" si="42"/>
        <v>1.02628955</v>
      </c>
      <c r="C88" s="13">
        <f t="shared" si="34"/>
        <v>1</v>
      </c>
      <c r="D88" s="12">
        <f ca="1">IF(A88&lt;$B$1,VLOOKUP(A88,[1]DI!$A$4:$B$15000,2,FALSE),0)</f>
        <v>0</v>
      </c>
      <c r="E88" s="13">
        <f t="shared" ca="1" si="43"/>
        <v>1</v>
      </c>
      <c r="F88" s="13">
        <f ca="1">(TRUNC(PRODUCT($E$12:$E87),16))</f>
        <v>1.0059220003795599</v>
      </c>
      <c r="G88" s="13">
        <f t="shared" si="44"/>
        <v>1</v>
      </c>
      <c r="H88" s="13">
        <f t="shared" ca="1" si="45"/>
        <v>1.005922</v>
      </c>
      <c r="I88" s="12">
        <f t="shared" si="46"/>
        <v>0.1</v>
      </c>
      <c r="J88" s="30">
        <f t="shared" si="35"/>
        <v>44270</v>
      </c>
      <c r="K88" s="2">
        <f t="shared" si="36"/>
        <v>52</v>
      </c>
      <c r="L88" s="15">
        <f t="shared" si="37"/>
        <v>53</v>
      </c>
      <c r="M88" s="11">
        <f t="shared" si="29"/>
        <v>1.020247653</v>
      </c>
      <c r="N88" s="11">
        <f t="shared" ca="1" si="30"/>
        <v>1.0262895599999999</v>
      </c>
      <c r="O88" s="15">
        <f t="shared" si="38"/>
        <v>0</v>
      </c>
      <c r="P88" s="13">
        <f t="shared" ca="1" si="31"/>
        <v>2.6289549999999998E-2</v>
      </c>
      <c r="Q88" s="19">
        <f t="shared" si="32"/>
        <v>0</v>
      </c>
      <c r="R88" s="13">
        <f t="shared" si="39"/>
        <v>0</v>
      </c>
      <c r="S88" s="13"/>
      <c r="T88" s="13"/>
      <c r="U88" s="13"/>
      <c r="V88" s="13"/>
      <c r="W88" s="4" t="str">
        <f t="shared" si="40"/>
        <v>J=</v>
      </c>
      <c r="X88" s="30">
        <f t="shared" si="41"/>
        <v>44635</v>
      </c>
      <c r="Y88" s="4"/>
      <c r="Z88" s="78"/>
      <c r="AA88" s="62"/>
      <c r="AB88" s="64"/>
      <c r="AC88" s="72"/>
      <c r="AD88" s="81"/>
      <c r="AE88" s="81"/>
      <c r="AF88" s="79"/>
      <c r="AG88" s="81"/>
      <c r="AH88" s="78"/>
      <c r="AI88" s="80"/>
      <c r="AJ88" s="6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pans="1:145" x14ac:dyDescent="0.15">
      <c r="A89" s="36">
        <f t="shared" si="33"/>
        <v>44347</v>
      </c>
      <c r="B89" s="14">
        <f t="shared" ca="1" si="42"/>
        <v>1.02628955</v>
      </c>
      <c r="C89" s="13">
        <f t="shared" si="34"/>
        <v>1</v>
      </c>
      <c r="D89" s="12">
        <f ca="1">IF(A89&lt;$B$1,VLOOKUP(A89,[1]DI!$A$4:$B$15000,2,FALSE),0)</f>
        <v>3.4000000000000002E-2</v>
      </c>
      <c r="E89" s="13">
        <f t="shared" ca="1" si="43"/>
        <v>1.00013269</v>
      </c>
      <c r="F89" s="13">
        <f ca="1">(TRUNC(PRODUCT($E$12:$E88),16))</f>
        <v>1.0059220003795599</v>
      </c>
      <c r="G89" s="13">
        <f t="shared" si="44"/>
        <v>1</v>
      </c>
      <c r="H89" s="13">
        <f t="shared" ca="1" si="45"/>
        <v>1.005922</v>
      </c>
      <c r="I89" s="12">
        <f t="shared" si="46"/>
        <v>0.1</v>
      </c>
      <c r="J89" s="30">
        <f t="shared" si="35"/>
        <v>44270</v>
      </c>
      <c r="K89" s="2">
        <f t="shared" si="36"/>
        <v>53</v>
      </c>
      <c r="L89" s="15">
        <f t="shared" si="37"/>
        <v>53</v>
      </c>
      <c r="M89" s="11">
        <f t="shared" si="29"/>
        <v>1.020247653</v>
      </c>
      <c r="N89" s="11">
        <f t="shared" ca="1" si="30"/>
        <v>1.0262895599999999</v>
      </c>
      <c r="O89" s="15">
        <f t="shared" si="38"/>
        <v>0</v>
      </c>
      <c r="P89" s="13">
        <f t="shared" ca="1" si="31"/>
        <v>2.6289549999999998E-2</v>
      </c>
      <c r="Q89" s="19">
        <f t="shared" si="32"/>
        <v>0</v>
      </c>
      <c r="R89" s="13">
        <f t="shared" si="39"/>
        <v>0</v>
      </c>
      <c r="S89" s="13"/>
      <c r="T89" s="13"/>
      <c r="U89" s="13"/>
      <c r="V89" s="13"/>
      <c r="W89" s="4" t="str">
        <f t="shared" si="40"/>
        <v>J=</v>
      </c>
      <c r="X89" s="30">
        <f t="shared" si="41"/>
        <v>44635</v>
      </c>
      <c r="Y89" s="4"/>
      <c r="Z89" s="78"/>
      <c r="AA89" s="62"/>
      <c r="AB89" s="64"/>
      <c r="AC89" s="72"/>
      <c r="AD89" s="81"/>
      <c r="AE89" s="81"/>
      <c r="AF89" s="79"/>
      <c r="AG89" s="81"/>
      <c r="AH89" s="78"/>
      <c r="AI89" s="80"/>
      <c r="AJ89" s="6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pans="1:145" x14ac:dyDescent="0.15">
      <c r="A90" s="36">
        <f t="shared" si="33"/>
        <v>44348</v>
      </c>
      <c r="B90" s="14">
        <f t="shared" ca="1" si="42"/>
        <v>1.02681402</v>
      </c>
      <c r="C90" s="13">
        <f t="shared" si="34"/>
        <v>1</v>
      </c>
      <c r="D90" s="12">
        <f ca="1">IF(A90&lt;$B$1,VLOOKUP(A90,[1]DI!$A$4:$B$15000,2,FALSE),0)</f>
        <v>3.4000000000000002E-2</v>
      </c>
      <c r="E90" s="13">
        <f t="shared" ca="1" si="43"/>
        <v>1.00013269</v>
      </c>
      <c r="F90" s="13">
        <f ca="1">(TRUNC(PRODUCT($E$12:$E89),16))</f>
        <v>1.00605547616979</v>
      </c>
      <c r="G90" s="13">
        <f t="shared" si="44"/>
        <v>1</v>
      </c>
      <c r="H90" s="13">
        <f t="shared" ca="1" si="45"/>
        <v>1.0060554799999999</v>
      </c>
      <c r="I90" s="12">
        <f t="shared" si="46"/>
        <v>0.1</v>
      </c>
      <c r="J90" s="30">
        <f t="shared" si="35"/>
        <v>44270</v>
      </c>
      <c r="K90" s="2">
        <f t="shared" si="36"/>
        <v>54</v>
      </c>
      <c r="L90" s="15">
        <f t="shared" si="37"/>
        <v>54</v>
      </c>
      <c r="M90" s="11">
        <f t="shared" si="29"/>
        <v>1.0206335989999999</v>
      </c>
      <c r="N90" s="11">
        <f t="shared" ca="1" si="30"/>
        <v>1.026814025</v>
      </c>
      <c r="O90" s="15">
        <f t="shared" si="38"/>
        <v>0</v>
      </c>
      <c r="P90" s="13">
        <f t="shared" ca="1" si="31"/>
        <v>2.6814020000000001E-2</v>
      </c>
      <c r="Q90" s="19">
        <f t="shared" si="32"/>
        <v>0</v>
      </c>
      <c r="R90" s="13">
        <f t="shared" si="39"/>
        <v>0</v>
      </c>
      <c r="S90" s="13"/>
      <c r="T90" s="13"/>
      <c r="U90" s="13"/>
      <c r="V90" s="13"/>
      <c r="W90" s="4" t="str">
        <f t="shared" si="40"/>
        <v>J=</v>
      </c>
      <c r="X90" s="30">
        <f t="shared" si="41"/>
        <v>44635</v>
      </c>
      <c r="Y90" s="4"/>
      <c r="Z90" s="78"/>
      <c r="AA90" s="62"/>
      <c r="AB90" s="64"/>
      <c r="AC90" s="72"/>
      <c r="AD90" s="81"/>
      <c r="AE90" s="81"/>
      <c r="AF90" s="79"/>
      <c r="AG90" s="81"/>
      <c r="AH90" s="78"/>
      <c r="AI90" s="80"/>
      <c r="AJ90" s="6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pans="1:145" x14ac:dyDescent="0.15">
      <c r="A91" s="36">
        <f t="shared" si="33"/>
        <v>44349</v>
      </c>
      <c r="B91" s="14">
        <f t="shared" ca="1" si="42"/>
        <v>1.02733875</v>
      </c>
      <c r="C91" s="13">
        <f t="shared" si="34"/>
        <v>1</v>
      </c>
      <c r="D91" s="12">
        <f ca="1">IF(A91&lt;$B$1,VLOOKUP(A91,[1]DI!$A$4:$B$15000,2,FALSE),0)</f>
        <v>3.4000000000000002E-2</v>
      </c>
      <c r="E91" s="13">
        <f t="shared" ca="1" si="43"/>
        <v>1.00013269</v>
      </c>
      <c r="F91" s="13">
        <f ca="1">(TRUNC(PRODUCT($E$12:$E90),16))</f>
        <v>1.0061889696709201</v>
      </c>
      <c r="G91" s="13">
        <f t="shared" si="44"/>
        <v>1</v>
      </c>
      <c r="H91" s="13">
        <f t="shared" ca="1" si="45"/>
        <v>1.00618897</v>
      </c>
      <c r="I91" s="12">
        <f t="shared" si="46"/>
        <v>0.1</v>
      </c>
      <c r="J91" s="30">
        <f t="shared" si="35"/>
        <v>44270</v>
      </c>
      <c r="K91" s="2">
        <f t="shared" si="36"/>
        <v>55</v>
      </c>
      <c r="L91" s="15">
        <f t="shared" si="37"/>
        <v>55</v>
      </c>
      <c r="M91" s="11">
        <f t="shared" si="29"/>
        <v>1.021019691</v>
      </c>
      <c r="N91" s="11">
        <f t="shared" ca="1" si="30"/>
        <v>1.027338751</v>
      </c>
      <c r="O91" s="15">
        <f t="shared" si="38"/>
        <v>0</v>
      </c>
      <c r="P91" s="13">
        <f t="shared" ca="1" si="31"/>
        <v>2.7338749999999998E-2</v>
      </c>
      <c r="Q91" s="19">
        <f t="shared" si="32"/>
        <v>0</v>
      </c>
      <c r="R91" s="13">
        <f t="shared" si="39"/>
        <v>0</v>
      </c>
      <c r="S91" s="13"/>
      <c r="T91" s="13"/>
      <c r="U91" s="13"/>
      <c r="V91" s="13"/>
      <c r="W91" s="4" t="str">
        <f t="shared" si="40"/>
        <v>J=</v>
      </c>
      <c r="X91" s="30">
        <f t="shared" si="41"/>
        <v>44635</v>
      </c>
      <c r="Y91" s="4"/>
      <c r="Z91" s="78"/>
      <c r="AA91" s="62"/>
      <c r="AB91" s="64"/>
      <c r="AC91" s="72"/>
      <c r="AD91" s="81"/>
      <c r="AE91" s="81"/>
      <c r="AF91" s="79"/>
      <c r="AG91" s="81"/>
      <c r="AH91" s="78"/>
      <c r="AI91" s="80"/>
      <c r="AJ91" s="6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pans="1:145" x14ac:dyDescent="0.15">
      <c r="A92" s="36">
        <f t="shared" si="33"/>
        <v>44350</v>
      </c>
      <c r="B92" s="14">
        <f t="shared" ca="1" si="42"/>
        <v>1.0278637399999999</v>
      </c>
      <c r="C92" s="13">
        <f t="shared" si="34"/>
        <v>1</v>
      </c>
      <c r="D92" s="12">
        <f ca="1">IF(A92&lt;$B$1,VLOOKUP(A92,[1]DI!$A$4:$B$15000,2,FALSE),0)</f>
        <v>0</v>
      </c>
      <c r="E92" s="13">
        <f t="shared" ca="1" si="43"/>
        <v>1</v>
      </c>
      <c r="F92" s="13">
        <f ca="1">(TRUNC(PRODUCT($E$12:$E91),16))</f>
        <v>1.00632248088531</v>
      </c>
      <c r="G92" s="13">
        <f t="shared" si="44"/>
        <v>1</v>
      </c>
      <c r="H92" s="13">
        <f t="shared" ca="1" si="45"/>
        <v>1.0063224799999999</v>
      </c>
      <c r="I92" s="12">
        <f t="shared" si="46"/>
        <v>0.1</v>
      </c>
      <c r="J92" s="30">
        <f t="shared" si="35"/>
        <v>44270</v>
      </c>
      <c r="K92" s="2">
        <f t="shared" si="36"/>
        <v>55</v>
      </c>
      <c r="L92" s="15">
        <f t="shared" si="37"/>
        <v>56</v>
      </c>
      <c r="M92" s="11">
        <f t="shared" si="29"/>
        <v>1.0214059289999999</v>
      </c>
      <c r="N92" s="11">
        <f t="shared" ca="1" si="30"/>
        <v>1.0278637479999999</v>
      </c>
      <c r="O92" s="15">
        <f t="shared" si="38"/>
        <v>0</v>
      </c>
      <c r="P92" s="13">
        <f t="shared" ca="1" si="31"/>
        <v>2.7863740000000001E-2</v>
      </c>
      <c r="Q92" s="19">
        <f t="shared" si="32"/>
        <v>0</v>
      </c>
      <c r="R92" s="13">
        <f t="shared" si="39"/>
        <v>0</v>
      </c>
      <c r="S92" s="13"/>
      <c r="T92" s="13"/>
      <c r="U92" s="13"/>
      <c r="V92" s="13"/>
      <c r="W92" s="4" t="str">
        <f t="shared" si="40"/>
        <v>J=</v>
      </c>
      <c r="X92" s="30">
        <f t="shared" si="41"/>
        <v>44635</v>
      </c>
      <c r="Y92" s="4"/>
      <c r="Z92" s="78"/>
      <c r="AA92" s="62"/>
      <c r="AB92" s="64"/>
      <c r="AC92" s="72"/>
      <c r="AD92" s="81"/>
      <c r="AE92" s="81"/>
      <c r="AF92" s="79"/>
      <c r="AG92" s="81"/>
      <c r="AH92" s="78"/>
      <c r="AI92" s="80"/>
      <c r="AJ92" s="6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pans="1:145" x14ac:dyDescent="0.15">
      <c r="A93" s="36">
        <f t="shared" si="33"/>
        <v>44351</v>
      </c>
      <c r="B93" s="14">
        <f t="shared" ca="1" si="42"/>
        <v>1.0278637399999999</v>
      </c>
      <c r="C93" s="13">
        <f t="shared" si="34"/>
        <v>1</v>
      </c>
      <c r="D93" s="12">
        <f ca="1">IF(A93&lt;$B$1,VLOOKUP(A93,[1]DI!$A$4:$B$15000,2,FALSE),0)</f>
        <v>3.4000000000000002E-2</v>
      </c>
      <c r="E93" s="13">
        <f t="shared" ca="1" si="43"/>
        <v>1.00013269</v>
      </c>
      <c r="F93" s="13">
        <f ca="1">(TRUNC(PRODUCT($E$12:$E92),16))</f>
        <v>1.00632248088531</v>
      </c>
      <c r="G93" s="13">
        <f t="shared" si="44"/>
        <v>1</v>
      </c>
      <c r="H93" s="13">
        <f t="shared" ca="1" si="45"/>
        <v>1.0063224799999999</v>
      </c>
      <c r="I93" s="12">
        <f t="shared" si="46"/>
        <v>0.1</v>
      </c>
      <c r="J93" s="30">
        <f t="shared" si="35"/>
        <v>44270</v>
      </c>
      <c r="K93" s="2">
        <f t="shared" si="36"/>
        <v>56</v>
      </c>
      <c r="L93" s="15">
        <f t="shared" si="37"/>
        <v>56</v>
      </c>
      <c r="M93" s="11">
        <f t="shared" si="29"/>
        <v>1.0214059289999999</v>
      </c>
      <c r="N93" s="11">
        <f t="shared" ca="1" si="30"/>
        <v>1.0278637479999999</v>
      </c>
      <c r="O93" s="15">
        <f t="shared" si="38"/>
        <v>0</v>
      </c>
      <c r="P93" s="13">
        <f t="shared" ca="1" si="31"/>
        <v>2.7863740000000001E-2</v>
      </c>
      <c r="Q93" s="19">
        <f t="shared" si="32"/>
        <v>0</v>
      </c>
      <c r="R93" s="13">
        <f t="shared" si="39"/>
        <v>0</v>
      </c>
      <c r="S93" s="13"/>
      <c r="T93" s="13"/>
      <c r="U93" s="13"/>
      <c r="V93" s="13"/>
      <c r="W93" s="4" t="str">
        <f t="shared" si="40"/>
        <v>J=</v>
      </c>
      <c r="X93" s="30">
        <f t="shared" si="41"/>
        <v>44635</v>
      </c>
      <c r="Y93" s="4"/>
      <c r="Z93" s="78"/>
      <c r="AA93" s="62"/>
      <c r="AB93" s="64"/>
      <c r="AC93" s="72"/>
      <c r="AD93" s="81"/>
      <c r="AE93" s="81"/>
      <c r="AF93" s="79"/>
      <c r="AG93" s="81"/>
      <c r="AH93" s="78"/>
      <c r="AI93" s="80"/>
      <c r="AJ93" s="6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pans="1:145" x14ac:dyDescent="0.15">
      <c r="A94" s="36">
        <f t="shared" si="33"/>
        <v>44352</v>
      </c>
      <c r="B94" s="14">
        <f t="shared" ca="1" si="42"/>
        <v>1.0283890099999999</v>
      </c>
      <c r="C94" s="13">
        <f t="shared" si="34"/>
        <v>1</v>
      </c>
      <c r="D94" s="12">
        <f ca="1">IF(A94&lt;$B$1,VLOOKUP(A94,[1]DI!$A$4:$B$15000,2,FALSE),0)</f>
        <v>0</v>
      </c>
      <c r="E94" s="13">
        <f t="shared" ca="1" si="43"/>
        <v>1</v>
      </c>
      <c r="F94" s="13">
        <f ca="1">(TRUNC(PRODUCT($E$12:$E93),16))</f>
        <v>1.0064560098152999</v>
      </c>
      <c r="G94" s="13">
        <f t="shared" si="44"/>
        <v>1</v>
      </c>
      <c r="H94" s="13">
        <f t="shared" ca="1" si="45"/>
        <v>1.00645601</v>
      </c>
      <c r="I94" s="12">
        <f t="shared" si="46"/>
        <v>0.1</v>
      </c>
      <c r="J94" s="30">
        <f t="shared" si="35"/>
        <v>44270</v>
      </c>
      <c r="K94" s="2">
        <f t="shared" si="36"/>
        <v>56</v>
      </c>
      <c r="L94" s="15">
        <f t="shared" si="37"/>
        <v>57</v>
      </c>
      <c r="M94" s="11">
        <f t="shared" si="29"/>
        <v>1.021792313</v>
      </c>
      <c r="N94" s="11">
        <f t="shared" ca="1" si="30"/>
        <v>1.028389014</v>
      </c>
      <c r="O94" s="15">
        <f t="shared" si="38"/>
        <v>0</v>
      </c>
      <c r="P94" s="13">
        <f t="shared" ca="1" si="31"/>
        <v>2.8389009999999999E-2</v>
      </c>
      <c r="Q94" s="19">
        <f t="shared" si="32"/>
        <v>0</v>
      </c>
      <c r="R94" s="13">
        <f t="shared" si="39"/>
        <v>0</v>
      </c>
      <c r="S94" s="13"/>
      <c r="T94" s="13"/>
      <c r="U94" s="13"/>
      <c r="V94" s="13"/>
      <c r="W94" s="4" t="str">
        <f t="shared" si="40"/>
        <v>J=</v>
      </c>
      <c r="X94" s="30">
        <f t="shared" si="41"/>
        <v>44635</v>
      </c>
      <c r="Y94" s="4"/>
      <c r="Z94" s="78"/>
      <c r="AA94" s="62"/>
      <c r="AB94" s="64"/>
      <c r="AC94" s="72"/>
      <c r="AD94" s="81"/>
      <c r="AE94" s="81"/>
      <c r="AF94" s="79"/>
      <c r="AG94" s="81"/>
      <c r="AH94" s="78"/>
      <c r="AI94" s="80"/>
      <c r="AJ94" s="6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pans="1:145" x14ac:dyDescent="0.15">
      <c r="A95" s="36">
        <f t="shared" si="33"/>
        <v>44353</v>
      </c>
      <c r="B95" s="14">
        <f t="shared" ca="1" si="42"/>
        <v>1.0283890099999999</v>
      </c>
      <c r="C95" s="13">
        <f t="shared" si="34"/>
        <v>1</v>
      </c>
      <c r="D95" s="12">
        <f ca="1">IF(A95&lt;$B$1,VLOOKUP(A95,[1]DI!$A$4:$B$15000,2,FALSE),0)</f>
        <v>0</v>
      </c>
      <c r="E95" s="13">
        <f t="shared" ca="1" si="43"/>
        <v>1</v>
      </c>
      <c r="F95" s="13">
        <f ca="1">(TRUNC(PRODUCT($E$12:$E94),16))</f>
        <v>1.0064560098152999</v>
      </c>
      <c r="G95" s="13">
        <f t="shared" si="44"/>
        <v>1</v>
      </c>
      <c r="H95" s="13">
        <f t="shared" ca="1" si="45"/>
        <v>1.00645601</v>
      </c>
      <c r="I95" s="12">
        <f t="shared" si="46"/>
        <v>0.1</v>
      </c>
      <c r="J95" s="30">
        <f t="shared" si="35"/>
        <v>44270</v>
      </c>
      <c r="K95" s="2">
        <f t="shared" si="36"/>
        <v>56</v>
      </c>
      <c r="L95" s="15">
        <f t="shared" si="37"/>
        <v>57</v>
      </c>
      <c r="M95" s="11">
        <f t="shared" si="29"/>
        <v>1.021792313</v>
      </c>
      <c r="N95" s="11">
        <f t="shared" ca="1" si="30"/>
        <v>1.028389014</v>
      </c>
      <c r="O95" s="15">
        <f t="shared" si="38"/>
        <v>0</v>
      </c>
      <c r="P95" s="13">
        <f t="shared" ca="1" si="31"/>
        <v>2.8389009999999999E-2</v>
      </c>
      <c r="Q95" s="19">
        <f t="shared" si="32"/>
        <v>0</v>
      </c>
      <c r="R95" s="13">
        <f t="shared" si="39"/>
        <v>0</v>
      </c>
      <c r="S95" s="13"/>
      <c r="T95" s="13"/>
      <c r="U95" s="13"/>
      <c r="V95" s="13"/>
      <c r="W95" s="4" t="str">
        <f t="shared" si="40"/>
        <v>J=</v>
      </c>
      <c r="X95" s="30">
        <f t="shared" si="41"/>
        <v>44635</v>
      </c>
      <c r="Y95" s="4"/>
      <c r="Z95" s="78"/>
      <c r="AA95" s="62"/>
      <c r="AB95" s="64"/>
      <c r="AC95" s="72"/>
      <c r="AD95" s="81"/>
      <c r="AE95" s="81"/>
      <c r="AF95" s="79"/>
      <c r="AG95" s="81"/>
      <c r="AH95" s="78"/>
      <c r="AI95" s="80"/>
      <c r="AJ95" s="6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pans="1:145" x14ac:dyDescent="0.15">
      <c r="A96" s="36">
        <f t="shared" si="33"/>
        <v>44354</v>
      </c>
      <c r="B96" s="14">
        <f t="shared" ca="1" si="42"/>
        <v>1.0283890099999999</v>
      </c>
      <c r="C96" s="13">
        <f t="shared" si="34"/>
        <v>1</v>
      </c>
      <c r="D96" s="12">
        <f ca="1">IF(A96&lt;$B$1,VLOOKUP(A96,[1]DI!$A$4:$B$15000,2,FALSE),0)</f>
        <v>3.4000000000000002E-2</v>
      </c>
      <c r="E96" s="13">
        <f t="shared" ca="1" si="43"/>
        <v>1.00013269</v>
      </c>
      <c r="F96" s="13">
        <f ca="1">(TRUNC(PRODUCT($E$12:$E95),16))</f>
        <v>1.0064560098152999</v>
      </c>
      <c r="G96" s="13">
        <f t="shared" si="44"/>
        <v>1</v>
      </c>
      <c r="H96" s="13">
        <f t="shared" ca="1" si="45"/>
        <v>1.00645601</v>
      </c>
      <c r="I96" s="12">
        <f t="shared" si="46"/>
        <v>0.1</v>
      </c>
      <c r="J96" s="30">
        <f t="shared" si="35"/>
        <v>44270</v>
      </c>
      <c r="K96" s="2">
        <f t="shared" si="36"/>
        <v>57</v>
      </c>
      <c r="L96" s="15">
        <f t="shared" si="37"/>
        <v>57</v>
      </c>
      <c r="M96" s="11">
        <f t="shared" si="29"/>
        <v>1.021792313</v>
      </c>
      <c r="N96" s="11">
        <f t="shared" ca="1" si="30"/>
        <v>1.028389014</v>
      </c>
      <c r="O96" s="15">
        <f t="shared" si="38"/>
        <v>0</v>
      </c>
      <c r="P96" s="13">
        <f t="shared" ca="1" si="31"/>
        <v>2.8389009999999999E-2</v>
      </c>
      <c r="Q96" s="19">
        <f t="shared" si="32"/>
        <v>0</v>
      </c>
      <c r="R96" s="13">
        <f t="shared" si="39"/>
        <v>0</v>
      </c>
      <c r="S96" s="13"/>
      <c r="T96" s="13"/>
      <c r="U96" s="13"/>
      <c r="V96" s="13"/>
      <c r="W96" s="4" t="str">
        <f t="shared" si="40"/>
        <v>J=</v>
      </c>
      <c r="X96" s="30">
        <f t="shared" si="41"/>
        <v>44635</v>
      </c>
      <c r="Y96" s="4"/>
      <c r="Z96" s="78"/>
      <c r="AA96" s="62"/>
      <c r="AB96" s="64"/>
      <c r="AC96" s="72"/>
      <c r="AD96" s="81"/>
      <c r="AE96" s="81"/>
      <c r="AF96" s="79"/>
      <c r="AG96" s="81"/>
      <c r="AH96" s="78"/>
      <c r="AI96" s="80"/>
      <c r="AJ96" s="6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pans="1:145" x14ac:dyDescent="0.15">
      <c r="A97" s="36">
        <f t="shared" si="33"/>
        <v>44355</v>
      </c>
      <c r="B97" s="14">
        <f t="shared" ca="1" si="42"/>
        <v>1.0289145500000001</v>
      </c>
      <c r="C97" s="13">
        <f t="shared" si="34"/>
        <v>1</v>
      </c>
      <c r="D97" s="12">
        <f ca="1">IF(A97&lt;$B$1,VLOOKUP(A97,[1]DI!$A$4:$B$15000,2,FALSE),0)</f>
        <v>3.4000000000000002E-2</v>
      </c>
      <c r="E97" s="13">
        <f t="shared" ca="1" si="43"/>
        <v>1.00013269</v>
      </c>
      <c r="F97" s="13">
        <f ca="1">(TRUNC(PRODUCT($E$12:$E96),16))</f>
        <v>1.0065895564632401</v>
      </c>
      <c r="G97" s="13">
        <f t="shared" si="44"/>
        <v>1</v>
      </c>
      <c r="H97" s="13">
        <f t="shared" ca="1" si="45"/>
        <v>1.0065895600000001</v>
      </c>
      <c r="I97" s="12">
        <f t="shared" si="46"/>
        <v>0.1</v>
      </c>
      <c r="J97" s="30">
        <f t="shared" si="35"/>
        <v>44270</v>
      </c>
      <c r="K97" s="2">
        <f t="shared" si="36"/>
        <v>58</v>
      </c>
      <c r="L97" s="15">
        <f t="shared" si="37"/>
        <v>58</v>
      </c>
      <c r="M97" s="11">
        <f t="shared" si="29"/>
        <v>1.0221788430000001</v>
      </c>
      <c r="N97" s="11">
        <f t="shared" ca="1" si="30"/>
        <v>1.028914552</v>
      </c>
      <c r="O97" s="15">
        <f t="shared" si="38"/>
        <v>0</v>
      </c>
      <c r="P97" s="13">
        <f t="shared" ca="1" si="31"/>
        <v>2.8914550000000001E-2</v>
      </c>
      <c r="Q97" s="19">
        <f t="shared" si="32"/>
        <v>0</v>
      </c>
      <c r="R97" s="13">
        <f t="shared" si="39"/>
        <v>0</v>
      </c>
      <c r="S97" s="13"/>
      <c r="T97" s="13"/>
      <c r="U97" s="13"/>
      <c r="V97" s="13"/>
      <c r="W97" s="4" t="str">
        <f t="shared" si="40"/>
        <v>J=</v>
      </c>
      <c r="X97" s="30">
        <f t="shared" si="41"/>
        <v>44635</v>
      </c>
      <c r="Y97" s="4"/>
      <c r="Z97" s="78"/>
      <c r="AA97" s="62"/>
      <c r="AB97" s="64"/>
      <c r="AC97" s="72"/>
      <c r="AD97" s="81"/>
      <c r="AE97" s="81"/>
      <c r="AF97" s="79"/>
      <c r="AG97" s="81"/>
      <c r="AH97" s="78"/>
      <c r="AI97" s="80"/>
      <c r="AJ97" s="6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pans="1:145" x14ac:dyDescent="0.15">
      <c r="A98" s="36">
        <f t="shared" si="33"/>
        <v>44356</v>
      </c>
      <c r="B98" s="14">
        <f t="shared" ca="1" si="42"/>
        <v>1.02944035</v>
      </c>
      <c r="C98" s="13">
        <f t="shared" si="34"/>
        <v>1</v>
      </c>
      <c r="D98" s="12">
        <f ca="1">IF(A98&lt;$B$1,VLOOKUP(A98,[1]DI!$A$4:$B$15000,2,FALSE),0)</f>
        <v>3.4000000000000002E-2</v>
      </c>
      <c r="E98" s="13">
        <f t="shared" ca="1" si="43"/>
        <v>1.00013269</v>
      </c>
      <c r="F98" s="13">
        <f ca="1">(TRUNC(PRODUCT($E$12:$E97),16))</f>
        <v>1.00672312083149</v>
      </c>
      <c r="G98" s="13">
        <f t="shared" si="44"/>
        <v>1</v>
      </c>
      <c r="H98" s="13">
        <f t="shared" ca="1" si="45"/>
        <v>1.00672312</v>
      </c>
      <c r="I98" s="12">
        <f t="shared" si="46"/>
        <v>0.1</v>
      </c>
      <c r="J98" s="30">
        <f t="shared" si="35"/>
        <v>44270</v>
      </c>
      <c r="K98" s="2">
        <f t="shared" si="36"/>
        <v>59</v>
      </c>
      <c r="L98" s="15">
        <f t="shared" si="37"/>
        <v>59</v>
      </c>
      <c r="M98" s="11">
        <f t="shared" si="29"/>
        <v>1.0225655199999999</v>
      </c>
      <c r="N98" s="11">
        <f t="shared" ca="1" si="30"/>
        <v>1.0294403510000001</v>
      </c>
      <c r="O98" s="15">
        <f t="shared" si="38"/>
        <v>0</v>
      </c>
      <c r="P98" s="13">
        <f t="shared" ca="1" si="31"/>
        <v>2.9440350000000001E-2</v>
      </c>
      <c r="Q98" s="19">
        <f t="shared" si="32"/>
        <v>0</v>
      </c>
      <c r="R98" s="13">
        <f t="shared" si="39"/>
        <v>0</v>
      </c>
      <c r="S98" s="13"/>
      <c r="T98" s="13"/>
      <c r="U98" s="13"/>
      <c r="V98" s="13"/>
      <c r="W98" s="4" t="str">
        <f t="shared" si="40"/>
        <v>J=</v>
      </c>
      <c r="X98" s="30">
        <f t="shared" si="41"/>
        <v>44635</v>
      </c>
      <c r="Y98" s="4"/>
      <c r="Z98" s="78"/>
      <c r="AA98" s="62"/>
      <c r="AB98" s="64"/>
      <c r="AC98" s="72"/>
      <c r="AD98" s="81"/>
      <c r="AE98" s="81"/>
      <c r="AF98" s="79"/>
      <c r="AG98" s="81"/>
      <c r="AH98" s="78"/>
      <c r="AI98" s="80"/>
      <c r="AJ98" s="6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pans="1:145" x14ac:dyDescent="0.15">
      <c r="A99" s="36">
        <f t="shared" si="33"/>
        <v>44357</v>
      </c>
      <c r="B99" s="14">
        <f t="shared" ca="1" si="42"/>
        <v>1.02996642</v>
      </c>
      <c r="C99" s="13">
        <f t="shared" si="34"/>
        <v>1</v>
      </c>
      <c r="D99" s="12">
        <f ca="1">IF(A99&lt;$B$1,VLOOKUP(A99,[1]DI!$A$4:$B$15000,2,FALSE),0)</f>
        <v>3.4000000000000002E-2</v>
      </c>
      <c r="E99" s="13">
        <f t="shared" ca="1" si="43"/>
        <v>1.00013269</v>
      </c>
      <c r="F99" s="13">
        <f ca="1">(TRUNC(PRODUCT($E$12:$E98),16))</f>
        <v>1.00685670292239</v>
      </c>
      <c r="G99" s="13">
        <f t="shared" si="44"/>
        <v>1</v>
      </c>
      <c r="H99" s="13">
        <f t="shared" ca="1" si="45"/>
        <v>1.0068566999999999</v>
      </c>
      <c r="I99" s="12">
        <f t="shared" si="46"/>
        <v>0.1</v>
      </c>
      <c r="J99" s="30">
        <f t="shared" si="35"/>
        <v>44270</v>
      </c>
      <c r="K99" s="2">
        <f t="shared" si="36"/>
        <v>60</v>
      </c>
      <c r="L99" s="15">
        <f t="shared" si="37"/>
        <v>60</v>
      </c>
      <c r="M99" s="11">
        <f t="shared" si="29"/>
        <v>1.022952343</v>
      </c>
      <c r="N99" s="11">
        <f t="shared" ca="1" si="30"/>
        <v>1.02996642</v>
      </c>
      <c r="O99" s="15">
        <f t="shared" si="38"/>
        <v>0</v>
      </c>
      <c r="P99" s="13">
        <f t="shared" ca="1" si="31"/>
        <v>2.9966420000000001E-2</v>
      </c>
      <c r="Q99" s="19">
        <f t="shared" si="32"/>
        <v>0</v>
      </c>
      <c r="R99" s="13">
        <f t="shared" si="39"/>
        <v>0</v>
      </c>
      <c r="S99" s="13"/>
      <c r="T99" s="13"/>
      <c r="U99" s="13"/>
      <c r="V99" s="13"/>
      <c r="W99" s="4" t="str">
        <f t="shared" si="40"/>
        <v>J=</v>
      </c>
      <c r="X99" s="30">
        <f t="shared" si="41"/>
        <v>44635</v>
      </c>
      <c r="Y99" s="4"/>
      <c r="Z99" s="78"/>
      <c r="AA99" s="62"/>
      <c r="AB99" s="64"/>
      <c r="AC99" s="72"/>
      <c r="AD99" s="81"/>
      <c r="AE99" s="81"/>
      <c r="AF99" s="79"/>
      <c r="AG99" s="81"/>
      <c r="AH99" s="78"/>
      <c r="AI99" s="80"/>
      <c r="AJ99" s="6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pans="1:145" x14ac:dyDescent="0.15">
      <c r="A100" s="36">
        <f t="shared" si="33"/>
        <v>44358</v>
      </c>
      <c r="B100" s="14">
        <f t="shared" ca="1" si="42"/>
        <v>1.03049276</v>
      </c>
      <c r="C100" s="13">
        <f t="shared" si="34"/>
        <v>1</v>
      </c>
      <c r="D100" s="12">
        <f ca="1">IF(A100&lt;$B$1,VLOOKUP(A100,[1]DI!$A$4:$B$15000,2,FALSE),0)</f>
        <v>3.4000000000000002E-2</v>
      </c>
      <c r="E100" s="13">
        <f t="shared" ca="1" si="43"/>
        <v>1.00013269</v>
      </c>
      <c r="F100" s="13">
        <f ca="1">(TRUNC(PRODUCT($E$12:$E99),16))</f>
        <v>1.0069903027383</v>
      </c>
      <c r="G100" s="13">
        <f t="shared" si="44"/>
        <v>1</v>
      </c>
      <c r="H100" s="13">
        <f t="shared" ca="1" si="45"/>
        <v>1.0069903</v>
      </c>
      <c r="I100" s="12">
        <f t="shared" si="46"/>
        <v>0.1</v>
      </c>
      <c r="J100" s="30">
        <f t="shared" si="35"/>
        <v>44270</v>
      </c>
      <c r="K100" s="2">
        <f t="shared" si="36"/>
        <v>61</v>
      </c>
      <c r="L100" s="15">
        <f t="shared" si="37"/>
        <v>61</v>
      </c>
      <c r="M100" s="11">
        <f t="shared" si="29"/>
        <v>1.0233393120000001</v>
      </c>
      <c r="N100" s="11">
        <f t="shared" ca="1" si="30"/>
        <v>1.0304927610000001</v>
      </c>
      <c r="O100" s="15">
        <f t="shared" si="38"/>
        <v>0</v>
      </c>
      <c r="P100" s="13">
        <f t="shared" ca="1" si="31"/>
        <v>3.0492760000000001E-2</v>
      </c>
      <c r="Q100" s="19">
        <f t="shared" si="32"/>
        <v>0</v>
      </c>
      <c r="R100" s="13">
        <f t="shared" si="39"/>
        <v>0</v>
      </c>
      <c r="S100" s="13"/>
      <c r="T100" s="13"/>
      <c r="U100" s="13"/>
      <c r="V100" s="13"/>
      <c r="W100" s="4" t="str">
        <f t="shared" si="40"/>
        <v>J=</v>
      </c>
      <c r="X100" s="30">
        <f t="shared" si="41"/>
        <v>44635</v>
      </c>
      <c r="Y100" s="4"/>
      <c r="Z100" s="78"/>
      <c r="AA100" s="62"/>
      <c r="AB100" s="64"/>
      <c r="AC100" s="72"/>
      <c r="AD100" s="81"/>
      <c r="AE100" s="81"/>
      <c r="AF100" s="79"/>
      <c r="AG100" s="81"/>
      <c r="AH100" s="78"/>
      <c r="AI100" s="80"/>
      <c r="AJ100" s="6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pans="1:145" x14ac:dyDescent="0.15">
      <c r="A101" s="36">
        <f t="shared" si="33"/>
        <v>44359</v>
      </c>
      <c r="B101" s="14">
        <f t="shared" ca="1" si="42"/>
        <v>1.0310193700000001</v>
      </c>
      <c r="C101" s="13">
        <f t="shared" si="34"/>
        <v>1</v>
      </c>
      <c r="D101" s="12">
        <f ca="1">IF(A101&lt;$B$1,VLOOKUP(A101,[1]DI!$A$4:$B$15000,2,FALSE),0)</f>
        <v>0</v>
      </c>
      <c r="E101" s="13">
        <f t="shared" ca="1" si="43"/>
        <v>1</v>
      </c>
      <c r="F101" s="13">
        <f ca="1">(TRUNC(PRODUCT($E$12:$E100),16))</f>
        <v>1.0071239202815701</v>
      </c>
      <c r="G101" s="13">
        <f t="shared" si="44"/>
        <v>1</v>
      </c>
      <c r="H101" s="13">
        <f t="shared" ca="1" si="45"/>
        <v>1.00712392</v>
      </c>
      <c r="I101" s="12">
        <f t="shared" si="46"/>
        <v>0.1</v>
      </c>
      <c r="J101" s="30">
        <f t="shared" si="35"/>
        <v>44270</v>
      </c>
      <c r="K101" s="2">
        <f t="shared" si="36"/>
        <v>61</v>
      </c>
      <c r="L101" s="15">
        <f t="shared" si="37"/>
        <v>62</v>
      </c>
      <c r="M101" s="11">
        <f t="shared" si="29"/>
        <v>1.0237264269999999</v>
      </c>
      <c r="N101" s="11">
        <f t="shared" ca="1" si="30"/>
        <v>1.031019372</v>
      </c>
      <c r="O101" s="15">
        <f t="shared" si="38"/>
        <v>0</v>
      </c>
      <c r="P101" s="13">
        <f t="shared" ca="1" si="31"/>
        <v>3.1019370000000001E-2</v>
      </c>
      <c r="Q101" s="19">
        <f t="shared" si="32"/>
        <v>0</v>
      </c>
      <c r="R101" s="13">
        <f t="shared" si="39"/>
        <v>0</v>
      </c>
      <c r="S101" s="13"/>
      <c r="T101" s="13"/>
      <c r="U101" s="13"/>
      <c r="V101" s="13"/>
      <c r="W101" s="4" t="str">
        <f t="shared" si="40"/>
        <v>J=</v>
      </c>
      <c r="X101" s="30">
        <f t="shared" si="41"/>
        <v>44635</v>
      </c>
      <c r="Y101" s="4"/>
      <c r="Z101" s="78"/>
      <c r="AA101" s="62"/>
      <c r="AB101" s="64"/>
      <c r="AC101" s="72"/>
      <c r="AD101" s="81"/>
      <c r="AE101" s="81"/>
      <c r="AF101" s="79"/>
      <c r="AG101" s="81"/>
      <c r="AH101" s="78"/>
      <c r="AI101" s="80"/>
      <c r="AJ101" s="6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pans="1:145" x14ac:dyDescent="0.15">
      <c r="A102" s="36">
        <f t="shared" si="33"/>
        <v>44360</v>
      </c>
      <c r="B102" s="14">
        <f t="shared" ca="1" si="42"/>
        <v>1.0310193700000001</v>
      </c>
      <c r="C102" s="13">
        <f t="shared" si="34"/>
        <v>1</v>
      </c>
      <c r="D102" s="12">
        <f ca="1">IF(A102&lt;$B$1,VLOOKUP(A102,[1]DI!$A$4:$B$15000,2,FALSE),0)</f>
        <v>0</v>
      </c>
      <c r="E102" s="13">
        <f t="shared" ca="1" si="43"/>
        <v>1</v>
      </c>
      <c r="F102" s="13">
        <f ca="1">(TRUNC(PRODUCT($E$12:$E101),16))</f>
        <v>1.0071239202815701</v>
      </c>
      <c r="G102" s="13">
        <f t="shared" si="44"/>
        <v>1</v>
      </c>
      <c r="H102" s="13">
        <f t="shared" ca="1" si="45"/>
        <v>1.00712392</v>
      </c>
      <c r="I102" s="12">
        <f t="shared" si="46"/>
        <v>0.1</v>
      </c>
      <c r="J102" s="30">
        <f t="shared" si="35"/>
        <v>44270</v>
      </c>
      <c r="K102" s="2">
        <f t="shared" si="36"/>
        <v>61</v>
      </c>
      <c r="L102" s="15">
        <f t="shared" si="37"/>
        <v>62</v>
      </c>
      <c r="M102" s="11">
        <f t="shared" si="29"/>
        <v>1.0237264269999999</v>
      </c>
      <c r="N102" s="11">
        <f t="shared" ca="1" si="30"/>
        <v>1.031019372</v>
      </c>
      <c r="O102" s="15">
        <f t="shared" si="38"/>
        <v>0</v>
      </c>
      <c r="P102" s="13">
        <f t="shared" ca="1" si="31"/>
        <v>3.1019370000000001E-2</v>
      </c>
      <c r="Q102" s="19">
        <f t="shared" si="32"/>
        <v>0</v>
      </c>
      <c r="R102" s="13">
        <f t="shared" si="39"/>
        <v>0</v>
      </c>
      <c r="S102" s="13"/>
      <c r="T102" s="13"/>
      <c r="U102" s="13"/>
      <c r="V102" s="13"/>
      <c r="W102" s="4" t="str">
        <f t="shared" si="40"/>
        <v>J=</v>
      </c>
      <c r="X102" s="30">
        <f t="shared" si="41"/>
        <v>44635</v>
      </c>
      <c r="Y102" s="4"/>
      <c r="Z102" s="78"/>
      <c r="AA102" s="62"/>
      <c r="AB102" s="64"/>
      <c r="AC102" s="72"/>
      <c r="AD102" s="81"/>
      <c r="AE102" s="81"/>
      <c r="AF102" s="79"/>
      <c r="AG102" s="81"/>
      <c r="AH102" s="78"/>
      <c r="AI102" s="80"/>
      <c r="AJ102" s="6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pans="1:145" x14ac:dyDescent="0.15">
      <c r="A103" s="36">
        <f t="shared" si="33"/>
        <v>44361</v>
      </c>
      <c r="B103" s="14">
        <f t="shared" ca="1" si="42"/>
        <v>1.0310193700000001</v>
      </c>
      <c r="C103" s="13">
        <f t="shared" si="34"/>
        <v>1</v>
      </c>
      <c r="D103" s="12">
        <f ca="1">IF(A103&lt;$B$1,VLOOKUP(A103,[1]DI!$A$4:$B$15000,2,FALSE),0)</f>
        <v>3.4000000000000002E-2</v>
      </c>
      <c r="E103" s="13">
        <f t="shared" ca="1" si="43"/>
        <v>1.00013269</v>
      </c>
      <c r="F103" s="13">
        <f ca="1">(TRUNC(PRODUCT($E$12:$E102),16))</f>
        <v>1.0071239202815701</v>
      </c>
      <c r="G103" s="13">
        <f t="shared" si="44"/>
        <v>1</v>
      </c>
      <c r="H103" s="13">
        <f t="shared" ca="1" si="45"/>
        <v>1.00712392</v>
      </c>
      <c r="I103" s="12">
        <f t="shared" si="46"/>
        <v>0.1</v>
      </c>
      <c r="J103" s="30">
        <f t="shared" si="35"/>
        <v>44270</v>
      </c>
      <c r="K103" s="2">
        <f t="shared" si="36"/>
        <v>62</v>
      </c>
      <c r="L103" s="15">
        <f t="shared" si="37"/>
        <v>62</v>
      </c>
      <c r="M103" s="11">
        <f t="shared" si="29"/>
        <v>1.0237264269999999</v>
      </c>
      <c r="N103" s="11">
        <f t="shared" ca="1" si="30"/>
        <v>1.031019372</v>
      </c>
      <c r="O103" s="15">
        <f t="shared" si="38"/>
        <v>0</v>
      </c>
      <c r="P103" s="13">
        <f t="shared" ca="1" si="31"/>
        <v>3.1019370000000001E-2</v>
      </c>
      <c r="Q103" s="19">
        <f t="shared" si="32"/>
        <v>0</v>
      </c>
      <c r="R103" s="13">
        <f t="shared" si="39"/>
        <v>0</v>
      </c>
      <c r="S103" s="13"/>
      <c r="T103" s="13"/>
      <c r="U103" s="13"/>
      <c r="V103" s="13"/>
      <c r="W103" s="4" t="str">
        <f t="shared" si="40"/>
        <v>J=</v>
      </c>
      <c r="X103" s="30">
        <f t="shared" si="41"/>
        <v>44635</v>
      </c>
      <c r="Y103" s="4"/>
      <c r="Z103" s="78"/>
      <c r="AA103" s="62"/>
      <c r="AB103" s="64"/>
      <c r="AC103" s="72"/>
      <c r="AD103" s="81"/>
      <c r="AE103" s="81"/>
      <c r="AF103" s="79"/>
      <c r="AG103" s="81"/>
      <c r="AH103" s="78"/>
      <c r="AI103" s="80"/>
      <c r="AJ103" s="6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pans="1:145" x14ac:dyDescent="0.15">
      <c r="A104" s="36">
        <f t="shared" si="33"/>
        <v>44362</v>
      </c>
      <c r="B104" s="14">
        <f t="shared" ca="1" si="42"/>
        <v>1.0315462499999999</v>
      </c>
      <c r="C104" s="13">
        <f t="shared" si="34"/>
        <v>1</v>
      </c>
      <c r="D104" s="12">
        <f ca="1">IF(A104&lt;$B$1,VLOOKUP(A104,[1]DI!$A$4:$B$15000,2,FALSE),0)</f>
        <v>3.4000000000000002E-2</v>
      </c>
      <c r="E104" s="13">
        <f t="shared" ca="1" si="43"/>
        <v>1.00013269</v>
      </c>
      <c r="F104" s="13">
        <f ca="1">(TRUNC(PRODUCT($E$12:$E103),16))</f>
        <v>1.00725755555456</v>
      </c>
      <c r="G104" s="13">
        <f t="shared" si="44"/>
        <v>1</v>
      </c>
      <c r="H104" s="13">
        <f t="shared" ca="1" si="45"/>
        <v>1.00725756</v>
      </c>
      <c r="I104" s="12">
        <f t="shared" si="46"/>
        <v>0.1</v>
      </c>
      <c r="J104" s="30">
        <f t="shared" si="35"/>
        <v>44270</v>
      </c>
      <c r="K104" s="2">
        <f t="shared" si="36"/>
        <v>63</v>
      </c>
      <c r="L104" s="15">
        <f t="shared" si="37"/>
        <v>63</v>
      </c>
      <c r="M104" s="11">
        <f t="shared" si="29"/>
        <v>1.024113689</v>
      </c>
      <c r="N104" s="11">
        <f t="shared" ca="1" si="30"/>
        <v>1.0315462559999999</v>
      </c>
      <c r="O104" s="15">
        <f t="shared" si="38"/>
        <v>0</v>
      </c>
      <c r="P104" s="13">
        <f t="shared" ca="1" si="31"/>
        <v>3.1546249999999998E-2</v>
      </c>
      <c r="Q104" s="19">
        <f t="shared" si="32"/>
        <v>0</v>
      </c>
      <c r="R104" s="13">
        <f t="shared" si="39"/>
        <v>0</v>
      </c>
      <c r="S104" s="13"/>
      <c r="T104" s="13"/>
      <c r="U104" s="13"/>
      <c r="V104" s="13"/>
      <c r="W104" s="4" t="str">
        <f t="shared" si="40"/>
        <v>J=</v>
      </c>
      <c r="X104" s="30">
        <f t="shared" si="41"/>
        <v>44635</v>
      </c>
      <c r="Y104" s="10"/>
      <c r="Z104" s="78"/>
      <c r="AA104" s="62"/>
      <c r="AB104" s="64"/>
      <c r="AC104" s="72"/>
      <c r="AD104" s="81"/>
      <c r="AE104" s="81"/>
      <c r="AF104" s="79"/>
      <c r="AG104" s="81"/>
      <c r="AH104" s="78"/>
      <c r="AI104" s="80"/>
      <c r="AJ104" s="6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pans="1:145" x14ac:dyDescent="0.15">
      <c r="A105" s="36">
        <f t="shared" si="33"/>
        <v>44363</v>
      </c>
      <c r="B105" s="14">
        <f t="shared" ca="1" si="42"/>
        <v>1.0320734</v>
      </c>
      <c r="C105" s="13">
        <f t="shared" si="34"/>
        <v>1</v>
      </c>
      <c r="D105" s="12">
        <f ca="1">IF(A105&lt;$B$1,VLOOKUP(A105,[1]DI!$A$4:$B$15000,2,FALSE),0)</f>
        <v>3.4000000000000002E-2</v>
      </c>
      <c r="E105" s="13">
        <f t="shared" ca="1" si="43"/>
        <v>1.00013269</v>
      </c>
      <c r="F105" s="13">
        <f ca="1">(TRUNC(PRODUCT($E$12:$E104),16))</f>
        <v>1.0073912085596</v>
      </c>
      <c r="G105" s="13">
        <f t="shared" si="44"/>
        <v>1</v>
      </c>
      <c r="H105" s="13">
        <f t="shared" ca="1" si="45"/>
        <v>1.00739121</v>
      </c>
      <c r="I105" s="12">
        <f t="shared" si="46"/>
        <v>0.1</v>
      </c>
      <c r="J105" s="30">
        <f t="shared" si="35"/>
        <v>44270</v>
      </c>
      <c r="K105" s="2">
        <f t="shared" si="36"/>
        <v>64</v>
      </c>
      <c r="L105" s="15">
        <f t="shared" si="37"/>
        <v>64</v>
      </c>
      <c r="M105" s="11">
        <f t="shared" si="29"/>
        <v>1.0245010969999999</v>
      </c>
      <c r="N105" s="11">
        <f t="shared" ca="1" si="30"/>
        <v>1.0320734</v>
      </c>
      <c r="O105" s="15">
        <f t="shared" si="38"/>
        <v>0</v>
      </c>
      <c r="P105" s="13">
        <f t="shared" ca="1" si="31"/>
        <v>3.2073400000000002E-2</v>
      </c>
      <c r="Q105" s="19">
        <f t="shared" si="32"/>
        <v>0</v>
      </c>
      <c r="R105" s="13">
        <f t="shared" si="39"/>
        <v>0</v>
      </c>
      <c r="S105" s="13"/>
      <c r="T105" s="13"/>
      <c r="U105" s="13"/>
      <c r="V105" s="13"/>
      <c r="W105" s="4" t="str">
        <f t="shared" si="40"/>
        <v>J=</v>
      </c>
      <c r="X105" s="30">
        <f t="shared" si="41"/>
        <v>44635</v>
      </c>
      <c r="Y105" s="4"/>
      <c r="Z105" s="78"/>
      <c r="AA105" s="62"/>
      <c r="AB105" s="64"/>
      <c r="AC105" s="72"/>
      <c r="AD105" s="81"/>
      <c r="AE105" s="81"/>
      <c r="AF105" s="79"/>
      <c r="AG105" s="81"/>
      <c r="AH105" s="78"/>
      <c r="AI105" s="80"/>
      <c r="AJ105" s="6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pans="1:145" x14ac:dyDescent="0.15">
      <c r="A106" s="36">
        <f t="shared" si="33"/>
        <v>44364</v>
      </c>
      <c r="B106" s="14">
        <f t="shared" ca="1" si="42"/>
        <v>1.0326008099999999</v>
      </c>
      <c r="C106" s="13">
        <f t="shared" si="34"/>
        <v>1</v>
      </c>
      <c r="D106" s="12">
        <f ca="1">IF(A106&lt;$B$1,VLOOKUP(A106,[1]DI!$A$4:$B$15000,2,FALSE),0)</f>
        <v>4.1500000000000002E-2</v>
      </c>
      <c r="E106" s="13">
        <f t="shared" ca="1" si="43"/>
        <v>1.00016137</v>
      </c>
      <c r="F106" s="13">
        <f ca="1">(TRUNC(PRODUCT($E$12:$E105),16))</f>
        <v>1.0075248792990701</v>
      </c>
      <c r="G106" s="13">
        <f t="shared" si="44"/>
        <v>1</v>
      </c>
      <c r="H106" s="13">
        <f t="shared" ca="1" si="45"/>
        <v>1.0075248800000001</v>
      </c>
      <c r="I106" s="12">
        <f t="shared" si="46"/>
        <v>0.1</v>
      </c>
      <c r="J106" s="30">
        <f t="shared" si="35"/>
        <v>44270</v>
      </c>
      <c r="K106" s="2">
        <f t="shared" si="36"/>
        <v>65</v>
      </c>
      <c r="L106" s="15">
        <f t="shared" si="37"/>
        <v>65</v>
      </c>
      <c r="M106" s="11">
        <f t="shared" si="29"/>
        <v>1.024888652</v>
      </c>
      <c r="N106" s="11">
        <f t="shared" ca="1" si="30"/>
        <v>1.032600816</v>
      </c>
      <c r="O106" s="15">
        <f t="shared" si="38"/>
        <v>0</v>
      </c>
      <c r="P106" s="13">
        <f t="shared" ca="1" si="31"/>
        <v>3.2600810000000001E-2</v>
      </c>
      <c r="Q106" s="19">
        <f t="shared" si="32"/>
        <v>0</v>
      </c>
      <c r="R106" s="13">
        <f t="shared" si="39"/>
        <v>0</v>
      </c>
      <c r="S106" s="13"/>
      <c r="T106" s="13"/>
      <c r="U106" s="13"/>
      <c r="V106" s="13"/>
      <c r="W106" s="4" t="str">
        <f t="shared" si="40"/>
        <v>J=</v>
      </c>
      <c r="X106" s="30">
        <f t="shared" si="41"/>
        <v>44635</v>
      </c>
      <c r="Y106" s="4"/>
      <c r="Z106" s="78"/>
      <c r="AA106" s="62"/>
      <c r="AB106" s="64"/>
      <c r="AC106" s="72"/>
      <c r="AD106" s="81"/>
      <c r="AE106" s="81"/>
      <c r="AF106" s="79"/>
      <c r="AG106" s="81"/>
      <c r="AH106" s="78"/>
      <c r="AI106" s="80"/>
      <c r="AJ106" s="6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pans="1:145" x14ac:dyDescent="0.15">
      <c r="A107" s="36">
        <f t="shared" si="33"/>
        <v>44365</v>
      </c>
      <c r="B107" s="14">
        <f t="shared" ca="1" si="42"/>
        <v>1.03315812</v>
      </c>
      <c r="C107" s="13">
        <f t="shared" si="34"/>
        <v>1</v>
      </c>
      <c r="D107" s="12">
        <f ca="1">IF(A107&lt;$B$1,VLOOKUP(A107,[1]DI!$A$4:$B$15000,2,FALSE),0)</f>
        <v>4.1500000000000002E-2</v>
      </c>
      <c r="E107" s="13">
        <f t="shared" ca="1" si="43"/>
        <v>1.00016137</v>
      </c>
      <c r="F107" s="13">
        <f ca="1">(TRUNC(PRODUCT($E$12:$E106),16))</f>
        <v>1.00768746358884</v>
      </c>
      <c r="G107" s="13">
        <f t="shared" si="44"/>
        <v>1</v>
      </c>
      <c r="H107" s="13">
        <f t="shared" ca="1" si="45"/>
        <v>1.0076874600000001</v>
      </c>
      <c r="I107" s="12">
        <f t="shared" si="46"/>
        <v>0.1</v>
      </c>
      <c r="J107" s="30">
        <f t="shared" si="35"/>
        <v>44270</v>
      </c>
      <c r="K107" s="2">
        <f t="shared" si="36"/>
        <v>66</v>
      </c>
      <c r="L107" s="15">
        <f t="shared" si="37"/>
        <v>66</v>
      </c>
      <c r="M107" s="11">
        <f t="shared" si="29"/>
        <v>1.0252763540000001</v>
      </c>
      <c r="N107" s="11">
        <f t="shared" ca="1" si="30"/>
        <v>1.0331581249999999</v>
      </c>
      <c r="O107" s="15">
        <f t="shared" si="38"/>
        <v>0</v>
      </c>
      <c r="P107" s="13">
        <f t="shared" ca="1" si="31"/>
        <v>3.3158119999999999E-2</v>
      </c>
      <c r="Q107" s="19">
        <f t="shared" si="32"/>
        <v>0</v>
      </c>
      <c r="R107" s="13">
        <f t="shared" si="39"/>
        <v>0</v>
      </c>
      <c r="S107" s="13"/>
      <c r="T107" s="13"/>
      <c r="U107" s="13"/>
      <c r="V107" s="13"/>
      <c r="W107" s="4" t="str">
        <f t="shared" si="40"/>
        <v>J=</v>
      </c>
      <c r="X107" s="30">
        <f t="shared" si="41"/>
        <v>44635</v>
      </c>
      <c r="Y107" s="4"/>
      <c r="Z107" s="78"/>
      <c r="AA107" s="62"/>
      <c r="AB107" s="64"/>
      <c r="AC107" s="72"/>
      <c r="AD107" s="81"/>
      <c r="AE107" s="81"/>
      <c r="AF107" s="79"/>
      <c r="AG107" s="81"/>
      <c r="AH107" s="78"/>
      <c r="AI107" s="80"/>
      <c r="AJ107" s="6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pans="1:145" x14ac:dyDescent="0.15">
      <c r="A108" s="36">
        <f t="shared" si="33"/>
        <v>44366</v>
      </c>
      <c r="B108" s="14">
        <f t="shared" ca="1" si="42"/>
        <v>1.0337157299999999</v>
      </c>
      <c r="C108" s="13">
        <f t="shared" si="34"/>
        <v>1</v>
      </c>
      <c r="D108" s="12">
        <f ca="1">IF(A108&lt;$B$1,VLOOKUP(A108,[1]DI!$A$4:$B$15000,2,FALSE),0)</f>
        <v>0</v>
      </c>
      <c r="E108" s="13">
        <f t="shared" ca="1" si="43"/>
        <v>1</v>
      </c>
      <c r="F108" s="13">
        <f ca="1">(TRUNC(PRODUCT($E$12:$E107),16))</f>
        <v>1.00785007411484</v>
      </c>
      <c r="G108" s="13">
        <f t="shared" si="44"/>
        <v>1</v>
      </c>
      <c r="H108" s="13">
        <f t="shared" ca="1" si="45"/>
        <v>1.0078500699999999</v>
      </c>
      <c r="I108" s="12">
        <f t="shared" si="46"/>
        <v>0.1</v>
      </c>
      <c r="J108" s="30">
        <f t="shared" si="35"/>
        <v>44270</v>
      </c>
      <c r="K108" s="2">
        <f t="shared" si="36"/>
        <v>66</v>
      </c>
      <c r="L108" s="15">
        <f t="shared" si="37"/>
        <v>67</v>
      </c>
      <c r="M108" s="11">
        <f t="shared" si="29"/>
        <v>1.025664202</v>
      </c>
      <c r="N108" s="11">
        <f t="shared" ca="1" si="30"/>
        <v>1.0337157379999999</v>
      </c>
      <c r="O108" s="15">
        <f t="shared" si="38"/>
        <v>0</v>
      </c>
      <c r="P108" s="13">
        <f t="shared" ca="1" si="31"/>
        <v>3.3715729999999999E-2</v>
      </c>
      <c r="Q108" s="19">
        <f t="shared" si="32"/>
        <v>0</v>
      </c>
      <c r="R108" s="13">
        <f t="shared" si="39"/>
        <v>0</v>
      </c>
      <c r="S108" s="13"/>
      <c r="T108" s="13"/>
      <c r="U108" s="13"/>
      <c r="V108" s="13"/>
      <c r="W108" s="4" t="str">
        <f t="shared" si="40"/>
        <v>J=</v>
      </c>
      <c r="X108" s="30">
        <f t="shared" si="41"/>
        <v>44635</v>
      </c>
      <c r="Y108" s="4"/>
      <c r="Z108" s="78"/>
      <c r="AA108" s="62"/>
      <c r="AB108" s="64"/>
      <c r="AC108" s="72"/>
      <c r="AD108" s="81"/>
      <c r="AE108" s="81"/>
      <c r="AF108" s="79"/>
      <c r="AG108" s="81"/>
      <c r="AH108" s="78"/>
      <c r="AI108" s="80"/>
      <c r="AJ108" s="6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pans="1:145" x14ac:dyDescent="0.15">
      <c r="A109" s="36">
        <f t="shared" si="33"/>
        <v>44367</v>
      </c>
      <c r="B109" s="14">
        <f t="shared" ca="1" si="42"/>
        <v>1.0337157299999999</v>
      </c>
      <c r="C109" s="13">
        <f t="shared" si="34"/>
        <v>1</v>
      </c>
      <c r="D109" s="12">
        <f ca="1">IF(A109&lt;$B$1,VLOOKUP(A109,[1]DI!$A$4:$B$15000,2,FALSE),0)</f>
        <v>0</v>
      </c>
      <c r="E109" s="13">
        <f t="shared" ca="1" si="43"/>
        <v>1</v>
      </c>
      <c r="F109" s="13">
        <f ca="1">(TRUNC(PRODUCT($E$12:$E108),16))</f>
        <v>1.00785007411484</v>
      </c>
      <c r="G109" s="13">
        <f t="shared" si="44"/>
        <v>1</v>
      </c>
      <c r="H109" s="13">
        <f t="shared" ca="1" si="45"/>
        <v>1.0078500699999999</v>
      </c>
      <c r="I109" s="12">
        <f t="shared" si="46"/>
        <v>0.1</v>
      </c>
      <c r="J109" s="30">
        <f t="shared" si="35"/>
        <v>44270</v>
      </c>
      <c r="K109" s="2">
        <f t="shared" si="36"/>
        <v>66</v>
      </c>
      <c r="L109" s="15">
        <f t="shared" si="37"/>
        <v>67</v>
      </c>
      <c r="M109" s="11">
        <f t="shared" si="29"/>
        <v>1.025664202</v>
      </c>
      <c r="N109" s="11">
        <f t="shared" ca="1" si="30"/>
        <v>1.0337157379999999</v>
      </c>
      <c r="O109" s="15">
        <f t="shared" si="38"/>
        <v>0</v>
      </c>
      <c r="P109" s="13">
        <f t="shared" ca="1" si="31"/>
        <v>3.3715729999999999E-2</v>
      </c>
      <c r="Q109" s="19">
        <f t="shared" si="32"/>
        <v>0</v>
      </c>
      <c r="R109" s="13">
        <f t="shared" si="39"/>
        <v>0</v>
      </c>
      <c r="S109" s="13"/>
      <c r="T109" s="13"/>
      <c r="U109" s="13"/>
      <c r="V109" s="13"/>
      <c r="W109" s="4" t="str">
        <f t="shared" si="40"/>
        <v>J=</v>
      </c>
      <c r="X109" s="30">
        <f t="shared" si="41"/>
        <v>44635</v>
      </c>
      <c r="Y109" s="4"/>
      <c r="Z109" s="78"/>
      <c r="AA109" s="62"/>
      <c r="AB109" s="64"/>
      <c r="AC109" s="72"/>
      <c r="AD109" s="81"/>
      <c r="AE109" s="81"/>
      <c r="AF109" s="79"/>
      <c r="AG109" s="81"/>
      <c r="AH109" s="78"/>
      <c r="AI109" s="80"/>
      <c r="AJ109" s="6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pans="1:145" x14ac:dyDescent="0.15">
      <c r="A110" s="36">
        <f t="shared" si="33"/>
        <v>44368</v>
      </c>
      <c r="B110" s="14">
        <f t="shared" ca="1" si="42"/>
        <v>1.0337157299999999</v>
      </c>
      <c r="C110" s="13">
        <f t="shared" si="34"/>
        <v>1</v>
      </c>
      <c r="D110" s="12">
        <f ca="1">IF(A110&lt;$B$1,VLOOKUP(A110,[1]DI!$A$4:$B$15000,2,FALSE),0)</f>
        <v>4.1500000000000002E-2</v>
      </c>
      <c r="E110" s="13">
        <f t="shared" ca="1" si="43"/>
        <v>1.00016137</v>
      </c>
      <c r="F110" s="13">
        <f ca="1">(TRUNC(PRODUCT($E$12:$E109),16))</f>
        <v>1.00785007411484</v>
      </c>
      <c r="G110" s="13">
        <f t="shared" si="44"/>
        <v>1</v>
      </c>
      <c r="H110" s="13">
        <f t="shared" ca="1" si="45"/>
        <v>1.0078500699999999</v>
      </c>
      <c r="I110" s="12">
        <f t="shared" si="46"/>
        <v>0.1</v>
      </c>
      <c r="J110" s="30">
        <f t="shared" si="35"/>
        <v>44270</v>
      </c>
      <c r="K110" s="2">
        <f t="shared" si="36"/>
        <v>67</v>
      </c>
      <c r="L110" s="15">
        <f t="shared" si="37"/>
        <v>67</v>
      </c>
      <c r="M110" s="11">
        <f t="shared" si="29"/>
        <v>1.025664202</v>
      </c>
      <c r="N110" s="11">
        <f t="shared" ca="1" si="30"/>
        <v>1.0337157379999999</v>
      </c>
      <c r="O110" s="15">
        <f t="shared" si="38"/>
        <v>0</v>
      </c>
      <c r="P110" s="13">
        <f t="shared" ca="1" si="31"/>
        <v>3.3715729999999999E-2</v>
      </c>
      <c r="Q110" s="19">
        <f t="shared" si="32"/>
        <v>0</v>
      </c>
      <c r="R110" s="13">
        <f t="shared" si="39"/>
        <v>0</v>
      </c>
      <c r="S110" s="13"/>
      <c r="T110" s="13"/>
      <c r="U110" s="13"/>
      <c r="V110" s="13"/>
      <c r="W110" s="4" t="str">
        <f t="shared" si="40"/>
        <v>J=</v>
      </c>
      <c r="X110" s="30">
        <f t="shared" si="41"/>
        <v>44635</v>
      </c>
      <c r="Y110" s="4"/>
      <c r="Z110" s="78"/>
      <c r="AA110" s="62"/>
      <c r="AB110" s="64"/>
      <c r="AC110" s="72"/>
      <c r="AD110" s="81"/>
      <c r="AE110" s="81"/>
      <c r="AF110" s="79"/>
      <c r="AG110" s="81"/>
      <c r="AH110" s="78"/>
      <c r="AI110" s="80"/>
      <c r="AJ110" s="6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pans="1:145" x14ac:dyDescent="0.15">
      <c r="A111" s="36">
        <f t="shared" si="33"/>
        <v>44369</v>
      </c>
      <c r="B111" s="14">
        <f t="shared" ca="1" si="42"/>
        <v>1.03427365</v>
      </c>
      <c r="C111" s="13">
        <f t="shared" si="34"/>
        <v>1</v>
      </c>
      <c r="D111" s="12">
        <f ca="1">IF(A111&lt;$B$1,VLOOKUP(A111,[1]DI!$A$4:$B$15000,2,FALSE),0)</f>
        <v>4.1500000000000002E-2</v>
      </c>
      <c r="E111" s="13">
        <f t="shared" ca="1" si="43"/>
        <v>1.00016137</v>
      </c>
      <c r="F111" s="13">
        <f ca="1">(TRUNC(PRODUCT($E$12:$E110),16))</f>
        <v>1.0080127108813</v>
      </c>
      <c r="G111" s="13">
        <f t="shared" si="44"/>
        <v>1</v>
      </c>
      <c r="H111" s="13">
        <f t="shared" ca="1" si="45"/>
        <v>1.00801271</v>
      </c>
      <c r="I111" s="12">
        <f t="shared" si="46"/>
        <v>0.1</v>
      </c>
      <c r="J111" s="30">
        <f t="shared" si="35"/>
        <v>44270</v>
      </c>
      <c r="K111" s="2">
        <f t="shared" si="36"/>
        <v>68</v>
      </c>
      <c r="L111" s="15">
        <f t="shared" si="37"/>
        <v>68</v>
      </c>
      <c r="M111" s="11">
        <f t="shared" si="29"/>
        <v>1.0260521970000001</v>
      </c>
      <c r="N111" s="11">
        <f t="shared" ca="1" si="30"/>
        <v>1.0342736560000001</v>
      </c>
      <c r="O111" s="15">
        <f t="shared" si="38"/>
        <v>0</v>
      </c>
      <c r="P111" s="13">
        <f t="shared" ca="1" si="31"/>
        <v>3.4273650000000003E-2</v>
      </c>
      <c r="Q111" s="19">
        <f t="shared" si="32"/>
        <v>0</v>
      </c>
      <c r="R111" s="13">
        <f t="shared" si="39"/>
        <v>0</v>
      </c>
      <c r="S111" s="13"/>
      <c r="T111" s="13"/>
      <c r="U111" s="13"/>
      <c r="V111" s="13"/>
      <c r="W111" s="4" t="str">
        <f t="shared" si="40"/>
        <v>J=</v>
      </c>
      <c r="X111" s="30">
        <f t="shared" si="41"/>
        <v>44635</v>
      </c>
      <c r="Y111" s="4"/>
      <c r="Z111" s="78"/>
      <c r="AA111" s="62"/>
      <c r="AB111" s="64"/>
      <c r="AC111" s="72"/>
      <c r="AD111" s="81"/>
      <c r="AE111" s="81"/>
      <c r="AF111" s="79"/>
      <c r="AG111" s="81"/>
      <c r="AH111" s="78"/>
      <c r="AI111" s="80"/>
      <c r="AJ111" s="6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pans="1:145" x14ac:dyDescent="0.15">
      <c r="A112" s="36">
        <f t="shared" si="33"/>
        <v>44370</v>
      </c>
      <c r="B112" s="14">
        <f t="shared" ca="1" si="42"/>
        <v>1.0348318599999999</v>
      </c>
      <c r="C112" s="13">
        <f t="shared" si="34"/>
        <v>1</v>
      </c>
      <c r="D112" s="12">
        <f ca="1">IF(A112&lt;$B$1,VLOOKUP(A112,[1]DI!$A$4:$B$15000,2,FALSE),0)</f>
        <v>4.1500000000000002E-2</v>
      </c>
      <c r="E112" s="13">
        <f t="shared" ca="1" si="43"/>
        <v>1.00016137</v>
      </c>
      <c r="F112" s="13">
        <f ca="1">(TRUNC(PRODUCT($E$12:$E111),16))</f>
        <v>1.0081753738924499</v>
      </c>
      <c r="G112" s="13">
        <f t="shared" si="44"/>
        <v>1</v>
      </c>
      <c r="H112" s="13">
        <f t="shared" ca="1" si="45"/>
        <v>1.00817537</v>
      </c>
      <c r="I112" s="12">
        <f t="shared" si="46"/>
        <v>0.1</v>
      </c>
      <c r="J112" s="30">
        <f t="shared" si="35"/>
        <v>44270</v>
      </c>
      <c r="K112" s="2">
        <f t="shared" si="36"/>
        <v>69</v>
      </c>
      <c r="L112" s="15">
        <f t="shared" si="37"/>
        <v>69</v>
      </c>
      <c r="M112" s="11">
        <f t="shared" si="29"/>
        <v>1.0264403390000001</v>
      </c>
      <c r="N112" s="11">
        <f t="shared" ca="1" si="30"/>
        <v>1.034831869</v>
      </c>
      <c r="O112" s="15">
        <f t="shared" si="38"/>
        <v>0</v>
      </c>
      <c r="P112" s="13">
        <f t="shared" ca="1" si="31"/>
        <v>3.4831859999999999E-2</v>
      </c>
      <c r="Q112" s="19">
        <f t="shared" si="32"/>
        <v>0</v>
      </c>
      <c r="R112" s="13">
        <f t="shared" si="39"/>
        <v>0</v>
      </c>
      <c r="S112" s="13"/>
      <c r="T112" s="13"/>
      <c r="U112" s="13"/>
      <c r="V112" s="13"/>
      <c r="W112" s="4" t="str">
        <f t="shared" si="40"/>
        <v>J=</v>
      </c>
      <c r="X112" s="30">
        <f t="shared" si="41"/>
        <v>44635</v>
      </c>
      <c r="Y112" s="4"/>
      <c r="Z112" s="78"/>
      <c r="AA112" s="62"/>
      <c r="AB112" s="64"/>
      <c r="AC112" s="72"/>
      <c r="AD112" s="81"/>
      <c r="AE112" s="81"/>
      <c r="AF112" s="79"/>
      <c r="AG112" s="81"/>
      <c r="AH112" s="78"/>
      <c r="AI112" s="80"/>
      <c r="AJ112" s="6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pans="1:145" x14ac:dyDescent="0.15">
      <c r="A113" s="36">
        <f t="shared" si="33"/>
        <v>44371</v>
      </c>
      <c r="B113" s="14">
        <f t="shared" ca="1" si="42"/>
        <v>1.0353903799999999</v>
      </c>
      <c r="C113" s="13">
        <f t="shared" si="34"/>
        <v>1</v>
      </c>
      <c r="D113" s="12">
        <f ca="1">IF(A113&lt;$B$1,VLOOKUP(A113,[1]DI!$A$4:$B$15000,2,FALSE),0)</f>
        <v>4.1500000000000002E-2</v>
      </c>
      <c r="E113" s="13">
        <f t="shared" ca="1" si="43"/>
        <v>1.00016137</v>
      </c>
      <c r="F113" s="13">
        <f ca="1">(TRUNC(PRODUCT($E$12:$E112),16))</f>
        <v>1.00833806315254</v>
      </c>
      <c r="G113" s="13">
        <f t="shared" si="44"/>
        <v>1</v>
      </c>
      <c r="H113" s="13">
        <f t="shared" ca="1" si="45"/>
        <v>1.00833806</v>
      </c>
      <c r="I113" s="12">
        <f t="shared" si="46"/>
        <v>0.1</v>
      </c>
      <c r="J113" s="30">
        <f t="shared" si="35"/>
        <v>44270</v>
      </c>
      <c r="K113" s="2">
        <f t="shared" si="36"/>
        <v>70</v>
      </c>
      <c r="L113" s="15">
        <f t="shared" si="37"/>
        <v>70</v>
      </c>
      <c r="M113" s="11">
        <f t="shared" si="29"/>
        <v>1.0268286280000001</v>
      </c>
      <c r="N113" s="11">
        <f t="shared" ca="1" si="30"/>
        <v>1.0353903870000001</v>
      </c>
      <c r="O113" s="15">
        <f t="shared" si="38"/>
        <v>0</v>
      </c>
      <c r="P113" s="13">
        <f t="shared" ca="1" si="31"/>
        <v>3.5390379999999999E-2</v>
      </c>
      <c r="Q113" s="19">
        <f t="shared" si="32"/>
        <v>0</v>
      </c>
      <c r="R113" s="13">
        <f t="shared" si="39"/>
        <v>0</v>
      </c>
      <c r="S113" s="13"/>
      <c r="T113" s="13"/>
      <c r="U113" s="13"/>
      <c r="V113" s="13"/>
      <c r="W113" s="4" t="str">
        <f t="shared" si="40"/>
        <v>J=</v>
      </c>
      <c r="X113" s="30">
        <f t="shared" si="41"/>
        <v>44635</v>
      </c>
      <c r="Y113" s="4"/>
      <c r="Z113" s="78"/>
      <c r="AA113" s="62"/>
      <c r="AB113" s="64"/>
      <c r="AC113" s="72"/>
      <c r="AD113" s="81"/>
      <c r="AE113" s="81"/>
      <c r="AF113" s="79"/>
      <c r="AG113" s="81"/>
      <c r="AH113" s="78"/>
      <c r="AI113" s="80"/>
      <c r="AJ113" s="6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pans="1:145" x14ac:dyDescent="0.15">
      <c r="A114" s="36">
        <f t="shared" si="33"/>
        <v>44372</v>
      </c>
      <c r="B114" s="14">
        <f t="shared" ca="1" si="42"/>
        <v>1.0359491999999999</v>
      </c>
      <c r="C114" s="13">
        <f t="shared" si="34"/>
        <v>1</v>
      </c>
      <c r="D114" s="12">
        <f ca="1">IF(A114&lt;$B$1,VLOOKUP(A114,[1]DI!$A$4:$B$15000,2,FALSE),0)</f>
        <v>4.1500000000000002E-2</v>
      </c>
      <c r="E114" s="13">
        <f t="shared" ca="1" si="43"/>
        <v>1.00016137</v>
      </c>
      <c r="F114" s="13">
        <f ca="1">(TRUNC(PRODUCT($E$12:$E113),16))</f>
        <v>1.00850077866579</v>
      </c>
      <c r="G114" s="13">
        <f t="shared" si="44"/>
        <v>1</v>
      </c>
      <c r="H114" s="13">
        <f t="shared" ca="1" si="45"/>
        <v>1.0085007800000001</v>
      </c>
      <c r="I114" s="12">
        <f t="shared" si="46"/>
        <v>0.1</v>
      </c>
      <c r="J114" s="30">
        <f t="shared" si="35"/>
        <v>44270</v>
      </c>
      <c r="K114" s="2">
        <f t="shared" si="36"/>
        <v>71</v>
      </c>
      <c r="L114" s="15">
        <f t="shared" si="37"/>
        <v>71</v>
      </c>
      <c r="M114" s="11">
        <f t="shared" si="29"/>
        <v>1.0272170629999999</v>
      </c>
      <c r="N114" s="11">
        <f t="shared" ca="1" si="30"/>
        <v>1.035949209</v>
      </c>
      <c r="O114" s="15">
        <f t="shared" si="38"/>
        <v>0</v>
      </c>
      <c r="P114" s="13">
        <f t="shared" ca="1" si="31"/>
        <v>3.5949200000000001E-2</v>
      </c>
      <c r="Q114" s="19">
        <f t="shared" si="32"/>
        <v>0</v>
      </c>
      <c r="R114" s="13">
        <f t="shared" si="39"/>
        <v>0</v>
      </c>
      <c r="S114" s="13"/>
      <c r="T114" s="13"/>
      <c r="U114" s="13"/>
      <c r="V114" s="13"/>
      <c r="W114" s="4" t="str">
        <f t="shared" si="40"/>
        <v>J=</v>
      </c>
      <c r="X114" s="30">
        <f t="shared" si="41"/>
        <v>44635</v>
      </c>
      <c r="Y114" s="4"/>
      <c r="Z114" s="78"/>
      <c r="AA114" s="62"/>
      <c r="AB114" s="64"/>
      <c r="AC114" s="72"/>
      <c r="AD114" s="81"/>
      <c r="AE114" s="81"/>
      <c r="AF114" s="79"/>
      <c r="AG114" s="81"/>
      <c r="AH114" s="78"/>
      <c r="AI114" s="80"/>
      <c r="AJ114" s="6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pans="1:145" x14ac:dyDescent="0.15">
      <c r="A115" s="36">
        <f t="shared" si="33"/>
        <v>44373</v>
      </c>
      <c r="B115" s="14">
        <f t="shared" ca="1" si="42"/>
        <v>1.03650832</v>
      </c>
      <c r="C115" s="13">
        <f t="shared" si="34"/>
        <v>1</v>
      </c>
      <c r="D115" s="12">
        <f ca="1">IF(A115&lt;$B$1,VLOOKUP(A115,[1]DI!$A$4:$B$15000,2,FALSE),0)</f>
        <v>0</v>
      </c>
      <c r="E115" s="13">
        <f t="shared" ca="1" si="43"/>
        <v>1</v>
      </c>
      <c r="F115" s="13">
        <f ca="1">(TRUNC(PRODUCT($E$12:$E114),16))</f>
        <v>1.00866352043644</v>
      </c>
      <c r="G115" s="13">
        <f t="shared" si="44"/>
        <v>1</v>
      </c>
      <c r="H115" s="13">
        <f t="shared" ca="1" si="45"/>
        <v>1.00866352</v>
      </c>
      <c r="I115" s="12">
        <f t="shared" si="46"/>
        <v>0.1</v>
      </c>
      <c r="J115" s="30">
        <f t="shared" si="35"/>
        <v>44270</v>
      </c>
      <c r="K115" s="2">
        <f t="shared" si="36"/>
        <v>71</v>
      </c>
      <c r="L115" s="15">
        <f t="shared" si="37"/>
        <v>72</v>
      </c>
      <c r="M115" s="11">
        <f t="shared" si="29"/>
        <v>1.027605645</v>
      </c>
      <c r="N115" s="11">
        <f t="shared" ca="1" si="30"/>
        <v>1.036508327</v>
      </c>
      <c r="O115" s="15">
        <f t="shared" si="38"/>
        <v>0</v>
      </c>
      <c r="P115" s="13">
        <f t="shared" ca="1" si="31"/>
        <v>3.6508319999999997E-2</v>
      </c>
      <c r="Q115" s="19">
        <f t="shared" si="32"/>
        <v>0</v>
      </c>
      <c r="R115" s="13">
        <f t="shared" si="39"/>
        <v>0</v>
      </c>
      <c r="S115" s="13"/>
      <c r="T115" s="13"/>
      <c r="U115" s="13"/>
      <c r="V115" s="13"/>
      <c r="W115" s="4" t="str">
        <f t="shared" si="40"/>
        <v>J=</v>
      </c>
      <c r="X115" s="30">
        <f t="shared" si="41"/>
        <v>44635</v>
      </c>
      <c r="Y115" s="4"/>
      <c r="Z115" s="78"/>
      <c r="AA115" s="62"/>
      <c r="AB115" s="64"/>
      <c r="AC115" s="72"/>
      <c r="AD115" s="81"/>
      <c r="AE115" s="81"/>
      <c r="AF115" s="79"/>
      <c r="AG115" s="81"/>
      <c r="AH115" s="78"/>
      <c r="AI115" s="80"/>
      <c r="AJ115" s="6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pans="1:145" x14ac:dyDescent="0.15">
      <c r="A116" s="36">
        <f t="shared" si="33"/>
        <v>44374</v>
      </c>
      <c r="B116" s="14">
        <f t="shared" ca="1" si="42"/>
        <v>1.03650832</v>
      </c>
      <c r="C116" s="13">
        <f t="shared" si="34"/>
        <v>1</v>
      </c>
      <c r="D116" s="12">
        <f ca="1">IF(A116&lt;$B$1,VLOOKUP(A116,[1]DI!$A$4:$B$15000,2,FALSE),0)</f>
        <v>0</v>
      </c>
      <c r="E116" s="13">
        <f t="shared" ca="1" si="43"/>
        <v>1</v>
      </c>
      <c r="F116" s="13">
        <f ca="1">(TRUNC(PRODUCT($E$12:$E115),16))</f>
        <v>1.00866352043644</v>
      </c>
      <c r="G116" s="13">
        <f t="shared" si="44"/>
        <v>1</v>
      </c>
      <c r="H116" s="13">
        <f t="shared" ca="1" si="45"/>
        <v>1.00866352</v>
      </c>
      <c r="I116" s="12">
        <f t="shared" si="46"/>
        <v>0.1</v>
      </c>
      <c r="J116" s="30">
        <f t="shared" si="35"/>
        <v>44270</v>
      </c>
      <c r="K116" s="2">
        <f t="shared" si="36"/>
        <v>71</v>
      </c>
      <c r="L116" s="15">
        <f t="shared" si="37"/>
        <v>72</v>
      </c>
      <c r="M116" s="11">
        <f t="shared" si="29"/>
        <v>1.027605645</v>
      </c>
      <c r="N116" s="11">
        <f t="shared" ca="1" si="30"/>
        <v>1.036508327</v>
      </c>
      <c r="O116" s="15">
        <f t="shared" si="38"/>
        <v>0</v>
      </c>
      <c r="P116" s="13">
        <f t="shared" ca="1" si="31"/>
        <v>3.6508319999999997E-2</v>
      </c>
      <c r="Q116" s="19">
        <f t="shared" si="32"/>
        <v>0</v>
      </c>
      <c r="R116" s="13">
        <f t="shared" si="39"/>
        <v>0</v>
      </c>
      <c r="S116" s="13"/>
      <c r="T116" s="13"/>
      <c r="U116" s="13"/>
      <c r="V116" s="13"/>
      <c r="W116" s="4" t="str">
        <f t="shared" si="40"/>
        <v>J=</v>
      </c>
      <c r="X116" s="30">
        <f t="shared" si="41"/>
        <v>44635</v>
      </c>
      <c r="Y116" s="4"/>
      <c r="Z116" s="78"/>
      <c r="AA116" s="62"/>
      <c r="AB116" s="64"/>
      <c r="AC116" s="72"/>
      <c r="AD116" s="81"/>
      <c r="AE116" s="81"/>
      <c r="AF116" s="79"/>
      <c r="AG116" s="81"/>
      <c r="AH116" s="78"/>
      <c r="AI116" s="80"/>
      <c r="AJ116" s="6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pans="1:145" x14ac:dyDescent="0.15">
      <c r="A117" s="36">
        <f t="shared" si="33"/>
        <v>44375</v>
      </c>
      <c r="B117" s="14">
        <f t="shared" ca="1" si="42"/>
        <v>1.03650832</v>
      </c>
      <c r="C117" s="13">
        <f t="shared" si="34"/>
        <v>1</v>
      </c>
      <c r="D117" s="12">
        <f ca="1">IF(A117&lt;$B$1,VLOOKUP(A117,[1]DI!$A$4:$B$15000,2,FALSE),0)</f>
        <v>4.1500000000000002E-2</v>
      </c>
      <c r="E117" s="13">
        <f t="shared" ca="1" si="43"/>
        <v>1.00016137</v>
      </c>
      <c r="F117" s="13">
        <f ca="1">(TRUNC(PRODUCT($E$12:$E116),16))</f>
        <v>1.00866352043644</v>
      </c>
      <c r="G117" s="13">
        <f t="shared" si="44"/>
        <v>1</v>
      </c>
      <c r="H117" s="13">
        <f t="shared" ca="1" si="45"/>
        <v>1.00866352</v>
      </c>
      <c r="I117" s="12">
        <f t="shared" si="46"/>
        <v>0.1</v>
      </c>
      <c r="J117" s="30">
        <f t="shared" si="35"/>
        <v>44270</v>
      </c>
      <c r="K117" s="2">
        <f t="shared" si="36"/>
        <v>72</v>
      </c>
      <c r="L117" s="15">
        <f t="shared" si="37"/>
        <v>72</v>
      </c>
      <c r="M117" s="11">
        <f t="shared" si="29"/>
        <v>1.027605645</v>
      </c>
      <c r="N117" s="11">
        <f t="shared" ca="1" si="30"/>
        <v>1.036508327</v>
      </c>
      <c r="O117" s="15">
        <f t="shared" si="38"/>
        <v>0</v>
      </c>
      <c r="P117" s="13">
        <f t="shared" ca="1" si="31"/>
        <v>3.6508319999999997E-2</v>
      </c>
      <c r="Q117" s="19">
        <f t="shared" si="32"/>
        <v>0</v>
      </c>
      <c r="R117" s="13">
        <f t="shared" si="39"/>
        <v>0</v>
      </c>
      <c r="S117" s="13"/>
      <c r="T117" s="13"/>
      <c r="U117" s="13"/>
      <c r="V117" s="13"/>
      <c r="W117" s="4" t="str">
        <f t="shared" si="40"/>
        <v>J=</v>
      </c>
      <c r="X117" s="30">
        <f t="shared" si="41"/>
        <v>44635</v>
      </c>
      <c r="Y117" s="4"/>
      <c r="Z117" s="78"/>
      <c r="AA117" s="62"/>
      <c r="AB117" s="64"/>
      <c r="AC117" s="72"/>
      <c r="AD117" s="81"/>
      <c r="AE117" s="81"/>
      <c r="AF117" s="79"/>
      <c r="AG117" s="81"/>
      <c r="AH117" s="78"/>
      <c r="AI117" s="80"/>
      <c r="AJ117" s="6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pans="1:145" x14ac:dyDescent="0.15">
      <c r="A118" s="36">
        <f t="shared" si="33"/>
        <v>44376</v>
      </c>
      <c r="B118" s="14">
        <f t="shared" ca="1" si="42"/>
        <v>1.0370677500000001</v>
      </c>
      <c r="C118" s="13">
        <f t="shared" si="34"/>
        <v>1</v>
      </c>
      <c r="D118" s="12">
        <f ca="1">IF(A118&lt;$B$1,VLOOKUP(A118,[1]DI!$A$4:$B$15000,2,FALSE),0)</f>
        <v>4.1500000000000002E-2</v>
      </c>
      <c r="E118" s="13">
        <f t="shared" ca="1" si="43"/>
        <v>1.00016137</v>
      </c>
      <c r="F118" s="13">
        <f ca="1">(TRUNC(PRODUCT($E$12:$E117),16))</f>
        <v>1.00882628846873</v>
      </c>
      <c r="G118" s="13">
        <f t="shared" si="44"/>
        <v>1</v>
      </c>
      <c r="H118" s="13">
        <f t="shared" ca="1" si="45"/>
        <v>1.00882629</v>
      </c>
      <c r="I118" s="12">
        <f t="shared" si="46"/>
        <v>0.1</v>
      </c>
      <c r="J118" s="30">
        <f t="shared" si="35"/>
        <v>44270</v>
      </c>
      <c r="K118" s="2">
        <f t="shared" si="36"/>
        <v>73</v>
      </c>
      <c r="L118" s="15">
        <f t="shared" si="37"/>
        <v>73</v>
      </c>
      <c r="M118" s="11">
        <f t="shared" si="29"/>
        <v>1.027994375</v>
      </c>
      <c r="N118" s="11">
        <f t="shared" ca="1" si="30"/>
        <v>1.0370677509999999</v>
      </c>
      <c r="O118" s="15">
        <f t="shared" si="38"/>
        <v>0</v>
      </c>
      <c r="P118" s="13">
        <f t="shared" ca="1" si="31"/>
        <v>3.7067749999999997E-2</v>
      </c>
      <c r="Q118" s="19">
        <f t="shared" si="32"/>
        <v>0</v>
      </c>
      <c r="R118" s="13">
        <f t="shared" si="39"/>
        <v>0</v>
      </c>
      <c r="S118" s="13"/>
      <c r="T118" s="13"/>
      <c r="U118" s="13"/>
      <c r="V118" s="13"/>
      <c r="W118" s="4" t="str">
        <f t="shared" si="40"/>
        <v>J=</v>
      </c>
      <c r="X118" s="30">
        <f t="shared" si="41"/>
        <v>44635</v>
      </c>
      <c r="Y118" s="4"/>
      <c r="Z118" s="78"/>
      <c r="AA118" s="62"/>
      <c r="AB118" s="64"/>
      <c r="AC118" s="72"/>
      <c r="AD118" s="81"/>
      <c r="AE118" s="81"/>
      <c r="AF118" s="79"/>
      <c r="AG118" s="81"/>
      <c r="AH118" s="78"/>
      <c r="AI118" s="80"/>
      <c r="AJ118" s="6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pans="1:145" x14ac:dyDescent="0.15">
      <c r="A119" s="36">
        <f t="shared" si="33"/>
        <v>44377</v>
      </c>
      <c r="B119" s="14">
        <f t="shared" ca="1" si="42"/>
        <v>1.0376274700000001</v>
      </c>
      <c r="C119" s="13">
        <f t="shared" si="34"/>
        <v>1</v>
      </c>
      <c r="D119" s="12">
        <f ca="1">IF(A119&lt;$B$1,VLOOKUP(A119,[1]DI!$A$4:$B$15000,2,FALSE),0)</f>
        <v>4.1500000000000002E-2</v>
      </c>
      <c r="E119" s="13">
        <f t="shared" ca="1" si="43"/>
        <v>1.00016137</v>
      </c>
      <c r="F119" s="13">
        <f ca="1">(TRUNC(PRODUCT($E$12:$E118),16))</f>
        <v>1.0089890827669099</v>
      </c>
      <c r="G119" s="13">
        <f t="shared" si="44"/>
        <v>1</v>
      </c>
      <c r="H119" s="13">
        <f t="shared" ca="1" si="45"/>
        <v>1.0089890800000001</v>
      </c>
      <c r="I119" s="12">
        <f t="shared" si="46"/>
        <v>0.1</v>
      </c>
      <c r="J119" s="30">
        <f t="shared" si="35"/>
        <v>44270</v>
      </c>
      <c r="K119" s="2">
        <f t="shared" si="36"/>
        <v>74</v>
      </c>
      <c r="L119" s="15">
        <f t="shared" si="37"/>
        <v>74</v>
      </c>
      <c r="M119" s="11">
        <f t="shared" si="29"/>
        <v>1.0283832509999999</v>
      </c>
      <c r="N119" s="11">
        <f t="shared" ca="1" si="30"/>
        <v>1.0376274700000001</v>
      </c>
      <c r="O119" s="15">
        <f t="shared" si="38"/>
        <v>0</v>
      </c>
      <c r="P119" s="13">
        <f t="shared" ca="1" si="31"/>
        <v>3.7627470000000003E-2</v>
      </c>
      <c r="Q119" s="19">
        <f t="shared" si="32"/>
        <v>0</v>
      </c>
      <c r="R119" s="13">
        <f t="shared" si="39"/>
        <v>0</v>
      </c>
      <c r="S119" s="13"/>
      <c r="T119" s="13"/>
      <c r="U119" s="13"/>
      <c r="V119" s="13"/>
      <c r="W119" s="4" t="str">
        <f t="shared" si="40"/>
        <v>J=</v>
      </c>
      <c r="X119" s="30">
        <f t="shared" si="41"/>
        <v>44635</v>
      </c>
      <c r="Y119" s="4"/>
      <c r="Z119" s="78"/>
      <c r="AA119" s="62"/>
      <c r="AB119" s="64"/>
      <c r="AC119" s="72"/>
      <c r="AD119" s="81"/>
      <c r="AE119" s="81"/>
      <c r="AF119" s="79"/>
      <c r="AG119" s="81"/>
      <c r="AH119" s="78"/>
      <c r="AI119" s="80"/>
      <c r="AJ119" s="6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pans="1:145" x14ac:dyDescent="0.15">
      <c r="A120" s="36">
        <f t="shared" si="33"/>
        <v>44378</v>
      </c>
      <c r="B120" s="14">
        <f t="shared" ca="1" si="42"/>
        <v>1.0381874900000001</v>
      </c>
      <c r="C120" s="13">
        <f t="shared" si="34"/>
        <v>1</v>
      </c>
      <c r="D120" s="12">
        <f ca="1">IF(A120&lt;$B$1,VLOOKUP(A120,[1]DI!$A$4:$B$15000,2,FALSE),0)</f>
        <v>4.1500000000000002E-2</v>
      </c>
      <c r="E120" s="13">
        <f t="shared" ca="1" si="43"/>
        <v>1.00016137</v>
      </c>
      <c r="F120" s="13">
        <f ca="1">(TRUNC(PRODUCT($E$12:$E119),16))</f>
        <v>1.0091519033351899</v>
      </c>
      <c r="G120" s="13">
        <f t="shared" si="44"/>
        <v>1</v>
      </c>
      <c r="H120" s="13">
        <f t="shared" ca="1" si="45"/>
        <v>1.0091519</v>
      </c>
      <c r="I120" s="12">
        <f t="shared" si="46"/>
        <v>0.1</v>
      </c>
      <c r="J120" s="30">
        <f t="shared" si="35"/>
        <v>44270</v>
      </c>
      <c r="K120" s="2">
        <f t="shared" si="36"/>
        <v>75</v>
      </c>
      <c r="L120" s="15">
        <f t="shared" si="37"/>
        <v>75</v>
      </c>
      <c r="M120" s="11">
        <f t="shared" si="29"/>
        <v>1.0287722749999999</v>
      </c>
      <c r="N120" s="11">
        <f t="shared" ca="1" si="30"/>
        <v>1.0381874959999999</v>
      </c>
      <c r="O120" s="15">
        <f t="shared" si="38"/>
        <v>0</v>
      </c>
      <c r="P120" s="13">
        <f t="shared" ca="1" si="31"/>
        <v>3.8187489999999998E-2</v>
      </c>
      <c r="Q120" s="19">
        <f t="shared" si="32"/>
        <v>0</v>
      </c>
      <c r="R120" s="13">
        <f t="shared" si="39"/>
        <v>0</v>
      </c>
      <c r="S120" s="13"/>
      <c r="T120" s="13"/>
      <c r="U120" s="13"/>
      <c r="V120" s="13"/>
      <c r="W120" s="4" t="str">
        <f t="shared" si="40"/>
        <v>J=</v>
      </c>
      <c r="X120" s="30">
        <f t="shared" si="41"/>
        <v>44635</v>
      </c>
      <c r="Y120" s="4"/>
      <c r="Z120" s="78"/>
      <c r="AA120" s="62"/>
      <c r="AB120" s="64"/>
      <c r="AC120" s="72"/>
      <c r="AD120" s="81"/>
      <c r="AE120" s="81"/>
      <c r="AF120" s="79"/>
      <c r="AG120" s="81"/>
      <c r="AH120" s="78"/>
      <c r="AI120" s="80"/>
      <c r="AJ120" s="6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pans="1:145" x14ac:dyDescent="0.15">
      <c r="A121" s="36">
        <f t="shared" si="33"/>
        <v>44379</v>
      </c>
      <c r="B121" s="14">
        <f t="shared" ca="1" si="42"/>
        <v>1.03874782</v>
      </c>
      <c r="C121" s="13">
        <f t="shared" si="34"/>
        <v>1</v>
      </c>
      <c r="D121" s="12">
        <f ca="1">IF(A121&lt;$B$1,VLOOKUP(A121,[1]DI!$A$4:$B$15000,2,FALSE),0)</f>
        <v>4.1500000000000002E-2</v>
      </c>
      <c r="E121" s="13">
        <f t="shared" ca="1" si="43"/>
        <v>1.00016137</v>
      </c>
      <c r="F121" s="13">
        <f ca="1">(TRUNC(PRODUCT($E$12:$E120),16))</f>
        <v>1.0093147501778299</v>
      </c>
      <c r="G121" s="13">
        <f t="shared" si="44"/>
        <v>1</v>
      </c>
      <c r="H121" s="13">
        <f t="shared" ca="1" si="45"/>
        <v>1.0093147499999999</v>
      </c>
      <c r="I121" s="12">
        <f t="shared" si="46"/>
        <v>0.1</v>
      </c>
      <c r="J121" s="30">
        <f t="shared" si="35"/>
        <v>44270</v>
      </c>
      <c r="K121" s="2">
        <f t="shared" si="36"/>
        <v>76</v>
      </c>
      <c r="L121" s="15">
        <f t="shared" si="37"/>
        <v>76</v>
      </c>
      <c r="M121" s="11">
        <f t="shared" si="29"/>
        <v>1.029161445</v>
      </c>
      <c r="N121" s="11">
        <f t="shared" ca="1" si="30"/>
        <v>1.0387478269999999</v>
      </c>
      <c r="O121" s="15">
        <f t="shared" si="38"/>
        <v>0</v>
      </c>
      <c r="P121" s="13">
        <f t="shared" ca="1" si="31"/>
        <v>3.8747820000000002E-2</v>
      </c>
      <c r="Q121" s="19">
        <f t="shared" si="32"/>
        <v>0</v>
      </c>
      <c r="R121" s="13">
        <f t="shared" si="39"/>
        <v>0</v>
      </c>
      <c r="S121" s="13"/>
      <c r="T121" s="13"/>
      <c r="U121" s="13"/>
      <c r="V121" s="13"/>
      <c r="W121" s="4" t="str">
        <f t="shared" si="40"/>
        <v>J=</v>
      </c>
      <c r="X121" s="30">
        <f t="shared" si="41"/>
        <v>44635</v>
      </c>
      <c r="Y121" s="4"/>
      <c r="Z121" s="78"/>
      <c r="AA121" s="62"/>
      <c r="AB121" s="64"/>
      <c r="AC121" s="72"/>
      <c r="AD121" s="81"/>
      <c r="AE121" s="81"/>
      <c r="AF121" s="79"/>
      <c r="AG121" s="81"/>
      <c r="AH121" s="78"/>
      <c r="AI121" s="80"/>
      <c r="AJ121" s="6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pans="1:145" x14ac:dyDescent="0.15">
      <c r="A122" s="36">
        <f t="shared" si="33"/>
        <v>44380</v>
      </c>
      <c r="B122" s="14">
        <f t="shared" ca="1" si="42"/>
        <v>1.0393084500000001</v>
      </c>
      <c r="C122" s="13">
        <f t="shared" si="34"/>
        <v>1</v>
      </c>
      <c r="D122" s="12">
        <f ca="1">IF(A122&lt;$B$1,VLOOKUP(A122,[1]DI!$A$4:$B$15000,2,FALSE),0)</f>
        <v>0</v>
      </c>
      <c r="E122" s="13">
        <f t="shared" ca="1" si="43"/>
        <v>1</v>
      </c>
      <c r="F122" s="13">
        <f ca="1">(TRUNC(PRODUCT($E$12:$E121),16))</f>
        <v>1.0094776232990701</v>
      </c>
      <c r="G122" s="13">
        <f t="shared" si="44"/>
        <v>1</v>
      </c>
      <c r="H122" s="13">
        <f t="shared" ca="1" si="45"/>
        <v>1.00947762</v>
      </c>
      <c r="I122" s="12">
        <f t="shared" si="46"/>
        <v>0.1</v>
      </c>
      <c r="J122" s="30">
        <f t="shared" si="35"/>
        <v>44270</v>
      </c>
      <c r="K122" s="2">
        <f t="shared" si="36"/>
        <v>76</v>
      </c>
      <c r="L122" s="15">
        <f t="shared" si="37"/>
        <v>77</v>
      </c>
      <c r="M122" s="11">
        <f t="shared" si="29"/>
        <v>1.029550763</v>
      </c>
      <c r="N122" s="11">
        <f t="shared" ca="1" si="30"/>
        <v>1.0393084539999999</v>
      </c>
      <c r="O122" s="15">
        <f t="shared" si="38"/>
        <v>0</v>
      </c>
      <c r="P122" s="13">
        <f t="shared" ca="1" si="31"/>
        <v>3.9308450000000002E-2</v>
      </c>
      <c r="Q122" s="19">
        <f t="shared" si="32"/>
        <v>0</v>
      </c>
      <c r="R122" s="13">
        <f t="shared" si="39"/>
        <v>0</v>
      </c>
      <c r="S122" s="13"/>
      <c r="T122" s="13"/>
      <c r="U122" s="13"/>
      <c r="V122" s="13"/>
      <c r="W122" s="4" t="str">
        <f t="shared" si="40"/>
        <v>J=</v>
      </c>
      <c r="X122" s="30">
        <f t="shared" si="41"/>
        <v>44635</v>
      </c>
      <c r="Y122" s="4"/>
      <c r="Z122" s="78"/>
      <c r="AA122" s="62"/>
      <c r="AB122" s="64"/>
      <c r="AC122" s="72"/>
      <c r="AD122" s="81"/>
      <c r="AE122" s="81"/>
      <c r="AF122" s="79"/>
      <c r="AG122" s="81"/>
      <c r="AH122" s="78"/>
      <c r="AI122" s="80"/>
      <c r="AJ122" s="6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pans="1:145" x14ac:dyDescent="0.15">
      <c r="A123" s="36">
        <f t="shared" si="33"/>
        <v>44381</v>
      </c>
      <c r="B123" s="14">
        <f t="shared" ca="1" si="42"/>
        <v>1.0393084500000001</v>
      </c>
      <c r="C123" s="13">
        <f t="shared" si="34"/>
        <v>1</v>
      </c>
      <c r="D123" s="12">
        <f ca="1">IF(A123&lt;$B$1,VLOOKUP(A123,[1]DI!$A$4:$B$15000,2,FALSE),0)</f>
        <v>0</v>
      </c>
      <c r="E123" s="13">
        <f t="shared" ca="1" si="43"/>
        <v>1</v>
      </c>
      <c r="F123" s="13">
        <f ca="1">(TRUNC(PRODUCT($E$12:$E122),16))</f>
        <v>1.0094776232990701</v>
      </c>
      <c r="G123" s="13">
        <f t="shared" si="44"/>
        <v>1</v>
      </c>
      <c r="H123" s="13">
        <f t="shared" ca="1" si="45"/>
        <v>1.00947762</v>
      </c>
      <c r="I123" s="12">
        <f t="shared" si="46"/>
        <v>0.1</v>
      </c>
      <c r="J123" s="30">
        <f t="shared" si="35"/>
        <v>44270</v>
      </c>
      <c r="K123" s="2">
        <f t="shared" si="36"/>
        <v>76</v>
      </c>
      <c r="L123" s="15">
        <f t="shared" si="37"/>
        <v>77</v>
      </c>
      <c r="M123" s="11">
        <f t="shared" si="29"/>
        <v>1.029550763</v>
      </c>
      <c r="N123" s="11">
        <f t="shared" ca="1" si="30"/>
        <v>1.0393084539999999</v>
      </c>
      <c r="O123" s="15">
        <f t="shared" si="38"/>
        <v>0</v>
      </c>
      <c r="P123" s="13">
        <f t="shared" ca="1" si="31"/>
        <v>3.9308450000000002E-2</v>
      </c>
      <c r="Q123" s="19">
        <f t="shared" si="32"/>
        <v>0</v>
      </c>
      <c r="R123" s="13">
        <f t="shared" si="39"/>
        <v>0</v>
      </c>
      <c r="S123" s="13"/>
      <c r="T123" s="13"/>
      <c r="U123" s="13"/>
      <c r="V123" s="13"/>
      <c r="W123" s="4" t="str">
        <f t="shared" si="40"/>
        <v>J=</v>
      </c>
      <c r="X123" s="30">
        <f t="shared" si="41"/>
        <v>44635</v>
      </c>
      <c r="Y123" s="4"/>
      <c r="Z123" s="78"/>
      <c r="AA123" s="62"/>
      <c r="AB123" s="64"/>
      <c r="AC123" s="72"/>
      <c r="AD123" s="81"/>
      <c r="AE123" s="81"/>
      <c r="AF123" s="79"/>
      <c r="AG123" s="81"/>
      <c r="AH123" s="78"/>
      <c r="AI123" s="80"/>
      <c r="AJ123" s="6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pans="1:145" x14ac:dyDescent="0.15">
      <c r="A124" s="36">
        <f t="shared" si="33"/>
        <v>44382</v>
      </c>
      <c r="B124" s="14">
        <f t="shared" ca="1" si="42"/>
        <v>1.0393084500000001</v>
      </c>
      <c r="C124" s="13">
        <f t="shared" si="34"/>
        <v>1</v>
      </c>
      <c r="D124" s="12">
        <f ca="1">IF(A124&lt;$B$1,VLOOKUP(A124,[1]DI!$A$4:$B$15000,2,FALSE),0)</f>
        <v>4.1500000000000002E-2</v>
      </c>
      <c r="E124" s="13">
        <f t="shared" ca="1" si="43"/>
        <v>1.00016137</v>
      </c>
      <c r="F124" s="13">
        <f ca="1">(TRUNC(PRODUCT($E$12:$E123),16))</f>
        <v>1.0094776232990701</v>
      </c>
      <c r="G124" s="13">
        <f t="shared" si="44"/>
        <v>1</v>
      </c>
      <c r="H124" s="13">
        <f t="shared" ca="1" si="45"/>
        <v>1.00947762</v>
      </c>
      <c r="I124" s="12">
        <f t="shared" si="46"/>
        <v>0.1</v>
      </c>
      <c r="J124" s="30">
        <f t="shared" si="35"/>
        <v>44270</v>
      </c>
      <c r="K124" s="2">
        <f t="shared" si="36"/>
        <v>77</v>
      </c>
      <c r="L124" s="15">
        <f t="shared" si="37"/>
        <v>77</v>
      </c>
      <c r="M124" s="11">
        <f t="shared" si="29"/>
        <v>1.029550763</v>
      </c>
      <c r="N124" s="11">
        <f t="shared" ca="1" si="30"/>
        <v>1.0393084539999999</v>
      </c>
      <c r="O124" s="15">
        <f t="shared" si="38"/>
        <v>0</v>
      </c>
      <c r="P124" s="13">
        <f t="shared" ca="1" si="31"/>
        <v>3.9308450000000002E-2</v>
      </c>
      <c r="Q124" s="19">
        <f t="shared" si="32"/>
        <v>0</v>
      </c>
      <c r="R124" s="13">
        <f t="shared" si="39"/>
        <v>0</v>
      </c>
      <c r="S124" s="13"/>
      <c r="T124" s="13"/>
      <c r="U124" s="13"/>
      <c r="V124" s="13"/>
      <c r="W124" s="4" t="str">
        <f t="shared" si="40"/>
        <v>J=</v>
      </c>
      <c r="X124" s="30">
        <f t="shared" si="41"/>
        <v>44635</v>
      </c>
      <c r="Y124" s="4"/>
      <c r="Z124" s="78"/>
      <c r="AA124" s="62"/>
      <c r="AB124" s="64"/>
      <c r="AC124" s="72"/>
      <c r="AD124" s="81"/>
      <c r="AE124" s="81"/>
      <c r="AF124" s="79"/>
      <c r="AG124" s="81"/>
      <c r="AH124" s="78"/>
      <c r="AI124" s="80"/>
      <c r="AJ124" s="6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pans="1:145" x14ac:dyDescent="0.15">
      <c r="A125" s="36">
        <f t="shared" si="33"/>
        <v>44383</v>
      </c>
      <c r="B125" s="14">
        <f t="shared" ca="1" si="42"/>
        <v>1.0398693800000001</v>
      </c>
      <c r="C125" s="13">
        <f t="shared" si="34"/>
        <v>1</v>
      </c>
      <c r="D125" s="12">
        <f ca="1">IF(A125&lt;$B$1,VLOOKUP(A125,[1]DI!$A$4:$B$15000,2,FALSE),0)</f>
        <v>4.1500000000000002E-2</v>
      </c>
      <c r="E125" s="13">
        <f t="shared" ca="1" si="43"/>
        <v>1.00016137</v>
      </c>
      <c r="F125" s="13">
        <f ca="1">(TRUNC(PRODUCT($E$12:$E124),16))</f>
        <v>1.00964052270314</v>
      </c>
      <c r="G125" s="13">
        <f t="shared" si="44"/>
        <v>1</v>
      </c>
      <c r="H125" s="13">
        <f t="shared" ca="1" si="45"/>
        <v>1.00964052</v>
      </c>
      <c r="I125" s="12">
        <f t="shared" si="46"/>
        <v>0.1</v>
      </c>
      <c r="J125" s="30">
        <f t="shared" si="35"/>
        <v>44270</v>
      </c>
      <c r="K125" s="2">
        <f t="shared" si="36"/>
        <v>78</v>
      </c>
      <c r="L125" s="15">
        <f t="shared" si="37"/>
        <v>78</v>
      </c>
      <c r="M125" s="11">
        <f t="shared" si="29"/>
        <v>1.0299402280000001</v>
      </c>
      <c r="N125" s="11">
        <f t="shared" ca="1" si="30"/>
        <v>1.039869387</v>
      </c>
      <c r="O125" s="15">
        <f t="shared" si="38"/>
        <v>0</v>
      </c>
      <c r="P125" s="13">
        <f t="shared" ca="1" si="31"/>
        <v>3.9869380000000003E-2</v>
      </c>
      <c r="Q125" s="19">
        <f t="shared" si="32"/>
        <v>0</v>
      </c>
      <c r="R125" s="13">
        <f t="shared" si="39"/>
        <v>0</v>
      </c>
      <c r="S125" s="13"/>
      <c r="T125" s="13"/>
      <c r="U125" s="13"/>
      <c r="V125" s="13"/>
      <c r="W125" s="4" t="str">
        <f t="shared" si="40"/>
        <v>J=</v>
      </c>
      <c r="X125" s="30">
        <f t="shared" si="41"/>
        <v>44635</v>
      </c>
      <c r="Y125" s="4"/>
      <c r="Z125" s="78"/>
      <c r="AA125" s="62"/>
      <c r="AB125" s="64"/>
      <c r="AC125" s="72"/>
      <c r="AD125" s="81"/>
      <c r="AE125" s="81"/>
      <c r="AF125" s="79"/>
      <c r="AG125" s="81"/>
      <c r="AH125" s="78"/>
      <c r="AI125" s="80"/>
      <c r="AJ125" s="6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pans="1:145" x14ac:dyDescent="0.15">
      <c r="A126" s="36">
        <f t="shared" si="33"/>
        <v>44384</v>
      </c>
      <c r="B126" s="14">
        <f t="shared" ca="1" si="42"/>
        <v>1.04043062</v>
      </c>
      <c r="C126" s="13">
        <f t="shared" si="34"/>
        <v>1</v>
      </c>
      <c r="D126" s="12">
        <f ca="1">IF(A126&lt;$B$1,VLOOKUP(A126,[1]DI!$A$4:$B$15000,2,FALSE),0)</f>
        <v>4.1500000000000002E-2</v>
      </c>
      <c r="E126" s="13">
        <f t="shared" ca="1" si="43"/>
        <v>1.00016137</v>
      </c>
      <c r="F126" s="13">
        <f ca="1">(TRUNC(PRODUCT($E$12:$E125),16))</f>
        <v>1.0098034483942899</v>
      </c>
      <c r="G126" s="13">
        <f t="shared" si="44"/>
        <v>1</v>
      </c>
      <c r="H126" s="13">
        <f t="shared" ca="1" si="45"/>
        <v>1.0098034499999999</v>
      </c>
      <c r="I126" s="12">
        <f t="shared" si="46"/>
        <v>0.1</v>
      </c>
      <c r="J126" s="30">
        <f t="shared" si="35"/>
        <v>44270</v>
      </c>
      <c r="K126" s="2">
        <f t="shared" si="36"/>
        <v>79</v>
      </c>
      <c r="L126" s="15">
        <f t="shared" si="37"/>
        <v>79</v>
      </c>
      <c r="M126" s="11">
        <f t="shared" si="29"/>
        <v>1.0303298409999999</v>
      </c>
      <c r="N126" s="11">
        <f t="shared" ca="1" si="30"/>
        <v>1.040430628</v>
      </c>
      <c r="O126" s="15">
        <f t="shared" si="38"/>
        <v>0</v>
      </c>
      <c r="P126" s="13">
        <f t="shared" ca="1" si="31"/>
        <v>4.043062E-2</v>
      </c>
      <c r="Q126" s="19">
        <f t="shared" si="32"/>
        <v>0</v>
      </c>
      <c r="R126" s="13">
        <f t="shared" si="39"/>
        <v>0</v>
      </c>
      <c r="S126" s="13"/>
      <c r="T126" s="13"/>
      <c r="U126" s="13"/>
      <c r="V126" s="13"/>
      <c r="W126" s="4" t="str">
        <f t="shared" si="40"/>
        <v>J=</v>
      </c>
      <c r="X126" s="30">
        <f t="shared" si="41"/>
        <v>44635</v>
      </c>
      <c r="Y126" s="4"/>
      <c r="Z126" s="78"/>
      <c r="AA126" s="62"/>
      <c r="AB126" s="64"/>
      <c r="AC126" s="72"/>
      <c r="AD126" s="81"/>
      <c r="AE126" s="81"/>
      <c r="AF126" s="79"/>
      <c r="AG126" s="81"/>
      <c r="AH126" s="78"/>
      <c r="AI126" s="80"/>
      <c r="AJ126" s="6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pans="1:145" x14ac:dyDescent="0.15">
      <c r="A127" s="36">
        <f t="shared" si="33"/>
        <v>44385</v>
      </c>
      <c r="B127" s="14">
        <f t="shared" ca="1" si="42"/>
        <v>1.0409921600000001</v>
      </c>
      <c r="C127" s="13">
        <f t="shared" si="34"/>
        <v>1</v>
      </c>
      <c r="D127" s="12">
        <f ca="1">IF(A127&lt;$B$1,VLOOKUP(A127,[1]DI!$A$4:$B$15000,2,FALSE),0)</f>
        <v>4.1500000000000002E-2</v>
      </c>
      <c r="E127" s="13">
        <f t="shared" ca="1" si="43"/>
        <v>1.00016137</v>
      </c>
      <c r="F127" s="13">
        <f ca="1">(TRUNC(PRODUCT($E$12:$E126),16))</f>
        <v>1.0099664003767601</v>
      </c>
      <c r="G127" s="13">
        <f t="shared" si="44"/>
        <v>1</v>
      </c>
      <c r="H127" s="13">
        <f t="shared" ca="1" si="45"/>
        <v>1.0099663999999999</v>
      </c>
      <c r="I127" s="12">
        <f t="shared" si="46"/>
        <v>0.1</v>
      </c>
      <c r="J127" s="30">
        <f t="shared" si="35"/>
        <v>44270</v>
      </c>
      <c r="K127" s="2">
        <f t="shared" si="36"/>
        <v>80</v>
      </c>
      <c r="L127" s="15">
        <f t="shared" si="37"/>
        <v>80</v>
      </c>
      <c r="M127" s="11">
        <f t="shared" si="29"/>
        <v>1.0307196009999999</v>
      </c>
      <c r="N127" s="11">
        <f t="shared" ca="1" si="30"/>
        <v>1.040992165</v>
      </c>
      <c r="O127" s="15">
        <f t="shared" si="38"/>
        <v>0</v>
      </c>
      <c r="P127" s="13">
        <f t="shared" ca="1" si="31"/>
        <v>4.099216E-2</v>
      </c>
      <c r="Q127" s="19">
        <f t="shared" si="32"/>
        <v>0</v>
      </c>
      <c r="R127" s="13">
        <f t="shared" si="39"/>
        <v>0</v>
      </c>
      <c r="S127" s="13"/>
      <c r="T127" s="13"/>
      <c r="U127" s="13"/>
      <c r="V127" s="13"/>
      <c r="W127" s="4" t="str">
        <f t="shared" si="40"/>
        <v>J=</v>
      </c>
      <c r="X127" s="30">
        <f t="shared" si="41"/>
        <v>44635</v>
      </c>
      <c r="Y127" s="4"/>
      <c r="Z127" s="78"/>
      <c r="AA127" s="62"/>
      <c r="AB127" s="64"/>
      <c r="AC127" s="72"/>
      <c r="AD127" s="81"/>
      <c r="AE127" s="81"/>
      <c r="AF127" s="79"/>
      <c r="AG127" s="81"/>
      <c r="AH127" s="78"/>
      <c r="AI127" s="80"/>
      <c r="AJ127" s="6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pans="1:145" x14ac:dyDescent="0.15">
      <c r="A128" s="36">
        <f t="shared" si="33"/>
        <v>44386</v>
      </c>
      <c r="B128" s="14">
        <f t="shared" ca="1" si="42"/>
        <v>1.0415540000000001</v>
      </c>
      <c r="C128" s="13">
        <f t="shared" si="34"/>
        <v>1</v>
      </c>
      <c r="D128" s="12">
        <f ca="1">IF(A128&lt;$B$1,VLOOKUP(A128,[1]DI!$A$4:$B$15000,2,FALSE),0)</f>
        <v>4.1500000000000002E-2</v>
      </c>
      <c r="E128" s="13">
        <f t="shared" ca="1" si="43"/>
        <v>1.00016137</v>
      </c>
      <c r="F128" s="13">
        <f ca="1">(TRUNC(PRODUCT($E$12:$E127),16))</f>
        <v>1.01012937865479</v>
      </c>
      <c r="G128" s="13">
        <f t="shared" si="44"/>
        <v>1</v>
      </c>
      <c r="H128" s="13">
        <f t="shared" ca="1" si="45"/>
        <v>1.01012938</v>
      </c>
      <c r="I128" s="12">
        <f t="shared" si="46"/>
        <v>0.1</v>
      </c>
      <c r="J128" s="30">
        <f t="shared" si="35"/>
        <v>44270</v>
      </c>
      <c r="K128" s="2">
        <f t="shared" si="36"/>
        <v>81</v>
      </c>
      <c r="L128" s="15">
        <f t="shared" si="37"/>
        <v>81</v>
      </c>
      <c r="M128" s="11">
        <f t="shared" si="29"/>
        <v>1.0311095079999999</v>
      </c>
      <c r="N128" s="11">
        <f t="shared" ca="1" si="30"/>
        <v>1.0415540080000001</v>
      </c>
      <c r="O128" s="15">
        <f t="shared" si="38"/>
        <v>0</v>
      </c>
      <c r="P128" s="13">
        <f t="shared" ca="1" si="31"/>
        <v>4.1554000000000001E-2</v>
      </c>
      <c r="Q128" s="19">
        <f t="shared" si="32"/>
        <v>0</v>
      </c>
      <c r="R128" s="13">
        <f t="shared" si="39"/>
        <v>0</v>
      </c>
      <c r="S128" s="13"/>
      <c r="T128" s="13"/>
      <c r="U128" s="13"/>
      <c r="V128" s="13"/>
      <c r="W128" s="4" t="str">
        <f t="shared" si="40"/>
        <v>J=</v>
      </c>
      <c r="X128" s="30">
        <f t="shared" si="41"/>
        <v>44635</v>
      </c>
      <c r="Y128" s="4"/>
      <c r="Z128" s="78"/>
      <c r="AA128" s="62"/>
      <c r="AB128" s="64"/>
      <c r="AC128" s="72"/>
      <c r="AD128" s="81"/>
      <c r="AE128" s="81"/>
      <c r="AF128" s="79"/>
      <c r="AG128" s="81"/>
      <c r="AH128" s="78"/>
      <c r="AI128" s="80"/>
      <c r="AJ128" s="6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pans="1:145" x14ac:dyDescent="0.15">
      <c r="A129" s="36">
        <f t="shared" si="33"/>
        <v>44387</v>
      </c>
      <c r="B129" s="14">
        <f t="shared" ca="1" si="42"/>
        <v>1.0421161400000001</v>
      </c>
      <c r="C129" s="13">
        <f t="shared" si="34"/>
        <v>1</v>
      </c>
      <c r="D129" s="12">
        <f ca="1">IF(A129&lt;$B$1,VLOOKUP(A129,[1]DI!$A$4:$B$15000,2,FALSE),0)</f>
        <v>0</v>
      </c>
      <c r="E129" s="13">
        <f t="shared" ca="1" si="43"/>
        <v>1</v>
      </c>
      <c r="F129" s="13">
        <f ca="1">(TRUNC(PRODUCT($E$12:$E128),16))</f>
        <v>1.0102923832326201</v>
      </c>
      <c r="G129" s="13">
        <f t="shared" si="44"/>
        <v>1</v>
      </c>
      <c r="H129" s="13">
        <f t="shared" ca="1" si="45"/>
        <v>1.0102923800000001</v>
      </c>
      <c r="I129" s="12">
        <f t="shared" si="46"/>
        <v>0.1</v>
      </c>
      <c r="J129" s="30">
        <f t="shared" si="35"/>
        <v>44270</v>
      </c>
      <c r="K129" s="2">
        <f t="shared" si="36"/>
        <v>81</v>
      </c>
      <c r="L129" s="15">
        <f t="shared" si="37"/>
        <v>82</v>
      </c>
      <c r="M129" s="11">
        <f t="shared" si="29"/>
        <v>1.0314995629999999</v>
      </c>
      <c r="N129" s="11">
        <f t="shared" ca="1" si="30"/>
        <v>1.0421161480000001</v>
      </c>
      <c r="O129" s="15">
        <f t="shared" si="38"/>
        <v>0</v>
      </c>
      <c r="P129" s="13">
        <f t="shared" ca="1" si="31"/>
        <v>4.2116140000000003E-2</v>
      </c>
      <c r="Q129" s="19">
        <f t="shared" si="32"/>
        <v>0</v>
      </c>
      <c r="R129" s="13">
        <f t="shared" si="39"/>
        <v>0</v>
      </c>
      <c r="S129" s="13"/>
      <c r="T129" s="13"/>
      <c r="U129" s="13"/>
      <c r="V129" s="13"/>
      <c r="W129" s="4" t="str">
        <f t="shared" si="40"/>
        <v>J=</v>
      </c>
      <c r="X129" s="30">
        <f t="shared" si="41"/>
        <v>44635</v>
      </c>
      <c r="Y129" s="4"/>
      <c r="Z129" s="78"/>
      <c r="AA129" s="62"/>
      <c r="AB129" s="64"/>
      <c r="AC129" s="72"/>
      <c r="AD129" s="81"/>
      <c r="AE129" s="81"/>
      <c r="AF129" s="79"/>
      <c r="AG129" s="81"/>
      <c r="AH129" s="78"/>
      <c r="AI129" s="80"/>
      <c r="AJ129" s="6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pans="1:145" x14ac:dyDescent="0.15">
      <c r="A130" s="36">
        <f t="shared" si="33"/>
        <v>44388</v>
      </c>
      <c r="B130" s="14">
        <f t="shared" ca="1" si="42"/>
        <v>1.0421161400000001</v>
      </c>
      <c r="C130" s="13">
        <f t="shared" si="34"/>
        <v>1</v>
      </c>
      <c r="D130" s="12">
        <f ca="1">IF(A130&lt;$B$1,VLOOKUP(A130,[1]DI!$A$4:$B$15000,2,FALSE),0)</f>
        <v>0</v>
      </c>
      <c r="E130" s="13">
        <f t="shared" ca="1" si="43"/>
        <v>1</v>
      </c>
      <c r="F130" s="13">
        <f ca="1">(TRUNC(PRODUCT($E$12:$E129),16))</f>
        <v>1.0102923832326201</v>
      </c>
      <c r="G130" s="13">
        <f t="shared" si="44"/>
        <v>1</v>
      </c>
      <c r="H130" s="13">
        <f t="shared" ca="1" si="45"/>
        <v>1.0102923800000001</v>
      </c>
      <c r="I130" s="12">
        <f t="shared" si="46"/>
        <v>0.1</v>
      </c>
      <c r="J130" s="30">
        <f t="shared" si="35"/>
        <v>44270</v>
      </c>
      <c r="K130" s="2">
        <f t="shared" si="36"/>
        <v>81</v>
      </c>
      <c r="L130" s="15">
        <f t="shared" si="37"/>
        <v>82</v>
      </c>
      <c r="M130" s="11">
        <f t="shared" si="29"/>
        <v>1.0314995629999999</v>
      </c>
      <c r="N130" s="11">
        <f t="shared" ca="1" si="30"/>
        <v>1.0421161480000001</v>
      </c>
      <c r="O130" s="15">
        <f t="shared" si="38"/>
        <v>0</v>
      </c>
      <c r="P130" s="13">
        <f t="shared" ca="1" si="31"/>
        <v>4.2116140000000003E-2</v>
      </c>
      <c r="Q130" s="19">
        <f t="shared" si="32"/>
        <v>0</v>
      </c>
      <c r="R130" s="13">
        <f t="shared" si="39"/>
        <v>0</v>
      </c>
      <c r="S130" s="13"/>
      <c r="T130" s="13"/>
      <c r="U130" s="13"/>
      <c r="V130" s="13"/>
      <c r="W130" s="4" t="str">
        <f t="shared" si="40"/>
        <v>J=</v>
      </c>
      <c r="X130" s="30">
        <f t="shared" si="41"/>
        <v>44635</v>
      </c>
      <c r="Y130" s="4"/>
      <c r="Z130" s="78"/>
      <c r="AA130" s="62"/>
      <c r="AB130" s="64"/>
      <c r="AC130" s="72"/>
      <c r="AD130" s="81"/>
      <c r="AE130" s="81"/>
      <c r="AF130" s="79"/>
      <c r="AG130" s="81"/>
      <c r="AH130" s="78"/>
      <c r="AI130" s="80"/>
      <c r="AJ130" s="6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pans="1:145" x14ac:dyDescent="0.15">
      <c r="A131" s="36">
        <f t="shared" si="33"/>
        <v>44389</v>
      </c>
      <c r="B131" s="14">
        <f t="shared" ca="1" si="42"/>
        <v>1.0421161400000001</v>
      </c>
      <c r="C131" s="13">
        <f t="shared" si="34"/>
        <v>1</v>
      </c>
      <c r="D131" s="12">
        <f ca="1">IF(A131&lt;$B$1,VLOOKUP(A131,[1]DI!$A$4:$B$15000,2,FALSE),0)</f>
        <v>4.1500000000000002E-2</v>
      </c>
      <c r="E131" s="13">
        <f t="shared" ca="1" si="43"/>
        <v>1.00016137</v>
      </c>
      <c r="F131" s="13">
        <f ca="1">(TRUNC(PRODUCT($E$12:$E130),16))</f>
        <v>1.0102923832326201</v>
      </c>
      <c r="G131" s="13">
        <f t="shared" si="44"/>
        <v>1</v>
      </c>
      <c r="H131" s="13">
        <f t="shared" ca="1" si="45"/>
        <v>1.0102923800000001</v>
      </c>
      <c r="I131" s="12">
        <f t="shared" si="46"/>
        <v>0.1</v>
      </c>
      <c r="J131" s="30">
        <f t="shared" si="35"/>
        <v>44270</v>
      </c>
      <c r="K131" s="2">
        <f t="shared" si="36"/>
        <v>82</v>
      </c>
      <c r="L131" s="15">
        <f t="shared" si="37"/>
        <v>82</v>
      </c>
      <c r="M131" s="11">
        <f t="shared" si="29"/>
        <v>1.0314995629999999</v>
      </c>
      <c r="N131" s="11">
        <f t="shared" ca="1" si="30"/>
        <v>1.0421161480000001</v>
      </c>
      <c r="O131" s="15">
        <f t="shared" si="38"/>
        <v>0</v>
      </c>
      <c r="P131" s="13">
        <f t="shared" ca="1" si="31"/>
        <v>4.2116140000000003E-2</v>
      </c>
      <c r="Q131" s="19">
        <f t="shared" si="32"/>
        <v>0</v>
      </c>
      <c r="R131" s="13">
        <f t="shared" si="39"/>
        <v>0</v>
      </c>
      <c r="S131" s="13"/>
      <c r="T131" s="13"/>
      <c r="U131" s="13"/>
      <c r="V131" s="13"/>
      <c r="W131" s="4" t="str">
        <f t="shared" si="40"/>
        <v>J=</v>
      </c>
      <c r="X131" s="30">
        <f t="shared" si="41"/>
        <v>44635</v>
      </c>
      <c r="Y131" s="4"/>
      <c r="Z131" s="78"/>
      <c r="AA131" s="62"/>
      <c r="AB131" s="64"/>
      <c r="AC131" s="72"/>
      <c r="AD131" s="81"/>
      <c r="AE131" s="81"/>
      <c r="AF131" s="79"/>
      <c r="AG131" s="81"/>
      <c r="AH131" s="78"/>
      <c r="AI131" s="80"/>
      <c r="AJ131" s="6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pans="1:145" x14ac:dyDescent="0.15">
      <c r="A132" s="36">
        <f t="shared" si="33"/>
        <v>44390</v>
      </c>
      <c r="B132" s="14">
        <f t="shared" ca="1" si="42"/>
        <v>1.04267859</v>
      </c>
      <c r="C132" s="13">
        <f t="shared" si="34"/>
        <v>1</v>
      </c>
      <c r="D132" s="12">
        <f ca="1">IF(A132&lt;$B$1,VLOOKUP(A132,[1]DI!$A$4:$B$15000,2,FALSE),0)</f>
        <v>4.1500000000000002E-2</v>
      </c>
      <c r="E132" s="13">
        <f t="shared" ca="1" si="43"/>
        <v>1.00016137</v>
      </c>
      <c r="F132" s="13">
        <f ca="1">(TRUNC(PRODUCT($E$12:$E131),16))</f>
        <v>1.0104554141144999</v>
      </c>
      <c r="G132" s="13">
        <f t="shared" si="44"/>
        <v>1</v>
      </c>
      <c r="H132" s="13">
        <f t="shared" ca="1" si="45"/>
        <v>1.0104554100000001</v>
      </c>
      <c r="I132" s="12">
        <f t="shared" si="46"/>
        <v>0.1</v>
      </c>
      <c r="J132" s="30">
        <f t="shared" si="35"/>
        <v>44270</v>
      </c>
      <c r="K132" s="2">
        <f t="shared" si="36"/>
        <v>83</v>
      </c>
      <c r="L132" s="15">
        <f t="shared" si="37"/>
        <v>83</v>
      </c>
      <c r="M132" s="11">
        <f t="shared" si="29"/>
        <v>1.0318897650000001</v>
      </c>
      <c r="N132" s="11">
        <f t="shared" ca="1" si="30"/>
        <v>1.042678596</v>
      </c>
      <c r="O132" s="15">
        <f t="shared" si="38"/>
        <v>0</v>
      </c>
      <c r="P132" s="13">
        <f t="shared" ca="1" si="31"/>
        <v>4.2678590000000002E-2</v>
      </c>
      <c r="Q132" s="19">
        <f t="shared" si="32"/>
        <v>0</v>
      </c>
      <c r="R132" s="13">
        <f t="shared" si="39"/>
        <v>0</v>
      </c>
      <c r="S132" s="13"/>
      <c r="T132" s="13"/>
      <c r="U132" s="13"/>
      <c r="V132" s="13"/>
      <c r="W132" s="4" t="str">
        <f t="shared" si="40"/>
        <v>J=</v>
      </c>
      <c r="X132" s="30">
        <f t="shared" si="41"/>
        <v>44635</v>
      </c>
      <c r="Y132" s="4"/>
      <c r="Z132" s="78"/>
      <c r="AA132" s="62"/>
      <c r="AB132" s="64"/>
      <c r="AC132" s="72"/>
      <c r="AD132" s="81"/>
      <c r="AE132" s="81"/>
      <c r="AF132" s="79"/>
      <c r="AG132" s="81"/>
      <c r="AH132" s="78"/>
      <c r="AI132" s="80"/>
      <c r="AJ132" s="6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pans="1:145" x14ac:dyDescent="0.15">
      <c r="A133" s="36">
        <f t="shared" si="33"/>
        <v>44391</v>
      </c>
      <c r="B133" s="14">
        <f t="shared" ca="1" si="42"/>
        <v>1.04324135</v>
      </c>
      <c r="C133" s="13">
        <f t="shared" si="34"/>
        <v>1</v>
      </c>
      <c r="D133" s="12">
        <f ca="1">IF(A133&lt;$B$1,VLOOKUP(A133,[1]DI!$A$4:$B$15000,2,FALSE),0)</f>
        <v>4.1500000000000002E-2</v>
      </c>
      <c r="E133" s="13">
        <f t="shared" ca="1" si="43"/>
        <v>1.00016137</v>
      </c>
      <c r="F133" s="13">
        <f ca="1">(TRUNC(PRODUCT($E$12:$E132),16))</f>
        <v>1.01061847130468</v>
      </c>
      <c r="G133" s="13">
        <f t="shared" si="44"/>
        <v>1</v>
      </c>
      <c r="H133" s="13">
        <f t="shared" ca="1" si="45"/>
        <v>1.01061847</v>
      </c>
      <c r="I133" s="12">
        <f t="shared" si="46"/>
        <v>0.1</v>
      </c>
      <c r="J133" s="30">
        <f t="shared" si="35"/>
        <v>44270</v>
      </c>
      <c r="K133" s="2">
        <f t="shared" si="36"/>
        <v>84</v>
      </c>
      <c r="L133" s="15">
        <f t="shared" si="37"/>
        <v>84</v>
      </c>
      <c r="M133" s="11">
        <f t="shared" si="29"/>
        <v>1.0322801150000001</v>
      </c>
      <c r="N133" s="11">
        <f t="shared" ca="1" si="30"/>
        <v>1.04324135</v>
      </c>
      <c r="O133" s="15">
        <f t="shared" si="38"/>
        <v>0</v>
      </c>
      <c r="P133" s="13">
        <f t="shared" ca="1" si="31"/>
        <v>4.3241349999999998E-2</v>
      </c>
      <c r="Q133" s="19">
        <f t="shared" si="32"/>
        <v>0</v>
      </c>
      <c r="R133" s="13">
        <f t="shared" si="39"/>
        <v>0</v>
      </c>
      <c r="S133" s="13"/>
      <c r="T133" s="13"/>
      <c r="U133" s="13"/>
      <c r="V133" s="13"/>
      <c r="W133" s="4" t="str">
        <f t="shared" si="40"/>
        <v>J=</v>
      </c>
      <c r="X133" s="30">
        <f t="shared" si="41"/>
        <v>44635</v>
      </c>
      <c r="Y133" s="4"/>
      <c r="Z133" s="78"/>
      <c r="AA133" s="62"/>
      <c r="AB133" s="64"/>
      <c r="AC133" s="72"/>
      <c r="AD133" s="81"/>
      <c r="AE133" s="81"/>
      <c r="AF133" s="79"/>
      <c r="AG133" s="81"/>
      <c r="AH133" s="78"/>
      <c r="AI133" s="80"/>
      <c r="AJ133" s="6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pans="1:145" x14ac:dyDescent="0.15">
      <c r="A134" s="36">
        <f t="shared" si="33"/>
        <v>44392</v>
      </c>
      <c r="B134" s="14">
        <f t="shared" ca="1" si="42"/>
        <v>1.0438044</v>
      </c>
      <c r="C134" s="13">
        <f t="shared" si="34"/>
        <v>1</v>
      </c>
      <c r="D134" s="12">
        <f ca="1">IF(A134&lt;$B$1,VLOOKUP(A134,[1]DI!$A$4:$B$15000,2,FALSE),0)</f>
        <v>4.1500000000000002E-2</v>
      </c>
      <c r="E134" s="13">
        <f t="shared" ca="1" si="43"/>
        <v>1.00016137</v>
      </c>
      <c r="F134" s="13">
        <f ca="1">(TRUNC(PRODUCT($E$12:$E133),16))</f>
        <v>1.01078155480739</v>
      </c>
      <c r="G134" s="13">
        <f t="shared" si="44"/>
        <v>1</v>
      </c>
      <c r="H134" s="13">
        <f t="shared" ca="1" si="45"/>
        <v>1.0107815499999999</v>
      </c>
      <c r="I134" s="12">
        <f t="shared" si="46"/>
        <v>0.1</v>
      </c>
      <c r="J134" s="30">
        <f t="shared" si="35"/>
        <v>44270</v>
      </c>
      <c r="K134" s="2">
        <f t="shared" si="36"/>
        <v>85</v>
      </c>
      <c r="L134" s="15">
        <f t="shared" si="37"/>
        <v>85</v>
      </c>
      <c r="M134" s="11">
        <f t="shared" si="29"/>
        <v>1.0326706130000001</v>
      </c>
      <c r="N134" s="11">
        <f t="shared" ca="1" si="30"/>
        <v>1.043804403</v>
      </c>
      <c r="O134" s="15">
        <f t="shared" si="38"/>
        <v>0</v>
      </c>
      <c r="P134" s="13">
        <f t="shared" ca="1" si="31"/>
        <v>4.38044E-2</v>
      </c>
      <c r="Q134" s="19">
        <f t="shared" si="32"/>
        <v>0</v>
      </c>
      <c r="R134" s="13">
        <f t="shared" si="39"/>
        <v>0</v>
      </c>
      <c r="S134" s="13"/>
      <c r="T134" s="13"/>
      <c r="U134" s="13"/>
      <c r="V134" s="13"/>
      <c r="W134" s="4" t="str">
        <f t="shared" si="40"/>
        <v>J=</v>
      </c>
      <c r="X134" s="30">
        <f t="shared" si="41"/>
        <v>44635</v>
      </c>
      <c r="Y134" s="4"/>
      <c r="Z134" s="78"/>
      <c r="AA134" s="62"/>
      <c r="AB134" s="64"/>
      <c r="AC134" s="72"/>
      <c r="AD134" s="81"/>
      <c r="AE134" s="81"/>
      <c r="AF134" s="79"/>
      <c r="AG134" s="81"/>
      <c r="AH134" s="78"/>
      <c r="AI134" s="80"/>
      <c r="AJ134" s="6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pans="1:145" x14ac:dyDescent="0.15">
      <c r="A135" s="36">
        <f t="shared" si="33"/>
        <v>44393</v>
      </c>
      <c r="B135" s="14">
        <f t="shared" ca="1" si="42"/>
        <v>1.0443677600000001</v>
      </c>
      <c r="C135" s="13">
        <f t="shared" si="34"/>
        <v>1</v>
      </c>
      <c r="D135" s="12">
        <f ca="1">IF(A135&lt;$B$1,VLOOKUP(A135,[1]DI!$A$4:$B$15000,2,FALSE),0)</f>
        <v>4.1500000000000002E-2</v>
      </c>
      <c r="E135" s="13">
        <f t="shared" ca="1" si="43"/>
        <v>1.00016137</v>
      </c>
      <c r="F135" s="13">
        <f ca="1">(TRUNC(PRODUCT($E$12:$E134),16))</f>
        <v>1.01094466462689</v>
      </c>
      <c r="G135" s="13">
        <f t="shared" si="44"/>
        <v>1</v>
      </c>
      <c r="H135" s="13">
        <f t="shared" ca="1" si="45"/>
        <v>1.0109446600000001</v>
      </c>
      <c r="I135" s="12">
        <f t="shared" si="46"/>
        <v>0.1</v>
      </c>
      <c r="J135" s="30">
        <f t="shared" si="35"/>
        <v>44270</v>
      </c>
      <c r="K135" s="2">
        <f t="shared" si="36"/>
        <v>86</v>
      </c>
      <c r="L135" s="15">
        <f t="shared" si="37"/>
        <v>86</v>
      </c>
      <c r="M135" s="11">
        <f t="shared" si="29"/>
        <v>1.0330612589999999</v>
      </c>
      <c r="N135" s="11">
        <f t="shared" ca="1" si="30"/>
        <v>1.0443677629999999</v>
      </c>
      <c r="O135" s="15">
        <f t="shared" si="38"/>
        <v>0</v>
      </c>
      <c r="P135" s="13">
        <f t="shared" ca="1" si="31"/>
        <v>4.4367759999999999E-2</v>
      </c>
      <c r="Q135" s="19">
        <f t="shared" si="32"/>
        <v>0</v>
      </c>
      <c r="R135" s="13">
        <f t="shared" si="39"/>
        <v>0</v>
      </c>
      <c r="S135" s="13"/>
      <c r="T135" s="13"/>
      <c r="U135" s="13"/>
      <c r="V135" s="13"/>
      <c r="W135" s="4" t="str">
        <f t="shared" si="40"/>
        <v>J=</v>
      </c>
      <c r="X135" s="30">
        <f t="shared" si="41"/>
        <v>44635</v>
      </c>
      <c r="Y135" s="4"/>
      <c r="Z135" s="78"/>
      <c r="AA135" s="62"/>
      <c r="AB135" s="64"/>
      <c r="AC135" s="72"/>
      <c r="AD135" s="81"/>
      <c r="AE135" s="81"/>
      <c r="AF135" s="79"/>
      <c r="AG135" s="81"/>
      <c r="AH135" s="78"/>
      <c r="AI135" s="80"/>
      <c r="AJ135" s="6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pans="1:145" x14ac:dyDescent="0.15">
      <c r="A136" s="36">
        <f t="shared" si="33"/>
        <v>44394</v>
      </c>
      <c r="B136" s="14">
        <f t="shared" ca="1" si="42"/>
        <v>1.0449314300000001</v>
      </c>
      <c r="C136" s="13">
        <f t="shared" si="34"/>
        <v>1</v>
      </c>
      <c r="D136" s="12">
        <f ca="1">IF(A136&lt;$B$1,VLOOKUP(A136,[1]DI!$A$4:$B$15000,2,FALSE),0)</f>
        <v>0</v>
      </c>
      <c r="E136" s="13">
        <f t="shared" ca="1" si="43"/>
        <v>1</v>
      </c>
      <c r="F136" s="13">
        <f ca="1">(TRUNC(PRODUCT($E$12:$E135),16))</f>
        <v>1.0111078007674199</v>
      </c>
      <c r="G136" s="13">
        <f t="shared" si="44"/>
        <v>1</v>
      </c>
      <c r="H136" s="13">
        <f t="shared" ca="1" si="45"/>
        <v>1.0111078</v>
      </c>
      <c r="I136" s="12">
        <f t="shared" si="46"/>
        <v>0.1</v>
      </c>
      <c r="J136" s="30">
        <f t="shared" si="35"/>
        <v>44270</v>
      </c>
      <c r="K136" s="2">
        <f t="shared" si="36"/>
        <v>86</v>
      </c>
      <c r="L136" s="15">
        <f t="shared" si="37"/>
        <v>87</v>
      </c>
      <c r="M136" s="11">
        <f t="shared" si="29"/>
        <v>1.0334520519999999</v>
      </c>
      <c r="N136" s="11">
        <f t="shared" ca="1" si="30"/>
        <v>1.044931431</v>
      </c>
      <c r="O136" s="15">
        <f t="shared" si="38"/>
        <v>0</v>
      </c>
      <c r="P136" s="13">
        <f t="shared" ca="1" si="31"/>
        <v>4.4931430000000001E-2</v>
      </c>
      <c r="Q136" s="19">
        <f t="shared" si="32"/>
        <v>0</v>
      </c>
      <c r="R136" s="13">
        <f t="shared" si="39"/>
        <v>0</v>
      </c>
      <c r="S136" s="13"/>
      <c r="T136" s="13"/>
      <c r="U136" s="13"/>
      <c r="V136" s="13"/>
      <c r="W136" s="4" t="str">
        <f t="shared" si="40"/>
        <v>J=</v>
      </c>
      <c r="X136" s="30">
        <f t="shared" si="41"/>
        <v>44635</v>
      </c>
      <c r="Y136" s="4"/>
      <c r="Z136" s="78"/>
      <c r="AA136" s="62"/>
      <c r="AB136" s="64"/>
      <c r="AC136" s="72"/>
      <c r="AD136" s="81"/>
      <c r="AE136" s="81"/>
      <c r="AF136" s="79"/>
      <c r="AG136" s="81"/>
      <c r="AH136" s="78"/>
      <c r="AI136" s="80"/>
      <c r="AJ136" s="6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pans="1:145" x14ac:dyDescent="0.15">
      <c r="A137" s="36">
        <f t="shared" si="33"/>
        <v>44395</v>
      </c>
      <c r="B137" s="14">
        <f t="shared" ca="1" si="42"/>
        <v>1.0449314300000001</v>
      </c>
      <c r="C137" s="13">
        <f t="shared" si="34"/>
        <v>1</v>
      </c>
      <c r="D137" s="12">
        <f ca="1">IF(A137&lt;$B$1,VLOOKUP(A137,[1]DI!$A$4:$B$15000,2,FALSE),0)</f>
        <v>0</v>
      </c>
      <c r="E137" s="13">
        <f t="shared" ca="1" si="43"/>
        <v>1</v>
      </c>
      <c r="F137" s="13">
        <f ca="1">(TRUNC(PRODUCT($E$12:$E136),16))</f>
        <v>1.0111078007674199</v>
      </c>
      <c r="G137" s="13">
        <f t="shared" si="44"/>
        <v>1</v>
      </c>
      <c r="H137" s="13">
        <f t="shared" ca="1" si="45"/>
        <v>1.0111078</v>
      </c>
      <c r="I137" s="12">
        <f t="shared" si="46"/>
        <v>0.1</v>
      </c>
      <c r="J137" s="30">
        <f t="shared" si="35"/>
        <v>44270</v>
      </c>
      <c r="K137" s="2">
        <f t="shared" si="36"/>
        <v>86</v>
      </c>
      <c r="L137" s="15">
        <f t="shared" si="37"/>
        <v>87</v>
      </c>
      <c r="M137" s="11">
        <f t="shared" si="29"/>
        <v>1.0334520519999999</v>
      </c>
      <c r="N137" s="11">
        <f t="shared" ca="1" si="30"/>
        <v>1.044931431</v>
      </c>
      <c r="O137" s="15">
        <f t="shared" si="38"/>
        <v>0</v>
      </c>
      <c r="P137" s="13">
        <f t="shared" ca="1" si="31"/>
        <v>4.4931430000000001E-2</v>
      </c>
      <c r="Q137" s="19">
        <f t="shared" si="32"/>
        <v>0</v>
      </c>
      <c r="R137" s="13">
        <f t="shared" si="39"/>
        <v>0</v>
      </c>
      <c r="S137" s="13"/>
      <c r="T137" s="13"/>
      <c r="U137" s="13"/>
      <c r="V137" s="13"/>
      <c r="W137" s="4" t="str">
        <f t="shared" si="40"/>
        <v>J=</v>
      </c>
      <c r="X137" s="30">
        <f t="shared" si="41"/>
        <v>44635</v>
      </c>
      <c r="Y137" s="4"/>
      <c r="Z137" s="78"/>
      <c r="AA137" s="62"/>
      <c r="AB137" s="64"/>
      <c r="AC137" s="72"/>
      <c r="AD137" s="81"/>
      <c r="AE137" s="81"/>
      <c r="AF137" s="79"/>
      <c r="AG137" s="81"/>
      <c r="AH137" s="78"/>
      <c r="AI137" s="80"/>
      <c r="AJ137" s="6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pans="1:145" x14ac:dyDescent="0.15">
      <c r="A138" s="36">
        <f t="shared" si="33"/>
        <v>44396</v>
      </c>
      <c r="B138" s="14">
        <f t="shared" ca="1" si="42"/>
        <v>1.0449314300000001</v>
      </c>
      <c r="C138" s="13">
        <f t="shared" si="34"/>
        <v>1</v>
      </c>
      <c r="D138" s="12">
        <f ca="1">IF(A138&lt;$B$1,VLOOKUP(A138,[1]DI!$A$4:$B$15000,2,FALSE),0)</f>
        <v>4.1500000000000002E-2</v>
      </c>
      <c r="E138" s="13">
        <f t="shared" ca="1" si="43"/>
        <v>1.00016137</v>
      </c>
      <c r="F138" s="13">
        <f ca="1">(TRUNC(PRODUCT($E$12:$E137),16))</f>
        <v>1.0111078007674199</v>
      </c>
      <c r="G138" s="13">
        <f t="shared" si="44"/>
        <v>1</v>
      </c>
      <c r="H138" s="13">
        <f t="shared" ca="1" si="45"/>
        <v>1.0111078</v>
      </c>
      <c r="I138" s="12">
        <f t="shared" si="46"/>
        <v>0.1</v>
      </c>
      <c r="J138" s="30">
        <f t="shared" si="35"/>
        <v>44270</v>
      </c>
      <c r="K138" s="2">
        <f t="shared" si="36"/>
        <v>87</v>
      </c>
      <c r="L138" s="15">
        <f t="shared" si="37"/>
        <v>87</v>
      </c>
      <c r="M138" s="11">
        <f t="shared" si="29"/>
        <v>1.0334520519999999</v>
      </c>
      <c r="N138" s="11">
        <f t="shared" ca="1" si="30"/>
        <v>1.044931431</v>
      </c>
      <c r="O138" s="15">
        <f t="shared" si="38"/>
        <v>0</v>
      </c>
      <c r="P138" s="13">
        <f t="shared" ca="1" si="31"/>
        <v>4.4931430000000001E-2</v>
      </c>
      <c r="Q138" s="19">
        <f t="shared" si="32"/>
        <v>0</v>
      </c>
      <c r="R138" s="13">
        <f t="shared" si="39"/>
        <v>0</v>
      </c>
      <c r="S138" s="13"/>
      <c r="T138" s="13"/>
      <c r="U138" s="13"/>
      <c r="V138" s="13"/>
      <c r="W138" s="4" t="str">
        <f t="shared" si="40"/>
        <v>J=</v>
      </c>
      <c r="X138" s="30">
        <f t="shared" si="41"/>
        <v>44635</v>
      </c>
      <c r="Y138" s="4"/>
      <c r="Z138" s="78"/>
      <c r="AA138" s="62"/>
      <c r="AB138" s="64"/>
      <c r="AC138" s="72"/>
      <c r="AD138" s="81"/>
      <c r="AE138" s="81"/>
      <c r="AF138" s="79"/>
      <c r="AG138" s="81"/>
      <c r="AH138" s="78"/>
      <c r="AI138" s="80"/>
      <c r="AJ138" s="6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pans="1:145" x14ac:dyDescent="0.15">
      <c r="A139" s="36">
        <f t="shared" si="33"/>
        <v>44397</v>
      </c>
      <c r="B139" s="14">
        <f t="shared" ca="1" si="42"/>
        <v>1.0454953899999999</v>
      </c>
      <c r="C139" s="13">
        <f t="shared" si="34"/>
        <v>1</v>
      </c>
      <c r="D139" s="12">
        <f ca="1">IF(A139&lt;$B$1,VLOOKUP(A139,[1]DI!$A$4:$B$15000,2,FALSE),0)</f>
        <v>4.1500000000000002E-2</v>
      </c>
      <c r="E139" s="13">
        <f t="shared" ca="1" si="43"/>
        <v>1.00016137</v>
      </c>
      <c r="F139" s="13">
        <f ca="1">(TRUNC(PRODUCT($E$12:$E138),16))</f>
        <v>1.01127096323323</v>
      </c>
      <c r="G139" s="13">
        <f t="shared" si="44"/>
        <v>1</v>
      </c>
      <c r="H139" s="13">
        <f t="shared" ca="1" si="45"/>
        <v>1.0112709600000001</v>
      </c>
      <c r="I139" s="12">
        <f t="shared" si="46"/>
        <v>0.1</v>
      </c>
      <c r="J139" s="30">
        <f t="shared" si="35"/>
        <v>44270</v>
      </c>
      <c r="K139" s="2">
        <f t="shared" si="36"/>
        <v>88</v>
      </c>
      <c r="L139" s="15">
        <f t="shared" si="37"/>
        <v>88</v>
      </c>
      <c r="M139" s="11">
        <f t="shared" si="29"/>
        <v>1.0338429929999999</v>
      </c>
      <c r="N139" s="11">
        <f t="shared" ca="1" si="30"/>
        <v>1.045495396</v>
      </c>
      <c r="O139" s="15">
        <f t="shared" si="38"/>
        <v>0</v>
      </c>
      <c r="P139" s="13">
        <f t="shared" ca="1" si="31"/>
        <v>4.5495389999999997E-2</v>
      </c>
      <c r="Q139" s="19">
        <f t="shared" si="32"/>
        <v>0</v>
      </c>
      <c r="R139" s="13">
        <f t="shared" si="39"/>
        <v>0</v>
      </c>
      <c r="S139" s="13"/>
      <c r="T139" s="13"/>
      <c r="U139" s="13"/>
      <c r="V139" s="13"/>
      <c r="W139" s="4" t="str">
        <f t="shared" si="40"/>
        <v>J=</v>
      </c>
      <c r="X139" s="30">
        <f t="shared" si="41"/>
        <v>44635</v>
      </c>
      <c r="Y139" s="4"/>
      <c r="Z139" s="78"/>
      <c r="AA139" s="62"/>
      <c r="AB139" s="64"/>
      <c r="AC139" s="72"/>
      <c r="AD139" s="81"/>
      <c r="AE139" s="81"/>
      <c r="AF139" s="79"/>
      <c r="AG139" s="81"/>
      <c r="AH139" s="78"/>
      <c r="AI139" s="80"/>
      <c r="AJ139" s="6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pans="1:145" x14ac:dyDescent="0.15">
      <c r="A140" s="36">
        <f t="shared" si="33"/>
        <v>44398</v>
      </c>
      <c r="B140" s="14">
        <f t="shared" ca="1" si="42"/>
        <v>1.04605967</v>
      </c>
      <c r="C140" s="13">
        <f t="shared" si="34"/>
        <v>1</v>
      </c>
      <c r="D140" s="12">
        <f ca="1">IF(A140&lt;$B$1,VLOOKUP(A140,[1]DI!$A$4:$B$15000,2,FALSE),0)</f>
        <v>4.1500000000000002E-2</v>
      </c>
      <c r="E140" s="13">
        <f t="shared" ca="1" si="43"/>
        <v>1.00016137</v>
      </c>
      <c r="F140" s="13">
        <f ca="1">(TRUNC(PRODUCT($E$12:$E139),16))</f>
        <v>1.0114341520285699</v>
      </c>
      <c r="G140" s="13">
        <f t="shared" si="44"/>
        <v>1</v>
      </c>
      <c r="H140" s="13">
        <f t="shared" ca="1" si="45"/>
        <v>1.0114341499999999</v>
      </c>
      <c r="I140" s="12">
        <f t="shared" si="46"/>
        <v>0.1</v>
      </c>
      <c r="J140" s="30">
        <f t="shared" si="35"/>
        <v>44270</v>
      </c>
      <c r="K140" s="2">
        <f t="shared" si="36"/>
        <v>89</v>
      </c>
      <c r="L140" s="15">
        <f t="shared" si="37"/>
        <v>89</v>
      </c>
      <c r="M140" s="11">
        <f t="shared" ref="M140:M203" si="47">ROUND((I140+1)^(L140/252),9)</f>
        <v>1.034234082</v>
      </c>
      <c r="N140" s="11">
        <f t="shared" ref="N140:N203" ca="1" si="48">ROUND(H140*M140,9)</f>
        <v>1.04605967</v>
      </c>
      <c r="O140" s="15">
        <f t="shared" si="38"/>
        <v>0</v>
      </c>
      <c r="P140" s="13">
        <f t="shared" ref="P140:P203" ca="1" si="49">TRUNC(((N140-1)*C140),8)</f>
        <v>4.6059669999999997E-2</v>
      </c>
      <c r="Q140" s="19">
        <f t="shared" ref="Q140:Q203" si="50">IF($O140&gt;0,VLOOKUP($O140,$Z$12:$AF$150,7),0)</f>
        <v>0</v>
      </c>
      <c r="R140" s="13">
        <f t="shared" si="39"/>
        <v>0</v>
      </c>
      <c r="S140" s="13"/>
      <c r="T140" s="13"/>
      <c r="U140" s="13"/>
      <c r="V140" s="13"/>
      <c r="W140" s="4" t="str">
        <f t="shared" si="40"/>
        <v>J=</v>
      </c>
      <c r="X140" s="30">
        <f t="shared" si="41"/>
        <v>44635</v>
      </c>
      <c r="Y140" s="4"/>
      <c r="Z140" s="78"/>
      <c r="AA140" s="62"/>
      <c r="AB140" s="64"/>
      <c r="AC140" s="72"/>
      <c r="AD140" s="81"/>
      <c r="AE140" s="81"/>
      <c r="AF140" s="79"/>
      <c r="AG140" s="81"/>
      <c r="AH140" s="78"/>
      <c r="AI140" s="80"/>
      <c r="AJ140" s="6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pans="1:145" x14ac:dyDescent="0.15">
      <c r="A141" s="36">
        <f t="shared" ref="A141:A204" si="51">(A140+1)</f>
        <v>44399</v>
      </c>
      <c r="B141" s="14">
        <f t="shared" ca="1" si="42"/>
        <v>1.04662425</v>
      </c>
      <c r="C141" s="13">
        <f t="shared" ref="C141:C204" si="52">(C140-R140)</f>
        <v>1</v>
      </c>
      <c r="D141" s="12">
        <f ca="1">IF(A141&lt;$B$1,VLOOKUP(A141,[1]DI!$A$4:$B$15000,2,FALSE),0)</f>
        <v>4.1500000000000002E-2</v>
      </c>
      <c r="E141" s="13">
        <f t="shared" ca="1" si="43"/>
        <v>1.00016137</v>
      </c>
      <c r="F141" s="13">
        <f ca="1">(TRUNC(PRODUCT($E$12:$E140),16))</f>
        <v>1.0115973671576799</v>
      </c>
      <c r="G141" s="13">
        <f t="shared" si="44"/>
        <v>1</v>
      </c>
      <c r="H141" s="13">
        <f t="shared" ca="1" si="45"/>
        <v>1.0115973700000001</v>
      </c>
      <c r="I141" s="12">
        <f t="shared" si="46"/>
        <v>0.1</v>
      </c>
      <c r="J141" s="30">
        <f t="shared" ref="J141:J204" si="53">IF(O140&gt;0,VLOOKUP(O140,Z$12:AJ$150,2),J140)</f>
        <v>44270</v>
      </c>
      <c r="K141" s="2">
        <f t="shared" ref="K141:K204" si="54">IF(A141&gt;J141,IF(NETWORKDAYS(J141,A141,$Z$160:$Z$544)-1=0,1,NETWORKDAYS(J141,A141,$Z$160:$Z$544)-1),0)</f>
        <v>90</v>
      </c>
      <c r="L141" s="15">
        <f t="shared" ref="L141:L204" si="55">IF(AND(K141=1,K140=1),1,IF(K141&gt;0,IF(K141=K140,K141+1,K141),0))</f>
        <v>90</v>
      </c>
      <c r="M141" s="11">
        <f t="shared" si="47"/>
        <v>1.034625318</v>
      </c>
      <c r="N141" s="11">
        <f t="shared" ca="1" si="48"/>
        <v>1.0466242509999999</v>
      </c>
      <c r="O141" s="15">
        <f t="shared" ref="O141:O204" si="56">IF(VLOOKUP(A141,AA$12:AH$150,8)=VLOOKUP(A140,AA$12:AH$150,8),0,VLOOKUP(A141,AA$12:AH$150,8))</f>
        <v>0</v>
      </c>
      <c r="P141" s="13">
        <f t="shared" ca="1" si="49"/>
        <v>4.6624249999999999E-2</v>
      </c>
      <c r="Q141" s="19">
        <f t="shared" si="50"/>
        <v>0</v>
      </c>
      <c r="R141" s="13">
        <f t="shared" ref="R141:R204" si="57">IF(Q141&gt;0,TRUNC(Q141*C141,8),0)</f>
        <v>0</v>
      </c>
      <c r="S141" s="13"/>
      <c r="T141" s="13"/>
      <c r="U141" s="13"/>
      <c r="V141" s="13"/>
      <c r="W141" s="4" t="str">
        <f t="shared" ref="W141:W204" si="58">IF(O140&gt;0,VLOOKUP(O140,Z$12:AJ$150,10),W140)</f>
        <v>J=</v>
      </c>
      <c r="X141" s="30">
        <f t="shared" ref="X141:X204" si="59">IF(O140&gt;0,VLOOKUP(O140,Z$12:AJ$150,11),X140)</f>
        <v>44635</v>
      </c>
      <c r="Y141" s="4"/>
      <c r="Z141" s="78"/>
      <c r="AA141" s="62"/>
      <c r="AB141" s="64"/>
      <c r="AC141" s="72"/>
      <c r="AD141" s="81"/>
      <c r="AE141" s="81"/>
      <c r="AF141" s="79"/>
      <c r="AG141" s="81"/>
      <c r="AH141" s="78"/>
      <c r="AI141" s="80"/>
      <c r="AJ141" s="6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pans="1:145" x14ac:dyDescent="0.15">
      <c r="A142" s="36">
        <f t="shared" si="51"/>
        <v>44400</v>
      </c>
      <c r="B142" s="14">
        <f t="shared" ref="B142:B205" ca="1" si="60">IF(A142&lt;=TODAY(),C142+P142,IF(AND(A142&gt;TODAY(),A142&lt;=$B$1),IF(VLOOKUP(TODAY(),$A$10:$D$5000,4,FALSE)=0,"n.d",C142+P142),"n.d"))</f>
        <v>1.04718913</v>
      </c>
      <c r="C142" s="13">
        <f t="shared" si="52"/>
        <v>1</v>
      </c>
      <c r="D142" s="12">
        <f ca="1">IF(A142&lt;$B$1,VLOOKUP(A142,[1]DI!$A$4:$B$15000,2,FALSE),0)</f>
        <v>4.1500000000000002E-2</v>
      </c>
      <c r="E142" s="13">
        <f t="shared" ref="E142:E205" ca="1" si="61">ROUND(((1+D142)^(1/252)),8)</f>
        <v>1.00016137</v>
      </c>
      <c r="F142" s="13">
        <f ca="1">(TRUNC(PRODUCT($E$12:$E141),16))</f>
        <v>1.0117606086248201</v>
      </c>
      <c r="G142" s="13">
        <f t="shared" ref="G142:G205" si="62">IF(O141&gt;0,F141,G141)</f>
        <v>1</v>
      </c>
      <c r="H142" s="13">
        <f t="shared" ref="H142:H205" ca="1" si="63">ROUND(F142/G142,8)</f>
        <v>1.0117606100000001</v>
      </c>
      <c r="I142" s="12">
        <f t="shared" ref="I142:I205" si="64">IF(O141&gt;0,VLOOKUP(A141,AG$160:AH$222,2),I141)</f>
        <v>0.1</v>
      </c>
      <c r="J142" s="30">
        <f t="shared" si="53"/>
        <v>44270</v>
      </c>
      <c r="K142" s="2">
        <f t="shared" si="54"/>
        <v>91</v>
      </c>
      <c r="L142" s="15">
        <f t="shared" si="55"/>
        <v>91</v>
      </c>
      <c r="M142" s="11">
        <f t="shared" si="47"/>
        <v>1.0350167029999999</v>
      </c>
      <c r="N142" s="11">
        <f t="shared" ca="1" si="48"/>
        <v>1.0471891310000001</v>
      </c>
      <c r="O142" s="15">
        <f t="shared" si="56"/>
        <v>0</v>
      </c>
      <c r="P142" s="13">
        <f t="shared" ca="1" si="49"/>
        <v>4.7189130000000003E-2</v>
      </c>
      <c r="Q142" s="19">
        <f t="shared" si="50"/>
        <v>0</v>
      </c>
      <c r="R142" s="13">
        <f t="shared" si="57"/>
        <v>0</v>
      </c>
      <c r="S142" s="13"/>
      <c r="T142" s="13"/>
      <c r="U142" s="13"/>
      <c r="V142" s="13"/>
      <c r="W142" s="4" t="str">
        <f t="shared" si="58"/>
        <v>J=</v>
      </c>
      <c r="X142" s="30">
        <f t="shared" si="59"/>
        <v>44635</v>
      </c>
      <c r="Y142" s="3"/>
      <c r="Z142" s="78"/>
      <c r="AA142" s="62"/>
      <c r="AB142" s="64"/>
      <c r="AC142" s="72"/>
      <c r="AD142" s="81"/>
      <c r="AE142" s="81"/>
      <c r="AF142" s="79"/>
      <c r="AG142" s="81"/>
      <c r="AH142" s="78"/>
      <c r="AI142" s="80"/>
      <c r="AJ142" s="6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pans="1:145" x14ac:dyDescent="0.15">
      <c r="A143" s="36">
        <f t="shared" si="51"/>
        <v>44401</v>
      </c>
      <c r="B143" s="14">
        <f t="shared" ca="1" si="60"/>
        <v>1.04775431</v>
      </c>
      <c r="C143" s="13">
        <f t="shared" si="52"/>
        <v>1</v>
      </c>
      <c r="D143" s="12">
        <f ca="1">IF(A143&lt;$B$1,VLOOKUP(A143,[1]DI!$A$4:$B$15000,2,FALSE),0)</f>
        <v>0</v>
      </c>
      <c r="E143" s="13">
        <f t="shared" ca="1" si="61"/>
        <v>1</v>
      </c>
      <c r="F143" s="13">
        <f ca="1">(TRUNC(PRODUCT($E$12:$E142),16))</f>
        <v>1.01192387643423</v>
      </c>
      <c r="G143" s="13">
        <f t="shared" si="62"/>
        <v>1</v>
      </c>
      <c r="H143" s="13">
        <f t="shared" ca="1" si="63"/>
        <v>1.0119238800000001</v>
      </c>
      <c r="I143" s="12">
        <f t="shared" si="64"/>
        <v>0.1</v>
      </c>
      <c r="J143" s="30">
        <f t="shared" si="53"/>
        <v>44270</v>
      </c>
      <c r="K143" s="2">
        <f t="shared" si="54"/>
        <v>91</v>
      </c>
      <c r="L143" s="15">
        <f t="shared" si="55"/>
        <v>92</v>
      </c>
      <c r="M143" s="11">
        <f t="shared" si="47"/>
        <v>1.0354082360000001</v>
      </c>
      <c r="N143" s="11">
        <f t="shared" ca="1" si="48"/>
        <v>1.0477543199999999</v>
      </c>
      <c r="O143" s="15">
        <f t="shared" si="56"/>
        <v>0</v>
      </c>
      <c r="P143" s="13">
        <f t="shared" ca="1" si="49"/>
        <v>4.7754310000000001E-2</v>
      </c>
      <c r="Q143" s="19">
        <f t="shared" si="50"/>
        <v>0</v>
      </c>
      <c r="R143" s="13">
        <f t="shared" si="57"/>
        <v>0</v>
      </c>
      <c r="S143" s="13"/>
      <c r="T143" s="13"/>
      <c r="U143" s="13"/>
      <c r="V143" s="13"/>
      <c r="W143" s="4" t="str">
        <f t="shared" si="58"/>
        <v>J=</v>
      </c>
      <c r="X143" s="30">
        <f t="shared" si="59"/>
        <v>44635</v>
      </c>
      <c r="Y143" s="3"/>
      <c r="Z143" s="78"/>
      <c r="AA143" s="62"/>
      <c r="AB143" s="64"/>
      <c r="AC143" s="72"/>
      <c r="AD143" s="81"/>
      <c r="AE143" s="81"/>
      <c r="AF143" s="79"/>
      <c r="AG143" s="81"/>
      <c r="AH143" s="78"/>
      <c r="AI143" s="80"/>
      <c r="AJ143" s="6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pans="1:145" x14ac:dyDescent="0.15">
      <c r="A144" s="36">
        <f t="shared" si="51"/>
        <v>44402</v>
      </c>
      <c r="B144" s="14">
        <f t="shared" ca="1" si="60"/>
        <v>1.04775431</v>
      </c>
      <c r="C144" s="13">
        <f t="shared" si="52"/>
        <v>1</v>
      </c>
      <c r="D144" s="12">
        <f ca="1">IF(A144&lt;$B$1,VLOOKUP(A144,[1]DI!$A$4:$B$15000,2,FALSE),0)</f>
        <v>0</v>
      </c>
      <c r="E144" s="13">
        <f t="shared" ca="1" si="61"/>
        <v>1</v>
      </c>
      <c r="F144" s="13">
        <f ca="1">(TRUNC(PRODUCT($E$12:$E143),16))</f>
        <v>1.01192387643423</v>
      </c>
      <c r="G144" s="13">
        <f t="shared" si="62"/>
        <v>1</v>
      </c>
      <c r="H144" s="13">
        <f t="shared" ca="1" si="63"/>
        <v>1.0119238800000001</v>
      </c>
      <c r="I144" s="12">
        <f t="shared" si="64"/>
        <v>0.1</v>
      </c>
      <c r="J144" s="30">
        <f t="shared" si="53"/>
        <v>44270</v>
      </c>
      <c r="K144" s="2">
        <f t="shared" si="54"/>
        <v>91</v>
      </c>
      <c r="L144" s="15">
        <f t="shared" si="55"/>
        <v>92</v>
      </c>
      <c r="M144" s="11">
        <f t="shared" si="47"/>
        <v>1.0354082360000001</v>
      </c>
      <c r="N144" s="11">
        <f t="shared" ca="1" si="48"/>
        <v>1.0477543199999999</v>
      </c>
      <c r="O144" s="15">
        <f t="shared" si="56"/>
        <v>0</v>
      </c>
      <c r="P144" s="13">
        <f t="shared" ca="1" si="49"/>
        <v>4.7754310000000001E-2</v>
      </c>
      <c r="Q144" s="19">
        <f t="shared" si="50"/>
        <v>0</v>
      </c>
      <c r="R144" s="13">
        <f t="shared" si="57"/>
        <v>0</v>
      </c>
      <c r="S144" s="13"/>
      <c r="T144" s="13"/>
      <c r="U144" s="13"/>
      <c r="V144" s="13"/>
      <c r="W144" s="4" t="str">
        <f t="shared" si="58"/>
        <v>J=</v>
      </c>
      <c r="X144" s="30">
        <f t="shared" si="59"/>
        <v>44635</v>
      </c>
      <c r="Y144" s="3"/>
      <c r="Z144" s="78"/>
      <c r="AA144" s="62"/>
      <c r="AB144" s="64"/>
      <c r="AC144" s="72"/>
      <c r="AD144" s="81"/>
      <c r="AE144" s="81"/>
      <c r="AF144" s="79"/>
      <c r="AG144" s="81"/>
      <c r="AH144" s="78"/>
      <c r="AI144" s="80"/>
      <c r="AJ144" s="6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pans="1:145" x14ac:dyDescent="0.15">
      <c r="A145" s="36">
        <f t="shared" si="51"/>
        <v>44403</v>
      </c>
      <c r="B145" s="14">
        <f t="shared" ca="1" si="60"/>
        <v>1.04775431</v>
      </c>
      <c r="C145" s="13">
        <f t="shared" si="52"/>
        <v>1</v>
      </c>
      <c r="D145" s="12">
        <f ca="1">IF(A145&lt;$B$1,VLOOKUP(A145,[1]DI!$A$4:$B$15000,2,FALSE),0)</f>
        <v>4.1500000000000002E-2</v>
      </c>
      <c r="E145" s="13">
        <f t="shared" ca="1" si="61"/>
        <v>1.00016137</v>
      </c>
      <c r="F145" s="13">
        <f ca="1">(TRUNC(PRODUCT($E$12:$E144),16))</f>
        <v>1.01192387643423</v>
      </c>
      <c r="G145" s="13">
        <f t="shared" si="62"/>
        <v>1</v>
      </c>
      <c r="H145" s="13">
        <f t="shared" ca="1" si="63"/>
        <v>1.0119238800000001</v>
      </c>
      <c r="I145" s="12">
        <f t="shared" si="64"/>
        <v>0.1</v>
      </c>
      <c r="J145" s="30">
        <f t="shared" si="53"/>
        <v>44270</v>
      </c>
      <c r="K145" s="2">
        <f t="shared" si="54"/>
        <v>92</v>
      </c>
      <c r="L145" s="15">
        <f t="shared" si="55"/>
        <v>92</v>
      </c>
      <c r="M145" s="11">
        <f t="shared" si="47"/>
        <v>1.0354082360000001</v>
      </c>
      <c r="N145" s="11">
        <f t="shared" ca="1" si="48"/>
        <v>1.0477543199999999</v>
      </c>
      <c r="O145" s="15">
        <f t="shared" si="56"/>
        <v>0</v>
      </c>
      <c r="P145" s="13">
        <f t="shared" ca="1" si="49"/>
        <v>4.7754310000000001E-2</v>
      </c>
      <c r="Q145" s="19">
        <f t="shared" si="50"/>
        <v>0</v>
      </c>
      <c r="R145" s="13">
        <f t="shared" si="57"/>
        <v>0</v>
      </c>
      <c r="S145" s="13"/>
      <c r="T145" s="13"/>
      <c r="U145" s="13"/>
      <c r="V145" s="13"/>
      <c r="W145" s="4" t="str">
        <f t="shared" si="58"/>
        <v>J=</v>
      </c>
      <c r="X145" s="30">
        <f t="shared" si="59"/>
        <v>44635</v>
      </c>
      <c r="Y145" s="3"/>
      <c r="Z145" s="78"/>
      <c r="AA145" s="62"/>
      <c r="AB145" s="64"/>
      <c r="AC145" s="72"/>
      <c r="AD145" s="81"/>
      <c r="AE145" s="81"/>
      <c r="AF145" s="79"/>
      <c r="AG145" s="81"/>
      <c r="AH145" s="78"/>
      <c r="AI145" s="80"/>
      <c r="AJ145" s="6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pans="1:145" x14ac:dyDescent="0.15">
      <c r="A146" s="36">
        <f t="shared" si="51"/>
        <v>44404</v>
      </c>
      <c r="B146" s="14">
        <f t="shared" ca="1" si="60"/>
        <v>1.0483198</v>
      </c>
      <c r="C146" s="13">
        <f t="shared" si="52"/>
        <v>1</v>
      </c>
      <c r="D146" s="12">
        <f ca="1">IF(A146&lt;$B$1,VLOOKUP(A146,[1]DI!$A$4:$B$15000,2,FALSE),0)</f>
        <v>4.1500000000000002E-2</v>
      </c>
      <c r="E146" s="13">
        <f t="shared" ca="1" si="61"/>
        <v>1.00016137</v>
      </c>
      <c r="F146" s="13">
        <f ca="1">(TRUNC(PRODUCT($E$12:$E145),16))</f>
        <v>1.0120871705901699</v>
      </c>
      <c r="G146" s="13">
        <f t="shared" si="62"/>
        <v>1</v>
      </c>
      <c r="H146" s="13">
        <f t="shared" ca="1" si="63"/>
        <v>1.01208717</v>
      </c>
      <c r="I146" s="12">
        <f t="shared" si="64"/>
        <v>0.1</v>
      </c>
      <c r="J146" s="30">
        <f t="shared" si="53"/>
        <v>44270</v>
      </c>
      <c r="K146" s="2">
        <f t="shared" si="54"/>
        <v>93</v>
      </c>
      <c r="L146" s="15">
        <f t="shared" si="55"/>
        <v>93</v>
      </c>
      <c r="M146" s="11">
        <f t="shared" si="47"/>
        <v>1.0357999170000001</v>
      </c>
      <c r="N146" s="11">
        <f t="shared" ca="1" si="48"/>
        <v>1.0483198069999999</v>
      </c>
      <c r="O146" s="15">
        <f t="shared" si="56"/>
        <v>0</v>
      </c>
      <c r="P146" s="13">
        <f t="shared" ca="1" si="49"/>
        <v>4.8319800000000003E-2</v>
      </c>
      <c r="Q146" s="19">
        <f t="shared" si="50"/>
        <v>0</v>
      </c>
      <c r="R146" s="13">
        <f t="shared" si="57"/>
        <v>0</v>
      </c>
      <c r="S146" s="13"/>
      <c r="T146" s="13"/>
      <c r="U146" s="13"/>
      <c r="V146" s="13"/>
      <c r="W146" s="4" t="str">
        <f t="shared" si="58"/>
        <v>J=</v>
      </c>
      <c r="X146" s="30">
        <f t="shared" si="59"/>
        <v>44635</v>
      </c>
      <c r="Y146" s="3"/>
      <c r="Z146" s="78"/>
      <c r="AA146" s="62"/>
      <c r="AB146" s="64"/>
      <c r="AC146" s="72"/>
      <c r="AD146" s="81"/>
      <c r="AE146" s="81"/>
      <c r="AF146" s="79"/>
      <c r="AG146" s="81"/>
      <c r="AH146" s="78"/>
      <c r="AI146" s="80"/>
      <c r="AJ146" s="6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pans="1:145" x14ac:dyDescent="0.15">
      <c r="A147" s="36">
        <f t="shared" si="51"/>
        <v>44405</v>
      </c>
      <c r="B147" s="14">
        <f t="shared" ca="1" si="60"/>
        <v>1.0488856</v>
      </c>
      <c r="C147" s="13">
        <f t="shared" si="52"/>
        <v>1</v>
      </c>
      <c r="D147" s="12">
        <f ca="1">IF(A147&lt;$B$1,VLOOKUP(A147,[1]DI!$A$4:$B$15000,2,FALSE),0)</f>
        <v>4.1500000000000002E-2</v>
      </c>
      <c r="E147" s="13">
        <f t="shared" ca="1" si="61"/>
        <v>1.00016137</v>
      </c>
      <c r="F147" s="13">
        <f ca="1">(TRUNC(PRODUCT($E$12:$E146),16))</f>
        <v>1.0122504910968899</v>
      </c>
      <c r="G147" s="13">
        <f t="shared" si="62"/>
        <v>1</v>
      </c>
      <c r="H147" s="13">
        <f t="shared" ca="1" si="63"/>
        <v>1.01225049</v>
      </c>
      <c r="I147" s="12">
        <f t="shared" si="64"/>
        <v>0.1</v>
      </c>
      <c r="J147" s="30">
        <f t="shared" si="53"/>
        <v>44270</v>
      </c>
      <c r="K147" s="2">
        <f t="shared" si="54"/>
        <v>94</v>
      </c>
      <c r="L147" s="15">
        <f t="shared" si="55"/>
        <v>94</v>
      </c>
      <c r="M147" s="11">
        <f t="shared" si="47"/>
        <v>1.0361917460000001</v>
      </c>
      <c r="N147" s="11">
        <f t="shared" ca="1" si="48"/>
        <v>1.048885603</v>
      </c>
      <c r="O147" s="15">
        <f t="shared" si="56"/>
        <v>0</v>
      </c>
      <c r="P147" s="13">
        <f t="shared" ca="1" si="49"/>
        <v>4.8885600000000001E-2</v>
      </c>
      <c r="Q147" s="19">
        <f t="shared" si="50"/>
        <v>0</v>
      </c>
      <c r="R147" s="13">
        <f t="shared" si="57"/>
        <v>0</v>
      </c>
      <c r="S147" s="13"/>
      <c r="T147" s="13"/>
      <c r="U147" s="13"/>
      <c r="V147" s="13"/>
      <c r="W147" s="4" t="str">
        <f t="shared" si="58"/>
        <v>J=</v>
      </c>
      <c r="X147" s="30">
        <f t="shared" si="59"/>
        <v>44635</v>
      </c>
      <c r="Y147" s="3"/>
      <c r="Z147" s="78"/>
      <c r="AA147" s="62"/>
      <c r="AB147" s="64"/>
      <c r="AC147" s="72"/>
      <c r="AD147" s="81"/>
      <c r="AE147" s="81"/>
      <c r="AF147" s="79"/>
      <c r="AG147" s="81"/>
      <c r="AH147" s="78"/>
      <c r="AI147" s="80"/>
      <c r="AJ147" s="6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pans="1:145" x14ac:dyDescent="0.15">
      <c r="A148" s="36">
        <f t="shared" si="51"/>
        <v>44406</v>
      </c>
      <c r="B148" s="14">
        <f t="shared" ca="1" si="60"/>
        <v>1.0494517000000001</v>
      </c>
      <c r="C148" s="13">
        <f t="shared" si="52"/>
        <v>1</v>
      </c>
      <c r="D148" s="12">
        <f ca="1">IF(A148&lt;$B$1,VLOOKUP(A148,[1]DI!$A$4:$B$15000,2,FALSE),0)</f>
        <v>4.1500000000000002E-2</v>
      </c>
      <c r="E148" s="13">
        <f t="shared" ca="1" si="61"/>
        <v>1.00016137</v>
      </c>
      <c r="F148" s="13">
        <f ca="1">(TRUNC(PRODUCT($E$12:$E147),16))</f>
        <v>1.01241383795864</v>
      </c>
      <c r="G148" s="13">
        <f t="shared" si="62"/>
        <v>1</v>
      </c>
      <c r="H148" s="13">
        <f t="shared" ca="1" si="63"/>
        <v>1.01241384</v>
      </c>
      <c r="I148" s="12">
        <f t="shared" si="64"/>
        <v>0.1</v>
      </c>
      <c r="J148" s="30">
        <f t="shared" si="53"/>
        <v>44270</v>
      </c>
      <c r="K148" s="2">
        <f t="shared" si="54"/>
        <v>95</v>
      </c>
      <c r="L148" s="15">
        <f t="shared" si="55"/>
        <v>95</v>
      </c>
      <c r="M148" s="11">
        <f t="shared" si="47"/>
        <v>1.036583724</v>
      </c>
      <c r="N148" s="11">
        <f t="shared" ca="1" si="48"/>
        <v>1.0494517080000001</v>
      </c>
      <c r="O148" s="15">
        <f t="shared" si="56"/>
        <v>0</v>
      </c>
      <c r="P148" s="13">
        <f t="shared" ca="1" si="49"/>
        <v>4.9451700000000001E-2</v>
      </c>
      <c r="Q148" s="19">
        <f t="shared" si="50"/>
        <v>0</v>
      </c>
      <c r="R148" s="13">
        <f t="shared" si="57"/>
        <v>0</v>
      </c>
      <c r="S148" s="13"/>
      <c r="T148" s="13"/>
      <c r="U148" s="13"/>
      <c r="V148" s="13"/>
      <c r="W148" s="4" t="str">
        <f t="shared" si="58"/>
        <v>J=</v>
      </c>
      <c r="X148" s="30">
        <f t="shared" si="59"/>
        <v>44635</v>
      </c>
      <c r="Y148" s="3"/>
      <c r="Z148" s="78"/>
      <c r="AA148" s="62"/>
      <c r="AB148" s="64"/>
      <c r="AC148" s="72"/>
      <c r="AD148" s="81"/>
      <c r="AE148" s="81"/>
      <c r="AF148" s="79"/>
      <c r="AG148" s="81"/>
      <c r="AH148" s="78"/>
      <c r="AI148" s="80"/>
      <c r="AJ148" s="6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pans="1:145" x14ac:dyDescent="0.15">
      <c r="A149" s="36">
        <f t="shared" si="51"/>
        <v>44407</v>
      </c>
      <c r="B149" s="14">
        <f t="shared" ca="1" si="60"/>
        <v>1.0500181099999999</v>
      </c>
      <c r="C149" s="13">
        <f t="shared" si="52"/>
        <v>1</v>
      </c>
      <c r="D149" s="12">
        <f ca="1">IF(A149&lt;$B$1,VLOOKUP(A149,[1]DI!$A$4:$B$15000,2,FALSE),0)</f>
        <v>4.1500000000000002E-2</v>
      </c>
      <c r="E149" s="13">
        <f t="shared" ca="1" si="61"/>
        <v>1.00016137</v>
      </c>
      <c r="F149" s="13">
        <f ca="1">(TRUNC(PRODUCT($E$12:$E148),16))</f>
        <v>1.01257721117967</v>
      </c>
      <c r="G149" s="13">
        <f t="shared" si="62"/>
        <v>1</v>
      </c>
      <c r="H149" s="13">
        <f t="shared" ca="1" si="63"/>
        <v>1.0125772099999999</v>
      </c>
      <c r="I149" s="12">
        <f t="shared" si="64"/>
        <v>0.1</v>
      </c>
      <c r="J149" s="30">
        <f t="shared" si="53"/>
        <v>44270</v>
      </c>
      <c r="K149" s="2">
        <f t="shared" si="54"/>
        <v>96</v>
      </c>
      <c r="L149" s="15">
        <f t="shared" si="55"/>
        <v>96</v>
      </c>
      <c r="M149" s="11">
        <f t="shared" si="47"/>
        <v>1.0369758490000001</v>
      </c>
      <c r="N149" s="11">
        <f t="shared" ca="1" si="48"/>
        <v>1.0500181120000001</v>
      </c>
      <c r="O149" s="15">
        <f t="shared" si="56"/>
        <v>0</v>
      </c>
      <c r="P149" s="13">
        <f t="shared" ca="1" si="49"/>
        <v>5.0018109999999998E-2</v>
      </c>
      <c r="Q149" s="19">
        <f t="shared" si="50"/>
        <v>0</v>
      </c>
      <c r="R149" s="13">
        <f t="shared" si="57"/>
        <v>0</v>
      </c>
      <c r="S149" s="13"/>
      <c r="T149" s="13"/>
      <c r="U149" s="13"/>
      <c r="V149" s="13"/>
      <c r="W149" s="4" t="str">
        <f t="shared" si="58"/>
        <v>J=</v>
      </c>
      <c r="X149" s="30">
        <f t="shared" si="59"/>
        <v>44635</v>
      </c>
      <c r="Y149" s="3"/>
      <c r="Z149" s="78"/>
      <c r="AA149" s="62"/>
      <c r="AB149" s="64"/>
      <c r="AC149" s="72"/>
      <c r="AD149" s="81"/>
      <c r="AE149" s="81"/>
      <c r="AF149" s="79"/>
      <c r="AG149" s="81"/>
      <c r="AH149" s="78"/>
      <c r="AI149" s="80"/>
      <c r="AJ149" s="6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pans="1:145" x14ac:dyDescent="0.15">
      <c r="A150" s="36">
        <f t="shared" si="51"/>
        <v>44408</v>
      </c>
      <c r="B150" s="14">
        <f t="shared" ca="1" si="60"/>
        <v>1.0505848200000001</v>
      </c>
      <c r="C150" s="13">
        <f t="shared" si="52"/>
        <v>1</v>
      </c>
      <c r="D150" s="12">
        <f ca="1">IF(A150&lt;$B$1,VLOOKUP(A150,[1]DI!$A$4:$B$15000,2,FALSE),0)</f>
        <v>0</v>
      </c>
      <c r="E150" s="13">
        <f t="shared" ca="1" si="61"/>
        <v>1</v>
      </c>
      <c r="F150" s="13">
        <f ca="1">(TRUNC(PRODUCT($E$12:$E149),16))</f>
        <v>1.01274061076424</v>
      </c>
      <c r="G150" s="13">
        <f t="shared" si="62"/>
        <v>1</v>
      </c>
      <c r="H150" s="13">
        <f t="shared" ca="1" si="63"/>
        <v>1.01274061</v>
      </c>
      <c r="I150" s="12">
        <f t="shared" si="64"/>
        <v>0.1</v>
      </c>
      <c r="J150" s="30">
        <f t="shared" si="53"/>
        <v>44270</v>
      </c>
      <c r="K150" s="2">
        <f t="shared" si="54"/>
        <v>96</v>
      </c>
      <c r="L150" s="15">
        <f t="shared" si="55"/>
        <v>97</v>
      </c>
      <c r="M150" s="11">
        <f t="shared" si="47"/>
        <v>1.037368123</v>
      </c>
      <c r="N150" s="11">
        <f t="shared" ca="1" si="48"/>
        <v>1.0505848259999999</v>
      </c>
      <c r="O150" s="15">
        <f t="shared" si="56"/>
        <v>0</v>
      </c>
      <c r="P150" s="13">
        <f t="shared" ca="1" si="49"/>
        <v>5.0584820000000003E-2</v>
      </c>
      <c r="Q150" s="19">
        <f t="shared" si="50"/>
        <v>0</v>
      </c>
      <c r="R150" s="13">
        <f t="shared" si="57"/>
        <v>0</v>
      </c>
      <c r="S150" s="13"/>
      <c r="T150" s="13"/>
      <c r="U150" s="13"/>
      <c r="V150" s="13"/>
      <c r="W150" s="4" t="str">
        <f t="shared" si="58"/>
        <v>J=</v>
      </c>
      <c r="X150" s="30">
        <f t="shared" si="59"/>
        <v>44635</v>
      </c>
      <c r="Y150" s="3"/>
      <c r="Z150" s="78"/>
      <c r="AA150" s="62"/>
      <c r="AB150" s="64"/>
      <c r="AC150" s="72"/>
      <c r="AD150" s="81"/>
      <c r="AE150" s="81"/>
      <c r="AF150" s="79"/>
      <c r="AG150" s="81"/>
      <c r="AH150" s="78"/>
      <c r="AI150" s="80"/>
      <c r="AJ150" s="6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pans="1:145" x14ac:dyDescent="0.15">
      <c r="A151" s="36">
        <f t="shared" si="51"/>
        <v>44409</v>
      </c>
      <c r="B151" s="14">
        <f t="shared" ca="1" si="60"/>
        <v>1.0505848200000001</v>
      </c>
      <c r="C151" s="13">
        <f t="shared" si="52"/>
        <v>1</v>
      </c>
      <c r="D151" s="12">
        <f ca="1">IF(A151&lt;$B$1,VLOOKUP(A151,[1]DI!$A$4:$B$15000,2,FALSE),0)</f>
        <v>0</v>
      </c>
      <c r="E151" s="13">
        <f t="shared" ca="1" si="61"/>
        <v>1</v>
      </c>
      <c r="F151" s="13">
        <f ca="1">(TRUNC(PRODUCT($E$12:$E150),16))</f>
        <v>1.01274061076424</v>
      </c>
      <c r="G151" s="13">
        <f t="shared" si="62"/>
        <v>1</v>
      </c>
      <c r="H151" s="13">
        <f t="shared" ca="1" si="63"/>
        <v>1.01274061</v>
      </c>
      <c r="I151" s="12">
        <f t="shared" si="64"/>
        <v>0.1</v>
      </c>
      <c r="J151" s="30">
        <f t="shared" si="53"/>
        <v>44270</v>
      </c>
      <c r="K151" s="2">
        <f t="shared" si="54"/>
        <v>96</v>
      </c>
      <c r="L151" s="15">
        <f t="shared" si="55"/>
        <v>97</v>
      </c>
      <c r="M151" s="11">
        <f t="shared" si="47"/>
        <v>1.037368123</v>
      </c>
      <c r="N151" s="11">
        <f t="shared" ca="1" si="48"/>
        <v>1.0505848259999999</v>
      </c>
      <c r="O151" s="15">
        <f t="shared" si="56"/>
        <v>0</v>
      </c>
      <c r="P151" s="13">
        <f t="shared" ca="1" si="49"/>
        <v>5.0584820000000003E-2</v>
      </c>
      <c r="Q151" s="19">
        <f t="shared" si="50"/>
        <v>0</v>
      </c>
      <c r="R151" s="13">
        <f t="shared" si="57"/>
        <v>0</v>
      </c>
      <c r="S151" s="13"/>
      <c r="T151" s="13"/>
      <c r="U151" s="13"/>
      <c r="V151" s="13"/>
      <c r="W151" s="4" t="str">
        <f t="shared" si="58"/>
        <v>J=</v>
      </c>
      <c r="X151" s="30">
        <f t="shared" si="59"/>
        <v>44635</v>
      </c>
      <c r="Y151" s="3"/>
      <c r="Z151" s="78"/>
      <c r="AA151" s="62"/>
      <c r="AB151" s="64"/>
      <c r="AC151" s="72"/>
      <c r="AD151" s="81"/>
      <c r="AE151" s="81"/>
      <c r="AF151" s="79"/>
      <c r="AG151" s="81"/>
      <c r="AH151" s="78"/>
      <c r="AI151" s="80"/>
      <c r="AJ151" s="6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pans="1:145" x14ac:dyDescent="0.15">
      <c r="A152" s="36">
        <f t="shared" si="51"/>
        <v>44410</v>
      </c>
      <c r="B152" s="14">
        <f t="shared" ca="1" si="60"/>
        <v>1.0505848200000001</v>
      </c>
      <c r="C152" s="13">
        <f t="shared" si="52"/>
        <v>1</v>
      </c>
      <c r="D152" s="12">
        <f ca="1">IF(A152&lt;$B$1,VLOOKUP(A152,[1]DI!$A$4:$B$15000,2,FALSE),0)</f>
        <v>4.1500000000000002E-2</v>
      </c>
      <c r="E152" s="13">
        <f t="shared" ca="1" si="61"/>
        <v>1.00016137</v>
      </c>
      <c r="F152" s="13">
        <f ca="1">(TRUNC(PRODUCT($E$12:$E151),16))</f>
        <v>1.01274061076424</v>
      </c>
      <c r="G152" s="13">
        <f t="shared" si="62"/>
        <v>1</v>
      </c>
      <c r="H152" s="13">
        <f t="shared" ca="1" si="63"/>
        <v>1.01274061</v>
      </c>
      <c r="I152" s="12">
        <f t="shared" si="64"/>
        <v>0.1</v>
      </c>
      <c r="J152" s="30">
        <f t="shared" si="53"/>
        <v>44270</v>
      </c>
      <c r="K152" s="2">
        <f t="shared" si="54"/>
        <v>97</v>
      </c>
      <c r="L152" s="15">
        <f t="shared" si="55"/>
        <v>97</v>
      </c>
      <c r="M152" s="11">
        <f t="shared" si="47"/>
        <v>1.037368123</v>
      </c>
      <c r="N152" s="11">
        <f t="shared" ca="1" si="48"/>
        <v>1.0505848259999999</v>
      </c>
      <c r="O152" s="15">
        <f t="shared" si="56"/>
        <v>0</v>
      </c>
      <c r="P152" s="13">
        <f t="shared" ca="1" si="49"/>
        <v>5.0584820000000003E-2</v>
      </c>
      <c r="Q152" s="19">
        <f t="shared" si="50"/>
        <v>0</v>
      </c>
      <c r="R152" s="13">
        <f t="shared" si="57"/>
        <v>0</v>
      </c>
      <c r="S152" s="13"/>
      <c r="T152" s="13"/>
      <c r="U152" s="13"/>
      <c r="V152" s="13"/>
      <c r="W152" s="4" t="str">
        <f t="shared" si="58"/>
        <v>J=</v>
      </c>
      <c r="X152" s="30">
        <f t="shared" si="59"/>
        <v>44635</v>
      </c>
      <c r="Y152" s="3"/>
      <c r="AH152" s="3"/>
      <c r="AI152" s="10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pans="1:145" x14ac:dyDescent="0.15">
      <c r="A153" s="36">
        <f t="shared" si="51"/>
        <v>44411</v>
      </c>
      <c r="B153" s="14">
        <f t="shared" ca="1" si="60"/>
        <v>1.0511518500000001</v>
      </c>
      <c r="C153" s="13">
        <f t="shared" si="52"/>
        <v>1</v>
      </c>
      <c r="D153" s="12">
        <f ca="1">IF(A153&lt;$B$1,VLOOKUP(A153,[1]DI!$A$4:$B$15000,2,FALSE),0)</f>
        <v>4.1500000000000002E-2</v>
      </c>
      <c r="E153" s="13">
        <f t="shared" ca="1" si="61"/>
        <v>1.00016137</v>
      </c>
      <c r="F153" s="13">
        <f ca="1">(TRUNC(PRODUCT($E$12:$E152),16))</f>
        <v>1.0129040367166</v>
      </c>
      <c r="G153" s="13">
        <f t="shared" si="62"/>
        <v>1</v>
      </c>
      <c r="H153" s="13">
        <f t="shared" ca="1" si="63"/>
        <v>1.01290404</v>
      </c>
      <c r="I153" s="12">
        <f t="shared" si="64"/>
        <v>0.1</v>
      </c>
      <c r="J153" s="30">
        <f t="shared" si="53"/>
        <v>44270</v>
      </c>
      <c r="K153" s="2">
        <f t="shared" si="54"/>
        <v>98</v>
      </c>
      <c r="L153" s="15">
        <f t="shared" si="55"/>
        <v>98</v>
      </c>
      <c r="M153" s="11">
        <f t="shared" si="47"/>
        <v>1.0377605459999999</v>
      </c>
      <c r="N153" s="11">
        <f t="shared" ca="1" si="48"/>
        <v>1.0511518500000001</v>
      </c>
      <c r="O153" s="15">
        <f t="shared" si="56"/>
        <v>0</v>
      </c>
      <c r="P153" s="13">
        <f t="shared" ca="1" si="49"/>
        <v>5.1151849999999999E-2</v>
      </c>
      <c r="Q153" s="19">
        <f t="shared" si="50"/>
        <v>0</v>
      </c>
      <c r="R153" s="13">
        <f t="shared" si="57"/>
        <v>0</v>
      </c>
      <c r="S153" s="13"/>
      <c r="T153" s="13"/>
      <c r="U153" s="13"/>
      <c r="V153" s="13"/>
      <c r="W153" s="4" t="str">
        <f t="shared" si="58"/>
        <v>J=</v>
      </c>
      <c r="X153" s="30">
        <f t="shared" si="59"/>
        <v>44635</v>
      </c>
      <c r="Y153" s="3"/>
      <c r="AH153" s="3"/>
      <c r="AI153" s="10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pans="1:145" x14ac:dyDescent="0.15">
      <c r="A154" s="36">
        <f t="shared" si="51"/>
        <v>44412</v>
      </c>
      <c r="B154" s="14">
        <f t="shared" ca="1" si="60"/>
        <v>1.0517191699999999</v>
      </c>
      <c r="C154" s="13">
        <f t="shared" si="52"/>
        <v>1</v>
      </c>
      <c r="D154" s="12">
        <f ca="1">IF(A154&lt;$B$1,VLOOKUP(A154,[1]DI!$A$4:$B$15000,2,FALSE),0)</f>
        <v>4.1500000000000002E-2</v>
      </c>
      <c r="E154" s="13">
        <f t="shared" ca="1" si="61"/>
        <v>1.00016137</v>
      </c>
      <c r="F154" s="13">
        <f ca="1">(TRUNC(PRODUCT($E$12:$E153),16))</f>
        <v>1.0130674890410001</v>
      </c>
      <c r="G154" s="13">
        <f t="shared" si="62"/>
        <v>1</v>
      </c>
      <c r="H154" s="13">
        <f t="shared" ca="1" si="63"/>
        <v>1.0130674900000001</v>
      </c>
      <c r="I154" s="12">
        <f t="shared" si="64"/>
        <v>0.1</v>
      </c>
      <c r="J154" s="30">
        <f t="shared" si="53"/>
        <v>44270</v>
      </c>
      <c r="K154" s="2">
        <f t="shared" si="54"/>
        <v>99</v>
      </c>
      <c r="L154" s="15">
        <f t="shared" si="55"/>
        <v>99</v>
      </c>
      <c r="M154" s="11">
        <f t="shared" si="47"/>
        <v>1.0381531159999999</v>
      </c>
      <c r="N154" s="11">
        <f t="shared" ca="1" si="48"/>
        <v>1.051719171</v>
      </c>
      <c r="O154" s="15">
        <f t="shared" si="56"/>
        <v>0</v>
      </c>
      <c r="P154" s="13">
        <f t="shared" ca="1" si="49"/>
        <v>5.1719170000000002E-2</v>
      </c>
      <c r="Q154" s="19">
        <f t="shared" si="50"/>
        <v>0</v>
      </c>
      <c r="R154" s="13">
        <f t="shared" si="57"/>
        <v>0</v>
      </c>
      <c r="S154" s="13"/>
      <c r="T154" s="13"/>
      <c r="U154" s="13"/>
      <c r="V154" s="13"/>
      <c r="W154" s="4" t="str">
        <f t="shared" si="58"/>
        <v>J=</v>
      </c>
      <c r="X154" s="30">
        <f t="shared" si="59"/>
        <v>44635</v>
      </c>
      <c r="Y154" s="3"/>
      <c r="AH154" s="3"/>
      <c r="AI154" s="10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pans="1:145" x14ac:dyDescent="0.15">
      <c r="A155" s="36">
        <f t="shared" si="51"/>
        <v>44413</v>
      </c>
      <c r="B155" s="14">
        <f t="shared" ca="1" si="60"/>
        <v>1.0522868000000001</v>
      </c>
      <c r="C155" s="13">
        <f t="shared" si="52"/>
        <v>1</v>
      </c>
      <c r="D155" s="12">
        <f ca="1">IF(A155&lt;$B$1,VLOOKUP(A155,[1]DI!$A$4:$B$15000,2,FALSE),0)</f>
        <v>5.1499999999999997E-2</v>
      </c>
      <c r="E155" s="13">
        <f t="shared" ca="1" si="61"/>
        <v>1.0001993</v>
      </c>
      <c r="F155" s="13">
        <f ca="1">(TRUNC(PRODUCT($E$12:$E154),16))</f>
        <v>1.01323096774171</v>
      </c>
      <c r="G155" s="13">
        <f t="shared" si="62"/>
        <v>1</v>
      </c>
      <c r="H155" s="13">
        <f t="shared" ca="1" si="63"/>
        <v>1.01323097</v>
      </c>
      <c r="I155" s="12">
        <f t="shared" si="64"/>
        <v>0.1</v>
      </c>
      <c r="J155" s="30">
        <f t="shared" si="53"/>
        <v>44270</v>
      </c>
      <c r="K155" s="2">
        <f t="shared" si="54"/>
        <v>100</v>
      </c>
      <c r="L155" s="15">
        <f t="shared" si="55"/>
        <v>100</v>
      </c>
      <c r="M155" s="11">
        <f t="shared" si="47"/>
        <v>1.0385458359999999</v>
      </c>
      <c r="N155" s="11">
        <f t="shared" ca="1" si="48"/>
        <v>1.052286805</v>
      </c>
      <c r="O155" s="15">
        <f t="shared" si="56"/>
        <v>0</v>
      </c>
      <c r="P155" s="13">
        <f t="shared" ca="1" si="49"/>
        <v>5.2286800000000001E-2</v>
      </c>
      <c r="Q155" s="19">
        <f t="shared" si="50"/>
        <v>0</v>
      </c>
      <c r="R155" s="13">
        <f t="shared" si="57"/>
        <v>0</v>
      </c>
      <c r="S155" s="13"/>
      <c r="T155" s="13"/>
      <c r="U155" s="13"/>
      <c r="V155" s="13"/>
      <c r="W155" s="4" t="str">
        <f t="shared" si="58"/>
        <v>J=</v>
      </c>
      <c r="X155" s="30">
        <f t="shared" si="59"/>
        <v>44635</v>
      </c>
      <c r="Y155" s="3"/>
      <c r="AH155" s="3"/>
      <c r="AI155" s="10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pans="1:145" x14ac:dyDescent="0.15">
      <c r="A156" s="36">
        <f t="shared" si="51"/>
        <v>44414</v>
      </c>
      <c r="B156" s="14">
        <f t="shared" ca="1" si="60"/>
        <v>1.05289466</v>
      </c>
      <c r="C156" s="13">
        <f t="shared" si="52"/>
        <v>1</v>
      </c>
      <c r="D156" s="12">
        <f ca="1">IF(A156&lt;$B$1,VLOOKUP(A156,[1]DI!$A$4:$B$15000,2,FALSE),0)</f>
        <v>5.1499999999999997E-2</v>
      </c>
      <c r="E156" s="13">
        <f t="shared" ca="1" si="61"/>
        <v>1.0001993</v>
      </c>
      <c r="F156" s="13">
        <f ca="1">(TRUNC(PRODUCT($E$12:$E155),16))</f>
        <v>1.0134329046735799</v>
      </c>
      <c r="G156" s="13">
        <f t="shared" si="62"/>
        <v>1</v>
      </c>
      <c r="H156" s="13">
        <f t="shared" ca="1" si="63"/>
        <v>1.0134329</v>
      </c>
      <c r="I156" s="12">
        <f t="shared" si="64"/>
        <v>0.1</v>
      </c>
      <c r="J156" s="30">
        <f t="shared" si="53"/>
        <v>44270</v>
      </c>
      <c r="K156" s="2">
        <f t="shared" si="54"/>
        <v>101</v>
      </c>
      <c r="L156" s="15">
        <f t="shared" si="55"/>
        <v>101</v>
      </c>
      <c r="M156" s="11">
        <f t="shared" si="47"/>
        <v>1.038938704</v>
      </c>
      <c r="N156" s="11">
        <f t="shared" ca="1" si="48"/>
        <v>1.0528946640000001</v>
      </c>
      <c r="O156" s="15">
        <f t="shared" si="56"/>
        <v>0</v>
      </c>
      <c r="P156" s="13">
        <f t="shared" ca="1" si="49"/>
        <v>5.2894660000000003E-2</v>
      </c>
      <c r="Q156" s="19">
        <f t="shared" si="50"/>
        <v>0</v>
      </c>
      <c r="R156" s="13">
        <f t="shared" si="57"/>
        <v>0</v>
      </c>
      <c r="S156" s="13"/>
      <c r="T156" s="13"/>
      <c r="U156" s="13"/>
      <c r="V156" s="13"/>
      <c r="W156" s="4" t="str">
        <f t="shared" si="58"/>
        <v>J=</v>
      </c>
      <c r="X156" s="30">
        <f t="shared" si="59"/>
        <v>44635</v>
      </c>
      <c r="Y156" s="3"/>
      <c r="AH156" s="3"/>
      <c r="AI156" s="10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pans="1:145" x14ac:dyDescent="0.15">
      <c r="A157" s="36">
        <f t="shared" si="51"/>
        <v>44415</v>
      </c>
      <c r="B157" s="14">
        <f t="shared" ca="1" si="60"/>
        <v>1.0535028799999999</v>
      </c>
      <c r="C157" s="13">
        <f t="shared" si="52"/>
        <v>1</v>
      </c>
      <c r="D157" s="12">
        <f ca="1">IF(A157&lt;$B$1,VLOOKUP(A157,[1]DI!$A$4:$B$15000,2,FALSE),0)</f>
        <v>0</v>
      </c>
      <c r="E157" s="13">
        <f t="shared" ca="1" si="61"/>
        <v>1</v>
      </c>
      <c r="F157" s="13">
        <f ca="1">(TRUNC(PRODUCT($E$12:$E156),16))</f>
        <v>1.01363488185148</v>
      </c>
      <c r="G157" s="13">
        <f t="shared" si="62"/>
        <v>1</v>
      </c>
      <c r="H157" s="13">
        <f t="shared" ca="1" si="63"/>
        <v>1.0136348799999999</v>
      </c>
      <c r="I157" s="12">
        <f t="shared" si="64"/>
        <v>0.1</v>
      </c>
      <c r="J157" s="30">
        <f t="shared" si="53"/>
        <v>44270</v>
      </c>
      <c r="K157" s="2">
        <f t="shared" si="54"/>
        <v>101</v>
      </c>
      <c r="L157" s="15">
        <f t="shared" si="55"/>
        <v>102</v>
      </c>
      <c r="M157" s="11">
        <f t="shared" si="47"/>
        <v>1.0393317200000001</v>
      </c>
      <c r="N157" s="11">
        <f t="shared" ca="1" si="48"/>
        <v>1.0535028829999999</v>
      </c>
      <c r="O157" s="15">
        <f t="shared" si="56"/>
        <v>0</v>
      </c>
      <c r="P157" s="13">
        <f t="shared" ca="1" si="49"/>
        <v>5.3502880000000003E-2</v>
      </c>
      <c r="Q157" s="19">
        <f t="shared" si="50"/>
        <v>0</v>
      </c>
      <c r="R157" s="13">
        <f t="shared" si="57"/>
        <v>0</v>
      </c>
      <c r="S157" s="13"/>
      <c r="T157" s="13"/>
      <c r="U157" s="13"/>
      <c r="V157" s="13"/>
      <c r="W157" s="4" t="str">
        <f t="shared" si="58"/>
        <v>J=</v>
      </c>
      <c r="X157" s="30">
        <f t="shared" si="59"/>
        <v>44635</v>
      </c>
      <c r="Y157" s="3"/>
      <c r="AH157" s="3"/>
      <c r="AI157" s="10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pans="1:145" x14ac:dyDescent="0.15">
      <c r="A158" s="36">
        <f t="shared" si="51"/>
        <v>44416</v>
      </c>
      <c r="B158" s="14">
        <f t="shared" ca="1" si="60"/>
        <v>1.0535028799999999</v>
      </c>
      <c r="C158" s="13">
        <f t="shared" si="52"/>
        <v>1</v>
      </c>
      <c r="D158" s="12">
        <f ca="1">IF(A158&lt;$B$1,VLOOKUP(A158,[1]DI!$A$4:$B$15000,2,FALSE),0)</f>
        <v>0</v>
      </c>
      <c r="E158" s="13">
        <f t="shared" ca="1" si="61"/>
        <v>1</v>
      </c>
      <c r="F158" s="13">
        <f ca="1">(TRUNC(PRODUCT($E$12:$E157),16))</f>
        <v>1.01363488185148</v>
      </c>
      <c r="G158" s="13">
        <f t="shared" si="62"/>
        <v>1</v>
      </c>
      <c r="H158" s="13">
        <f t="shared" ca="1" si="63"/>
        <v>1.0136348799999999</v>
      </c>
      <c r="I158" s="12">
        <f t="shared" si="64"/>
        <v>0.1</v>
      </c>
      <c r="J158" s="30">
        <f t="shared" si="53"/>
        <v>44270</v>
      </c>
      <c r="K158" s="2">
        <f t="shared" si="54"/>
        <v>101</v>
      </c>
      <c r="L158" s="15">
        <f t="shared" si="55"/>
        <v>102</v>
      </c>
      <c r="M158" s="11">
        <f t="shared" si="47"/>
        <v>1.0393317200000001</v>
      </c>
      <c r="N158" s="11">
        <f t="shared" ca="1" si="48"/>
        <v>1.0535028829999999</v>
      </c>
      <c r="O158" s="15">
        <f t="shared" si="56"/>
        <v>0</v>
      </c>
      <c r="P158" s="13">
        <f t="shared" ca="1" si="49"/>
        <v>5.3502880000000003E-2</v>
      </c>
      <c r="Q158" s="19">
        <f t="shared" si="50"/>
        <v>0</v>
      </c>
      <c r="R158" s="13">
        <f t="shared" si="57"/>
        <v>0</v>
      </c>
      <c r="S158" s="13"/>
      <c r="T158" s="13"/>
      <c r="U158" s="13"/>
      <c r="V158" s="13"/>
      <c r="W158" s="4" t="str">
        <f t="shared" si="58"/>
        <v>J=</v>
      </c>
      <c r="X158" s="30">
        <f t="shared" si="59"/>
        <v>44635</v>
      </c>
      <c r="Y158" s="3"/>
      <c r="Z158" s="5"/>
      <c r="AE158" s="5"/>
      <c r="AH158" s="3"/>
      <c r="AI158" s="10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pans="1:145" x14ac:dyDescent="0.15">
      <c r="A159" s="36">
        <f t="shared" si="51"/>
        <v>44417</v>
      </c>
      <c r="B159" s="14">
        <f t="shared" ca="1" si="60"/>
        <v>1.0535028799999999</v>
      </c>
      <c r="C159" s="13">
        <f t="shared" si="52"/>
        <v>1</v>
      </c>
      <c r="D159" s="12">
        <f ca="1">IF(A159&lt;$B$1,VLOOKUP(A159,[1]DI!$A$4:$B$15000,2,FALSE),0)</f>
        <v>5.1499999999999997E-2</v>
      </c>
      <c r="E159" s="13">
        <f t="shared" ca="1" si="61"/>
        <v>1.0001993</v>
      </c>
      <c r="F159" s="13">
        <f ca="1">(TRUNC(PRODUCT($E$12:$E158),16))</f>
        <v>1.01363488185148</v>
      </c>
      <c r="G159" s="13">
        <f t="shared" si="62"/>
        <v>1</v>
      </c>
      <c r="H159" s="13">
        <f t="shared" ca="1" si="63"/>
        <v>1.0136348799999999</v>
      </c>
      <c r="I159" s="12">
        <f t="shared" si="64"/>
        <v>0.1</v>
      </c>
      <c r="J159" s="30">
        <f t="shared" si="53"/>
        <v>44270</v>
      </c>
      <c r="K159" s="2">
        <f t="shared" si="54"/>
        <v>102</v>
      </c>
      <c r="L159" s="15">
        <f t="shared" si="55"/>
        <v>102</v>
      </c>
      <c r="M159" s="11">
        <f t="shared" si="47"/>
        <v>1.0393317200000001</v>
      </c>
      <c r="N159" s="11">
        <f t="shared" ca="1" si="48"/>
        <v>1.0535028829999999</v>
      </c>
      <c r="O159" s="15">
        <f t="shared" si="56"/>
        <v>0</v>
      </c>
      <c r="P159" s="13">
        <f t="shared" ca="1" si="49"/>
        <v>5.3502880000000003E-2</v>
      </c>
      <c r="Q159" s="19">
        <f t="shared" si="50"/>
        <v>0</v>
      </c>
      <c r="R159" s="13">
        <f t="shared" si="57"/>
        <v>0</v>
      </c>
      <c r="S159" s="13"/>
      <c r="T159" s="13"/>
      <c r="U159" s="13"/>
      <c r="V159" s="13"/>
      <c r="W159" s="4" t="str">
        <f t="shared" si="58"/>
        <v>J=</v>
      </c>
      <c r="X159" s="30">
        <f t="shared" si="59"/>
        <v>44635</v>
      </c>
      <c r="Y159" s="3"/>
      <c r="Z159" s="66" t="s">
        <v>52</v>
      </c>
      <c r="AA159" s="67"/>
      <c r="AB159" s="68"/>
      <c r="AC159" s="1"/>
      <c r="AE159" s="69" t="s">
        <v>53</v>
      </c>
      <c r="AF159" s="69" t="s">
        <v>54</v>
      </c>
      <c r="AG159" s="69" t="s">
        <v>55</v>
      </c>
      <c r="AH159" s="70" t="s">
        <v>32</v>
      </c>
      <c r="AI159" s="10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pans="1:145" ht="15" x14ac:dyDescent="0.2">
      <c r="A160" s="36">
        <f t="shared" si="51"/>
        <v>44418</v>
      </c>
      <c r="B160" s="14">
        <f t="shared" ca="1" si="60"/>
        <v>1.0541114499999999</v>
      </c>
      <c r="C160" s="13">
        <f t="shared" si="52"/>
        <v>1</v>
      </c>
      <c r="D160" s="12">
        <f ca="1">IF(A160&lt;$B$1,VLOOKUP(A160,[1]DI!$A$4:$B$15000,2,FALSE),0)</f>
        <v>5.1499999999999997E-2</v>
      </c>
      <c r="E160" s="13">
        <f t="shared" ca="1" si="61"/>
        <v>1.0001993</v>
      </c>
      <c r="F160" s="13">
        <f ca="1">(TRUNC(PRODUCT($E$12:$E159),16))</f>
        <v>1.0138368992834399</v>
      </c>
      <c r="G160" s="13">
        <f t="shared" si="62"/>
        <v>1</v>
      </c>
      <c r="H160" s="13">
        <f t="shared" ca="1" si="63"/>
        <v>1.0138369</v>
      </c>
      <c r="I160" s="12">
        <f t="shared" si="64"/>
        <v>0.1</v>
      </c>
      <c r="J160" s="30">
        <f t="shared" si="53"/>
        <v>44270</v>
      </c>
      <c r="K160" s="2">
        <f t="shared" si="54"/>
        <v>103</v>
      </c>
      <c r="L160" s="15">
        <f t="shared" si="55"/>
        <v>103</v>
      </c>
      <c r="M160" s="11">
        <f t="shared" si="47"/>
        <v>1.039724885</v>
      </c>
      <c r="N160" s="11">
        <f t="shared" ca="1" si="48"/>
        <v>1.0541114540000001</v>
      </c>
      <c r="O160" s="15">
        <f t="shared" si="56"/>
        <v>0</v>
      </c>
      <c r="P160" s="13">
        <f t="shared" ca="1" si="49"/>
        <v>5.4111449999999998E-2</v>
      </c>
      <c r="Q160" s="19">
        <f t="shared" si="50"/>
        <v>0</v>
      </c>
      <c r="R160" s="13">
        <f t="shared" si="57"/>
        <v>0</v>
      </c>
      <c r="S160" s="13"/>
      <c r="T160" s="13"/>
      <c r="U160" s="13"/>
      <c r="V160" s="13"/>
      <c r="W160" s="4" t="str">
        <f t="shared" si="58"/>
        <v>J=</v>
      </c>
      <c r="X160" s="30">
        <f t="shared" si="59"/>
        <v>44635</v>
      </c>
      <c r="Y160" s="3"/>
      <c r="Z160" s="71">
        <f>[2]Plan1!$A230</f>
        <v>43831</v>
      </c>
      <c r="AA160" s="71" t="str">
        <f>[2]Plan1!$C230</f>
        <v>Confraternização Universal</v>
      </c>
      <c r="AB160" s="64"/>
      <c r="AC160" s="1"/>
      <c r="AE160" s="62">
        <f t="shared" ref="AE160:AE174" si="65">WORKDAY(AF160,-1,$Z$160:$Z$544)</f>
        <v>44267</v>
      </c>
      <c r="AF160" s="63">
        <f>A9</f>
        <v>44270</v>
      </c>
      <c r="AG160" s="62">
        <f t="shared" ref="AG160:AG172" si="66">WORKDAY(AE160,1,$Z$160:$Z$544)</f>
        <v>44270</v>
      </c>
      <c r="AH160" s="112">
        <v>0.1</v>
      </c>
      <c r="AI160" s="10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pans="1:145" x14ac:dyDescent="0.15">
      <c r="A161" s="36">
        <f t="shared" si="51"/>
        <v>44419</v>
      </c>
      <c r="B161" s="14">
        <f t="shared" ca="1" si="60"/>
        <v>1.0547203700000001</v>
      </c>
      <c r="C161" s="13">
        <f t="shared" si="52"/>
        <v>1</v>
      </c>
      <c r="D161" s="12">
        <f ca="1">IF(A161&lt;$B$1,VLOOKUP(A161,[1]DI!$A$4:$B$15000,2,FALSE),0)</f>
        <v>5.1499999999999997E-2</v>
      </c>
      <c r="E161" s="13">
        <f t="shared" ca="1" si="61"/>
        <v>1.0001993</v>
      </c>
      <c r="F161" s="13">
        <f ca="1">(TRUNC(PRODUCT($E$12:$E160),16))</f>
        <v>1.0140389569774599</v>
      </c>
      <c r="G161" s="13">
        <f t="shared" si="62"/>
        <v>1</v>
      </c>
      <c r="H161" s="13">
        <f t="shared" ca="1" si="63"/>
        <v>1.0140389599999999</v>
      </c>
      <c r="I161" s="12">
        <f t="shared" si="64"/>
        <v>0.1</v>
      </c>
      <c r="J161" s="30">
        <f t="shared" si="53"/>
        <v>44270</v>
      </c>
      <c r="K161" s="2">
        <f t="shared" si="54"/>
        <v>104</v>
      </c>
      <c r="L161" s="15">
        <f t="shared" si="55"/>
        <v>104</v>
      </c>
      <c r="M161" s="11">
        <f t="shared" si="47"/>
        <v>1.0401181989999999</v>
      </c>
      <c r="N161" s="11">
        <f t="shared" ca="1" si="48"/>
        <v>1.054720377</v>
      </c>
      <c r="O161" s="15">
        <f t="shared" si="56"/>
        <v>0</v>
      </c>
      <c r="P161" s="13">
        <f t="shared" ca="1" si="49"/>
        <v>5.4720369999999997E-2</v>
      </c>
      <c r="Q161" s="19">
        <f t="shared" si="50"/>
        <v>0</v>
      </c>
      <c r="R161" s="13">
        <f t="shared" si="57"/>
        <v>0</v>
      </c>
      <c r="S161" s="13"/>
      <c r="T161" s="13"/>
      <c r="U161" s="13"/>
      <c r="V161" s="13"/>
      <c r="W161" s="4" t="str">
        <f t="shared" si="58"/>
        <v>J=</v>
      </c>
      <c r="X161" s="30">
        <f t="shared" si="59"/>
        <v>44635</v>
      </c>
      <c r="Y161" s="3"/>
      <c r="Z161" s="71">
        <f>[2]Plan1!$A231</f>
        <v>43885</v>
      </c>
      <c r="AA161" s="71" t="str">
        <f>[2]Plan1!$C231</f>
        <v>Carnaval</v>
      </c>
      <c r="AB161" s="64"/>
      <c r="AC161" s="1"/>
      <c r="AE161" s="62">
        <f>WORKDAY(AF161,-1,$Z$160:$Z$544)</f>
        <v>44512</v>
      </c>
      <c r="AF161" s="62">
        <v>44515</v>
      </c>
      <c r="AG161" s="62">
        <f t="shared" si="66"/>
        <v>44516</v>
      </c>
      <c r="AH161" s="112">
        <v>0.1</v>
      </c>
      <c r="AI161" s="10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pans="1:145" x14ac:dyDescent="0.15">
      <c r="A162" s="36">
        <f t="shared" si="51"/>
        <v>44420</v>
      </c>
      <c r="B162" s="14">
        <f t="shared" ca="1" si="60"/>
        <v>1.0553296400000001</v>
      </c>
      <c r="C162" s="13">
        <f t="shared" si="52"/>
        <v>1</v>
      </c>
      <c r="D162" s="12">
        <f ca="1">IF(A162&lt;$B$1,VLOOKUP(A162,[1]DI!$A$4:$B$15000,2,FALSE),0)</f>
        <v>5.1499999999999997E-2</v>
      </c>
      <c r="E162" s="13">
        <f t="shared" ca="1" si="61"/>
        <v>1.0001993</v>
      </c>
      <c r="F162" s="13">
        <f ca="1">(TRUNC(PRODUCT($E$12:$E161),16))</f>
        <v>1.0142410549415899</v>
      </c>
      <c r="G162" s="13">
        <f t="shared" si="62"/>
        <v>1</v>
      </c>
      <c r="H162" s="13">
        <f t="shared" ca="1" si="63"/>
        <v>1.0142410500000001</v>
      </c>
      <c r="I162" s="12">
        <f t="shared" si="64"/>
        <v>0.1</v>
      </c>
      <c r="J162" s="30">
        <f t="shared" si="53"/>
        <v>44270</v>
      </c>
      <c r="K162" s="2">
        <f t="shared" si="54"/>
        <v>105</v>
      </c>
      <c r="L162" s="15">
        <f t="shared" si="55"/>
        <v>105</v>
      </c>
      <c r="M162" s="11">
        <f t="shared" si="47"/>
        <v>1.0405116619999999</v>
      </c>
      <c r="N162" s="11">
        <f t="shared" ca="1" si="48"/>
        <v>1.0553296409999999</v>
      </c>
      <c r="O162" s="15">
        <f t="shared" si="56"/>
        <v>0</v>
      </c>
      <c r="P162" s="13">
        <f t="shared" ca="1" si="49"/>
        <v>5.5329639999999999E-2</v>
      </c>
      <c r="Q162" s="19">
        <f t="shared" si="50"/>
        <v>0</v>
      </c>
      <c r="R162" s="13">
        <f t="shared" si="57"/>
        <v>0</v>
      </c>
      <c r="S162" s="13"/>
      <c r="T162" s="13"/>
      <c r="U162" s="13"/>
      <c r="V162" s="13"/>
      <c r="W162" s="4" t="str">
        <f t="shared" si="58"/>
        <v>J=</v>
      </c>
      <c r="X162" s="30">
        <f t="shared" si="59"/>
        <v>44635</v>
      </c>
      <c r="Y162" s="3"/>
      <c r="Z162" s="71">
        <f>[2]Plan1!$A232</f>
        <v>43886</v>
      </c>
      <c r="AA162" s="71" t="str">
        <f>[2]Plan1!$C232</f>
        <v>Carnaval</v>
      </c>
      <c r="AB162" s="64"/>
      <c r="AC162" s="1"/>
      <c r="AE162" s="62">
        <f t="shared" si="65"/>
        <v>44544</v>
      </c>
      <c r="AF162" s="62">
        <f>EDATE(AF161,1)</f>
        <v>44545</v>
      </c>
      <c r="AG162" s="62">
        <f t="shared" si="66"/>
        <v>44545</v>
      </c>
      <c r="AH162" s="112">
        <v>0.1</v>
      </c>
      <c r="AI162" s="10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pans="1:145" x14ac:dyDescent="0.15">
      <c r="A163" s="36">
        <f t="shared" si="51"/>
        <v>44421</v>
      </c>
      <c r="B163" s="14">
        <f t="shared" ca="1" si="60"/>
        <v>1.0559392599999999</v>
      </c>
      <c r="C163" s="13">
        <f t="shared" si="52"/>
        <v>1</v>
      </c>
      <c r="D163" s="12">
        <f ca="1">IF(A163&lt;$B$1,VLOOKUP(A163,[1]DI!$A$4:$B$15000,2,FALSE),0)</f>
        <v>5.1499999999999997E-2</v>
      </c>
      <c r="E163" s="13">
        <f t="shared" ca="1" si="61"/>
        <v>1.0001993</v>
      </c>
      <c r="F163" s="13">
        <f ca="1">(TRUNC(PRODUCT($E$12:$E162),16))</f>
        <v>1.01444319318384</v>
      </c>
      <c r="G163" s="13">
        <f t="shared" si="62"/>
        <v>1</v>
      </c>
      <c r="H163" s="13">
        <f t="shared" ca="1" si="63"/>
        <v>1.0144431899999999</v>
      </c>
      <c r="I163" s="12">
        <f t="shared" si="64"/>
        <v>0.1</v>
      </c>
      <c r="J163" s="30">
        <f t="shared" si="53"/>
        <v>44270</v>
      </c>
      <c r="K163" s="2">
        <f t="shared" si="54"/>
        <v>106</v>
      </c>
      <c r="L163" s="15">
        <f t="shared" si="55"/>
        <v>106</v>
      </c>
      <c r="M163" s="11">
        <f t="shared" si="47"/>
        <v>1.040905274</v>
      </c>
      <c r="N163" s="11">
        <f t="shared" ca="1" si="48"/>
        <v>1.0559392670000001</v>
      </c>
      <c r="O163" s="15">
        <f t="shared" si="56"/>
        <v>0</v>
      </c>
      <c r="P163" s="13">
        <f t="shared" ca="1" si="49"/>
        <v>5.5939259999999998E-2</v>
      </c>
      <c r="Q163" s="19">
        <f t="shared" si="50"/>
        <v>0</v>
      </c>
      <c r="R163" s="13">
        <f t="shared" si="57"/>
        <v>0</v>
      </c>
      <c r="S163" s="13"/>
      <c r="T163" s="13"/>
      <c r="U163" s="13"/>
      <c r="V163" s="13"/>
      <c r="W163" s="4" t="str">
        <f t="shared" si="58"/>
        <v>J=</v>
      </c>
      <c r="X163" s="30">
        <f t="shared" si="59"/>
        <v>44635</v>
      </c>
      <c r="Y163" s="3"/>
      <c r="Z163" s="71">
        <f>[2]Plan1!$A233</f>
        <v>43931</v>
      </c>
      <c r="AA163" s="71" t="str">
        <f>[2]Plan1!$C233</f>
        <v>Paixão de Cristo</v>
      </c>
      <c r="AB163" s="64"/>
      <c r="AC163" s="1"/>
      <c r="AE163" s="62">
        <f t="shared" si="65"/>
        <v>44575</v>
      </c>
      <c r="AF163" s="62">
        <f t="shared" ref="AF163:AF173" si="67">EDATE(AF162,1)</f>
        <v>44576</v>
      </c>
      <c r="AG163" s="62">
        <f t="shared" si="66"/>
        <v>44578</v>
      </c>
      <c r="AH163" s="112">
        <v>0.1</v>
      </c>
      <c r="AI163" s="10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pans="1:145" x14ac:dyDescent="0.15">
      <c r="A164" s="36">
        <f t="shared" si="51"/>
        <v>44422</v>
      </c>
      <c r="B164" s="14">
        <f t="shared" ca="1" si="60"/>
        <v>1.0565492400000001</v>
      </c>
      <c r="C164" s="13">
        <f t="shared" si="52"/>
        <v>1</v>
      </c>
      <c r="D164" s="12">
        <f ca="1">IF(A164&lt;$B$1,VLOOKUP(A164,[1]DI!$A$4:$B$15000,2,FALSE),0)</f>
        <v>0</v>
      </c>
      <c r="E164" s="13">
        <f t="shared" ca="1" si="61"/>
        <v>1</v>
      </c>
      <c r="F164" s="13">
        <f ca="1">(TRUNC(PRODUCT($E$12:$E163),16))</f>
        <v>1.0146453717122399</v>
      </c>
      <c r="G164" s="13">
        <f t="shared" si="62"/>
        <v>1</v>
      </c>
      <c r="H164" s="13">
        <f t="shared" ca="1" si="63"/>
        <v>1.01464537</v>
      </c>
      <c r="I164" s="12">
        <f t="shared" si="64"/>
        <v>0.1</v>
      </c>
      <c r="J164" s="30">
        <f t="shared" si="53"/>
        <v>44270</v>
      </c>
      <c r="K164" s="2">
        <f t="shared" si="54"/>
        <v>106</v>
      </c>
      <c r="L164" s="15">
        <f t="shared" si="55"/>
        <v>107</v>
      </c>
      <c r="M164" s="11">
        <f t="shared" si="47"/>
        <v>1.0412990339999999</v>
      </c>
      <c r="N164" s="11">
        <f t="shared" ca="1" si="48"/>
        <v>1.0565492439999999</v>
      </c>
      <c r="O164" s="15">
        <f t="shared" si="56"/>
        <v>0</v>
      </c>
      <c r="P164" s="13">
        <f t="shared" ca="1" si="49"/>
        <v>5.6549240000000001E-2</v>
      </c>
      <c r="Q164" s="19">
        <f t="shared" si="50"/>
        <v>0</v>
      </c>
      <c r="R164" s="13">
        <f t="shared" si="57"/>
        <v>0</v>
      </c>
      <c r="S164" s="13"/>
      <c r="T164" s="13"/>
      <c r="U164" s="13"/>
      <c r="V164" s="13"/>
      <c r="W164" s="4" t="str">
        <f t="shared" si="58"/>
        <v>J=</v>
      </c>
      <c r="X164" s="30">
        <f t="shared" si="59"/>
        <v>44635</v>
      </c>
      <c r="Y164" s="3"/>
      <c r="Z164" s="71">
        <f>[2]Plan1!$A234</f>
        <v>43942</v>
      </c>
      <c r="AA164" s="71" t="str">
        <f>[2]Plan1!$C234</f>
        <v>Tiradentes</v>
      </c>
      <c r="AB164" s="64"/>
      <c r="AC164" s="1"/>
      <c r="AE164" s="62">
        <f t="shared" si="65"/>
        <v>44606</v>
      </c>
      <c r="AF164" s="62">
        <f t="shared" si="67"/>
        <v>44607</v>
      </c>
      <c r="AG164" s="62">
        <f t="shared" si="66"/>
        <v>44607</v>
      </c>
      <c r="AH164" s="112">
        <v>0.1</v>
      </c>
      <c r="AI164" s="10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pans="1:145" x14ac:dyDescent="0.15">
      <c r="A165" s="36">
        <f t="shared" si="51"/>
        <v>44423</v>
      </c>
      <c r="B165" s="14">
        <f t="shared" ca="1" si="60"/>
        <v>1.0565492400000001</v>
      </c>
      <c r="C165" s="13">
        <f t="shared" si="52"/>
        <v>1</v>
      </c>
      <c r="D165" s="12">
        <f ca="1">IF(A165&lt;$B$1,VLOOKUP(A165,[1]DI!$A$4:$B$15000,2,FALSE),0)</f>
        <v>0</v>
      </c>
      <c r="E165" s="13">
        <f t="shared" ca="1" si="61"/>
        <v>1</v>
      </c>
      <c r="F165" s="13">
        <f ca="1">(TRUNC(PRODUCT($E$12:$E164),16))</f>
        <v>1.0146453717122399</v>
      </c>
      <c r="G165" s="13">
        <f t="shared" si="62"/>
        <v>1</v>
      </c>
      <c r="H165" s="13">
        <f t="shared" ca="1" si="63"/>
        <v>1.01464537</v>
      </c>
      <c r="I165" s="12">
        <f t="shared" si="64"/>
        <v>0.1</v>
      </c>
      <c r="J165" s="30">
        <f t="shared" si="53"/>
        <v>44270</v>
      </c>
      <c r="K165" s="2">
        <f t="shared" si="54"/>
        <v>106</v>
      </c>
      <c r="L165" s="15">
        <f t="shared" si="55"/>
        <v>107</v>
      </c>
      <c r="M165" s="11">
        <f t="shared" si="47"/>
        <v>1.0412990339999999</v>
      </c>
      <c r="N165" s="11">
        <f t="shared" ca="1" si="48"/>
        <v>1.0565492439999999</v>
      </c>
      <c r="O165" s="15">
        <f t="shared" si="56"/>
        <v>0</v>
      </c>
      <c r="P165" s="13">
        <f t="shared" ca="1" si="49"/>
        <v>5.6549240000000001E-2</v>
      </c>
      <c r="Q165" s="19">
        <f t="shared" si="50"/>
        <v>0</v>
      </c>
      <c r="R165" s="13">
        <f t="shared" si="57"/>
        <v>0</v>
      </c>
      <c r="S165" s="13"/>
      <c r="T165" s="13"/>
      <c r="U165" s="13"/>
      <c r="V165" s="13"/>
      <c r="W165" s="4" t="str">
        <f t="shared" si="58"/>
        <v>J=</v>
      </c>
      <c r="X165" s="30">
        <f t="shared" si="59"/>
        <v>44635</v>
      </c>
      <c r="Y165" s="3"/>
      <c r="Z165" s="71">
        <f>[2]Plan1!$A235</f>
        <v>43952</v>
      </c>
      <c r="AA165" s="71" t="str">
        <f>[2]Plan1!$C235</f>
        <v>Dia do Trabalho</v>
      </c>
      <c r="AB165" s="64"/>
      <c r="AC165" s="1"/>
      <c r="AE165" s="62">
        <f t="shared" si="65"/>
        <v>44634</v>
      </c>
      <c r="AF165" s="62">
        <f t="shared" si="67"/>
        <v>44635</v>
      </c>
      <c r="AG165" s="62">
        <f t="shared" si="66"/>
        <v>44635</v>
      </c>
      <c r="AH165" s="112">
        <v>0.1</v>
      </c>
      <c r="AI165" s="10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pans="1:145" x14ac:dyDescent="0.15">
      <c r="A166" s="36">
        <f t="shared" si="51"/>
        <v>44424</v>
      </c>
      <c r="B166" s="14">
        <f t="shared" ca="1" si="60"/>
        <v>1.0565492400000001</v>
      </c>
      <c r="C166" s="13">
        <f t="shared" si="52"/>
        <v>1</v>
      </c>
      <c r="D166" s="12">
        <f ca="1">IF(A166&lt;$B$1,VLOOKUP(A166,[1]DI!$A$4:$B$15000,2,FALSE),0)</f>
        <v>5.1499999999999997E-2</v>
      </c>
      <c r="E166" s="13">
        <f t="shared" ca="1" si="61"/>
        <v>1.0001993</v>
      </c>
      <c r="F166" s="13">
        <f ca="1">(TRUNC(PRODUCT($E$12:$E165),16))</f>
        <v>1.0146453717122399</v>
      </c>
      <c r="G166" s="13">
        <f t="shared" si="62"/>
        <v>1</v>
      </c>
      <c r="H166" s="13">
        <f t="shared" ca="1" si="63"/>
        <v>1.01464537</v>
      </c>
      <c r="I166" s="12">
        <f t="shared" si="64"/>
        <v>0.1</v>
      </c>
      <c r="J166" s="30">
        <f t="shared" si="53"/>
        <v>44270</v>
      </c>
      <c r="K166" s="2">
        <f t="shared" si="54"/>
        <v>107</v>
      </c>
      <c r="L166" s="15">
        <f t="shared" si="55"/>
        <v>107</v>
      </c>
      <c r="M166" s="11">
        <f t="shared" si="47"/>
        <v>1.0412990339999999</v>
      </c>
      <c r="N166" s="11">
        <f t="shared" ca="1" si="48"/>
        <v>1.0565492439999999</v>
      </c>
      <c r="O166" s="15">
        <f t="shared" si="56"/>
        <v>0</v>
      </c>
      <c r="P166" s="13">
        <f t="shared" ca="1" si="49"/>
        <v>5.6549240000000001E-2</v>
      </c>
      <c r="Q166" s="19">
        <f t="shared" si="50"/>
        <v>0</v>
      </c>
      <c r="R166" s="13">
        <f t="shared" si="57"/>
        <v>0</v>
      </c>
      <c r="S166" s="13"/>
      <c r="T166" s="13"/>
      <c r="U166" s="13"/>
      <c r="V166" s="13"/>
      <c r="W166" s="4" t="str">
        <f t="shared" si="58"/>
        <v>J=</v>
      </c>
      <c r="X166" s="30">
        <f t="shared" si="59"/>
        <v>44635</v>
      </c>
      <c r="Y166" s="3"/>
      <c r="Z166" s="71">
        <f>[2]Plan1!$A236</f>
        <v>43993</v>
      </c>
      <c r="AA166" s="71" t="str">
        <f>[2]Plan1!$C236</f>
        <v>Corpus Christi</v>
      </c>
      <c r="AB166" s="64"/>
      <c r="AC166" s="1"/>
      <c r="AE166" s="62">
        <f t="shared" si="65"/>
        <v>44665</v>
      </c>
      <c r="AF166" s="62">
        <f t="shared" si="67"/>
        <v>44666</v>
      </c>
      <c r="AG166" s="62">
        <f t="shared" si="66"/>
        <v>44669</v>
      </c>
      <c r="AH166" s="112">
        <v>0.1</v>
      </c>
      <c r="AI166" s="10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pans="1:145" x14ac:dyDescent="0.15">
      <c r="A167" s="36">
        <f t="shared" si="51"/>
        <v>44425</v>
      </c>
      <c r="B167" s="14">
        <f t="shared" ca="1" si="60"/>
        <v>1.05715957</v>
      </c>
      <c r="C167" s="13">
        <f t="shared" si="52"/>
        <v>1</v>
      </c>
      <c r="D167" s="12">
        <f ca="1">IF(A167&lt;$B$1,VLOOKUP(A167,[1]DI!$A$4:$B$15000,2,FALSE),0)</f>
        <v>5.1499999999999997E-2</v>
      </c>
      <c r="E167" s="13">
        <f t="shared" ca="1" si="61"/>
        <v>1.0001993</v>
      </c>
      <c r="F167" s="13">
        <f ca="1">(TRUNC(PRODUCT($E$12:$E166),16))</f>
        <v>1.01484759053482</v>
      </c>
      <c r="G167" s="13">
        <f t="shared" si="62"/>
        <v>1</v>
      </c>
      <c r="H167" s="13">
        <f t="shared" ca="1" si="63"/>
        <v>1.01484759</v>
      </c>
      <c r="I167" s="12">
        <f t="shared" si="64"/>
        <v>0.1</v>
      </c>
      <c r="J167" s="30">
        <f t="shared" si="53"/>
        <v>44270</v>
      </c>
      <c r="K167" s="2">
        <f t="shared" si="54"/>
        <v>108</v>
      </c>
      <c r="L167" s="15">
        <f t="shared" si="55"/>
        <v>108</v>
      </c>
      <c r="M167" s="11">
        <f t="shared" si="47"/>
        <v>1.0416929429999999</v>
      </c>
      <c r="N167" s="11">
        <f t="shared" ca="1" si="48"/>
        <v>1.0571595730000001</v>
      </c>
      <c r="O167" s="15">
        <f t="shared" si="56"/>
        <v>0</v>
      </c>
      <c r="P167" s="13">
        <f t="shared" ca="1" si="49"/>
        <v>5.715957E-2</v>
      </c>
      <c r="Q167" s="19">
        <f t="shared" si="50"/>
        <v>0</v>
      </c>
      <c r="R167" s="13">
        <f t="shared" si="57"/>
        <v>0</v>
      </c>
      <c r="S167" s="13"/>
      <c r="T167" s="13"/>
      <c r="U167" s="13"/>
      <c r="V167" s="13"/>
      <c r="W167" s="4" t="str">
        <f t="shared" si="58"/>
        <v>J=</v>
      </c>
      <c r="X167" s="30">
        <f t="shared" si="59"/>
        <v>44635</v>
      </c>
      <c r="Y167" s="3"/>
      <c r="Z167" s="71">
        <f>[2]Plan1!$A237</f>
        <v>44081</v>
      </c>
      <c r="AA167" s="71" t="str">
        <f>[2]Plan1!$C237</f>
        <v>Independência do Brasil</v>
      </c>
      <c r="AB167" s="64"/>
      <c r="AC167" s="1"/>
      <c r="AE167" s="62">
        <f t="shared" si="65"/>
        <v>44694</v>
      </c>
      <c r="AF167" s="62">
        <f t="shared" si="67"/>
        <v>44696</v>
      </c>
      <c r="AG167" s="62">
        <f t="shared" si="66"/>
        <v>44697</v>
      </c>
      <c r="AH167" s="112">
        <v>0.1</v>
      </c>
      <c r="AI167" s="10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pans="1:145" x14ac:dyDescent="0.15">
      <c r="A168" s="36">
        <f t="shared" si="51"/>
        <v>44426</v>
      </c>
      <c r="B168" s="14">
        <f t="shared" ca="1" si="60"/>
        <v>1.0577702499999999</v>
      </c>
      <c r="C168" s="13">
        <f t="shared" si="52"/>
        <v>1</v>
      </c>
      <c r="D168" s="12">
        <f ca="1">IF(A168&lt;$B$1,VLOOKUP(A168,[1]DI!$A$4:$B$15000,2,FALSE),0)</f>
        <v>5.1499999999999997E-2</v>
      </c>
      <c r="E168" s="13">
        <f t="shared" ca="1" si="61"/>
        <v>1.0001993</v>
      </c>
      <c r="F168" s="13">
        <f ca="1">(TRUNC(PRODUCT($E$12:$E167),16))</f>
        <v>1.0150498496596201</v>
      </c>
      <c r="G168" s="13">
        <f t="shared" si="62"/>
        <v>1</v>
      </c>
      <c r="H168" s="13">
        <f t="shared" ca="1" si="63"/>
        <v>1.01504985</v>
      </c>
      <c r="I168" s="12">
        <f t="shared" si="64"/>
        <v>0.1</v>
      </c>
      <c r="J168" s="30">
        <f t="shared" si="53"/>
        <v>44270</v>
      </c>
      <c r="K168" s="2">
        <f t="shared" si="54"/>
        <v>109</v>
      </c>
      <c r="L168" s="15">
        <f t="shared" si="55"/>
        <v>109</v>
      </c>
      <c r="M168" s="11">
        <f t="shared" si="47"/>
        <v>1.0420870019999999</v>
      </c>
      <c r="N168" s="11">
        <f t="shared" ca="1" si="48"/>
        <v>1.0577702550000001</v>
      </c>
      <c r="O168" s="15">
        <f t="shared" si="56"/>
        <v>0</v>
      </c>
      <c r="P168" s="13">
        <f t="shared" ca="1" si="49"/>
        <v>5.7770250000000002E-2</v>
      </c>
      <c r="Q168" s="19">
        <f t="shared" si="50"/>
        <v>0</v>
      </c>
      <c r="R168" s="13">
        <f t="shared" si="57"/>
        <v>0</v>
      </c>
      <c r="S168" s="13"/>
      <c r="T168" s="13"/>
      <c r="U168" s="13"/>
      <c r="V168" s="13"/>
      <c r="W168" s="4" t="str">
        <f t="shared" si="58"/>
        <v>J=</v>
      </c>
      <c r="X168" s="30">
        <f t="shared" si="59"/>
        <v>44635</v>
      </c>
      <c r="Y168" s="3"/>
      <c r="Z168" s="71">
        <f>[2]Plan1!$A238</f>
        <v>44116</v>
      </c>
      <c r="AA168" s="71" t="str">
        <f>[2]Plan1!$C238</f>
        <v>Nossa Sr.a Aparecida - Padroeira do Brasil</v>
      </c>
      <c r="AB168" s="64"/>
      <c r="AC168" s="1"/>
      <c r="AE168" s="62">
        <f t="shared" si="65"/>
        <v>44726</v>
      </c>
      <c r="AF168" s="62">
        <f t="shared" si="67"/>
        <v>44727</v>
      </c>
      <c r="AG168" s="62">
        <f t="shared" si="66"/>
        <v>44727</v>
      </c>
      <c r="AH168" s="112">
        <v>0.1</v>
      </c>
      <c r="AI168" s="10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pans="1:145" x14ac:dyDescent="0.15">
      <c r="A169" s="36">
        <f t="shared" si="51"/>
        <v>44427</v>
      </c>
      <c r="B169" s="14">
        <f t="shared" ca="1" si="60"/>
        <v>1.0583812800000001</v>
      </c>
      <c r="C169" s="13">
        <f t="shared" si="52"/>
        <v>1</v>
      </c>
      <c r="D169" s="12">
        <f ca="1">IF(A169&lt;$B$1,VLOOKUP(A169,[1]DI!$A$4:$B$15000,2,FALSE),0)</f>
        <v>5.1499999999999997E-2</v>
      </c>
      <c r="E169" s="13">
        <f t="shared" ca="1" si="61"/>
        <v>1.0001993</v>
      </c>
      <c r="F169" s="13">
        <f ca="1">(TRUNC(PRODUCT($E$12:$E168),16))</f>
        <v>1.01525214909465</v>
      </c>
      <c r="G169" s="13">
        <f t="shared" si="62"/>
        <v>1</v>
      </c>
      <c r="H169" s="13">
        <f t="shared" ca="1" si="63"/>
        <v>1.01525215</v>
      </c>
      <c r="I169" s="12">
        <f t="shared" si="64"/>
        <v>0.1</v>
      </c>
      <c r="J169" s="30">
        <f t="shared" si="53"/>
        <v>44270</v>
      </c>
      <c r="K169" s="2">
        <f t="shared" si="54"/>
        <v>110</v>
      </c>
      <c r="L169" s="15">
        <f t="shared" si="55"/>
        <v>110</v>
      </c>
      <c r="M169" s="11">
        <f t="shared" si="47"/>
        <v>1.042481209</v>
      </c>
      <c r="N169" s="11">
        <f t="shared" ca="1" si="48"/>
        <v>1.0583812889999999</v>
      </c>
      <c r="O169" s="15">
        <f t="shared" si="56"/>
        <v>0</v>
      </c>
      <c r="P169" s="13">
        <f t="shared" ca="1" si="49"/>
        <v>5.8381280000000001E-2</v>
      </c>
      <c r="Q169" s="19">
        <f t="shared" si="50"/>
        <v>0</v>
      </c>
      <c r="R169" s="13">
        <f t="shared" si="57"/>
        <v>0</v>
      </c>
      <c r="S169" s="13"/>
      <c r="T169" s="13"/>
      <c r="U169" s="13"/>
      <c r="V169" s="13"/>
      <c r="W169" s="4" t="str">
        <f t="shared" si="58"/>
        <v>J=</v>
      </c>
      <c r="X169" s="30">
        <f t="shared" si="59"/>
        <v>44635</v>
      </c>
      <c r="Y169" s="3"/>
      <c r="Z169" s="71">
        <f>[2]Plan1!$A239</f>
        <v>44137</v>
      </c>
      <c r="AA169" s="71" t="str">
        <f>[2]Plan1!$C239</f>
        <v>Finados</v>
      </c>
      <c r="AB169" s="64"/>
      <c r="AC169" s="1"/>
      <c r="AE169" s="62">
        <f t="shared" si="65"/>
        <v>44756</v>
      </c>
      <c r="AF169" s="62">
        <f t="shared" si="67"/>
        <v>44757</v>
      </c>
      <c r="AG169" s="62">
        <f t="shared" si="66"/>
        <v>44757</v>
      </c>
      <c r="AH169" s="112">
        <v>0.1</v>
      </c>
      <c r="AI169" s="10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pans="1:145" x14ac:dyDescent="0.15">
      <c r="A170" s="36">
        <f t="shared" si="51"/>
        <v>44428</v>
      </c>
      <c r="B170" s="14">
        <f t="shared" ca="1" si="60"/>
        <v>1.0589926700000001</v>
      </c>
      <c r="C170" s="13">
        <f t="shared" si="52"/>
        <v>1</v>
      </c>
      <c r="D170" s="12">
        <f ca="1">IF(A170&lt;$B$1,VLOOKUP(A170,[1]DI!$A$4:$B$15000,2,FALSE),0)</f>
        <v>5.1499999999999997E-2</v>
      </c>
      <c r="E170" s="13">
        <f t="shared" ca="1" si="61"/>
        <v>1.0001993</v>
      </c>
      <c r="F170" s="13">
        <f ca="1">(TRUNC(PRODUCT($E$12:$E169),16))</f>
        <v>1.01545448884797</v>
      </c>
      <c r="G170" s="13">
        <f t="shared" si="62"/>
        <v>1</v>
      </c>
      <c r="H170" s="13">
        <f t="shared" ca="1" si="63"/>
        <v>1.01545449</v>
      </c>
      <c r="I170" s="12">
        <f t="shared" si="64"/>
        <v>0.1</v>
      </c>
      <c r="J170" s="30">
        <f t="shared" si="53"/>
        <v>44270</v>
      </c>
      <c r="K170" s="2">
        <f t="shared" si="54"/>
        <v>111</v>
      </c>
      <c r="L170" s="15">
        <f t="shared" si="55"/>
        <v>111</v>
      </c>
      <c r="M170" s="11">
        <f t="shared" si="47"/>
        <v>1.042875566</v>
      </c>
      <c r="N170" s="11">
        <f t="shared" ca="1" si="48"/>
        <v>1.0589926759999999</v>
      </c>
      <c r="O170" s="15">
        <f t="shared" si="56"/>
        <v>0</v>
      </c>
      <c r="P170" s="13">
        <f t="shared" ca="1" si="49"/>
        <v>5.8992669999999997E-2</v>
      </c>
      <c r="Q170" s="19">
        <f t="shared" si="50"/>
        <v>0</v>
      </c>
      <c r="R170" s="13">
        <f t="shared" si="57"/>
        <v>0</v>
      </c>
      <c r="S170" s="13"/>
      <c r="T170" s="13"/>
      <c r="U170" s="13"/>
      <c r="V170" s="13"/>
      <c r="W170" s="4" t="str">
        <f t="shared" si="58"/>
        <v>J=</v>
      </c>
      <c r="X170" s="30">
        <f t="shared" si="59"/>
        <v>44635</v>
      </c>
      <c r="Y170" s="3"/>
      <c r="Z170" s="71">
        <f>[2]Plan1!$A240</f>
        <v>44150</v>
      </c>
      <c r="AA170" s="71" t="str">
        <f>[2]Plan1!$C240</f>
        <v>Proclamação da República</v>
      </c>
      <c r="AB170" s="64"/>
      <c r="AC170" s="1"/>
      <c r="AE170" s="62">
        <f t="shared" si="65"/>
        <v>44785</v>
      </c>
      <c r="AF170" s="62">
        <f t="shared" si="67"/>
        <v>44788</v>
      </c>
      <c r="AG170" s="62">
        <f t="shared" si="66"/>
        <v>44788</v>
      </c>
      <c r="AH170" s="112">
        <v>0.1</v>
      </c>
      <c r="AI170" s="10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pans="1:145" x14ac:dyDescent="0.15">
      <c r="A171" s="36">
        <f t="shared" si="51"/>
        <v>44429</v>
      </c>
      <c r="B171" s="14">
        <f t="shared" ca="1" si="60"/>
        <v>1.0596044099999999</v>
      </c>
      <c r="C171" s="13">
        <f t="shared" si="52"/>
        <v>1</v>
      </c>
      <c r="D171" s="12">
        <f ca="1">IF(A171&lt;$B$1,VLOOKUP(A171,[1]DI!$A$4:$B$15000,2,FALSE),0)</f>
        <v>0</v>
      </c>
      <c r="E171" s="13">
        <f t="shared" ca="1" si="61"/>
        <v>1</v>
      </c>
      <c r="F171" s="13">
        <f ca="1">(TRUNC(PRODUCT($E$12:$E170),16))</f>
        <v>1.0156568689276</v>
      </c>
      <c r="G171" s="13">
        <f t="shared" si="62"/>
        <v>1</v>
      </c>
      <c r="H171" s="13">
        <f t="shared" ca="1" si="63"/>
        <v>1.0156568699999999</v>
      </c>
      <c r="I171" s="12">
        <f t="shared" si="64"/>
        <v>0.1</v>
      </c>
      <c r="J171" s="30">
        <f t="shared" si="53"/>
        <v>44270</v>
      </c>
      <c r="K171" s="2">
        <f t="shared" si="54"/>
        <v>111</v>
      </c>
      <c r="L171" s="15">
        <f t="shared" si="55"/>
        <v>112</v>
      </c>
      <c r="M171" s="11">
        <f t="shared" si="47"/>
        <v>1.0432700720000001</v>
      </c>
      <c r="N171" s="11">
        <f t="shared" ca="1" si="48"/>
        <v>1.059604416</v>
      </c>
      <c r="O171" s="15">
        <f t="shared" si="56"/>
        <v>0</v>
      </c>
      <c r="P171" s="13">
        <f t="shared" ca="1" si="49"/>
        <v>5.9604409999999997E-2</v>
      </c>
      <c r="Q171" s="19">
        <f t="shared" si="50"/>
        <v>0</v>
      </c>
      <c r="R171" s="13">
        <f t="shared" si="57"/>
        <v>0</v>
      </c>
      <c r="S171" s="13"/>
      <c r="T171" s="13"/>
      <c r="U171" s="13"/>
      <c r="V171" s="13"/>
      <c r="W171" s="4" t="str">
        <f t="shared" si="58"/>
        <v>J=</v>
      </c>
      <c r="X171" s="30">
        <f t="shared" si="59"/>
        <v>44635</v>
      </c>
      <c r="Y171" s="3"/>
      <c r="Z171" s="71">
        <f>[2]Plan1!$A241</f>
        <v>44190</v>
      </c>
      <c r="AA171" s="71" t="str">
        <f>[2]Plan1!$C241</f>
        <v>Natal</v>
      </c>
      <c r="AB171" s="64"/>
      <c r="AC171" s="1"/>
      <c r="AE171" s="62">
        <f t="shared" si="65"/>
        <v>44818</v>
      </c>
      <c r="AF171" s="62">
        <f t="shared" si="67"/>
        <v>44819</v>
      </c>
      <c r="AG171" s="62">
        <f t="shared" si="66"/>
        <v>44819</v>
      </c>
      <c r="AH171" s="112">
        <v>0.1</v>
      </c>
      <c r="AI171" s="10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pans="1:145" x14ac:dyDescent="0.15">
      <c r="A172" s="36">
        <f t="shared" si="51"/>
        <v>44430</v>
      </c>
      <c r="B172" s="14">
        <f t="shared" ca="1" si="60"/>
        <v>1.0596044099999999</v>
      </c>
      <c r="C172" s="13">
        <f t="shared" si="52"/>
        <v>1</v>
      </c>
      <c r="D172" s="12">
        <f ca="1">IF(A172&lt;$B$1,VLOOKUP(A172,[1]DI!$A$4:$B$15000,2,FALSE),0)</f>
        <v>0</v>
      </c>
      <c r="E172" s="13">
        <f t="shared" ca="1" si="61"/>
        <v>1</v>
      </c>
      <c r="F172" s="13">
        <f ca="1">(TRUNC(PRODUCT($E$12:$E171),16))</f>
        <v>1.0156568689276</v>
      </c>
      <c r="G172" s="13">
        <f t="shared" si="62"/>
        <v>1</v>
      </c>
      <c r="H172" s="13">
        <f t="shared" ca="1" si="63"/>
        <v>1.0156568699999999</v>
      </c>
      <c r="I172" s="12">
        <f t="shared" si="64"/>
        <v>0.1</v>
      </c>
      <c r="J172" s="30">
        <f t="shared" si="53"/>
        <v>44270</v>
      </c>
      <c r="K172" s="2">
        <f t="shared" si="54"/>
        <v>111</v>
      </c>
      <c r="L172" s="15">
        <f t="shared" si="55"/>
        <v>112</v>
      </c>
      <c r="M172" s="11">
        <f t="shared" si="47"/>
        <v>1.0432700720000001</v>
      </c>
      <c r="N172" s="11">
        <f t="shared" ca="1" si="48"/>
        <v>1.059604416</v>
      </c>
      <c r="O172" s="15">
        <f t="shared" si="56"/>
        <v>0</v>
      </c>
      <c r="P172" s="13">
        <f t="shared" ca="1" si="49"/>
        <v>5.9604409999999997E-2</v>
      </c>
      <c r="Q172" s="19">
        <f t="shared" si="50"/>
        <v>0</v>
      </c>
      <c r="R172" s="13">
        <f t="shared" si="57"/>
        <v>0</v>
      </c>
      <c r="S172" s="13"/>
      <c r="T172" s="13"/>
      <c r="U172" s="13"/>
      <c r="V172" s="13"/>
      <c r="W172" s="4" t="str">
        <f t="shared" si="58"/>
        <v>J=</v>
      </c>
      <c r="X172" s="30">
        <f t="shared" si="59"/>
        <v>44635</v>
      </c>
      <c r="Y172" s="3"/>
      <c r="Z172" s="71">
        <f>[2]Plan1!$A242</f>
        <v>44197</v>
      </c>
      <c r="AA172" s="71" t="str">
        <f>[2]Plan1!$C242</f>
        <v>Confraternização Universal</v>
      </c>
      <c r="AB172" s="64"/>
      <c r="AC172" s="1"/>
      <c r="AE172" s="62">
        <f t="shared" si="65"/>
        <v>44848</v>
      </c>
      <c r="AF172" s="62">
        <f t="shared" si="67"/>
        <v>44849</v>
      </c>
      <c r="AG172" s="62">
        <f t="shared" si="66"/>
        <v>44851</v>
      </c>
      <c r="AH172" s="112">
        <v>0.1</v>
      </c>
      <c r="AI172" s="10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pans="1:145" x14ac:dyDescent="0.15">
      <c r="A173" s="36">
        <f t="shared" si="51"/>
        <v>44431</v>
      </c>
      <c r="B173" s="14">
        <f t="shared" ca="1" si="60"/>
        <v>1.0596044099999999</v>
      </c>
      <c r="C173" s="13">
        <f t="shared" si="52"/>
        <v>1</v>
      </c>
      <c r="D173" s="12">
        <f ca="1">IF(A173&lt;$B$1,VLOOKUP(A173,[1]DI!$A$4:$B$15000,2,FALSE),0)</f>
        <v>5.1499999999999997E-2</v>
      </c>
      <c r="E173" s="13">
        <f t="shared" ca="1" si="61"/>
        <v>1.0001993</v>
      </c>
      <c r="F173" s="13">
        <f ca="1">(TRUNC(PRODUCT($E$12:$E172),16))</f>
        <v>1.0156568689276</v>
      </c>
      <c r="G173" s="13">
        <f t="shared" si="62"/>
        <v>1</v>
      </c>
      <c r="H173" s="13">
        <f t="shared" ca="1" si="63"/>
        <v>1.0156568699999999</v>
      </c>
      <c r="I173" s="12">
        <f t="shared" si="64"/>
        <v>0.1</v>
      </c>
      <c r="J173" s="30">
        <f t="shared" si="53"/>
        <v>44270</v>
      </c>
      <c r="K173" s="2">
        <f t="shared" si="54"/>
        <v>112</v>
      </c>
      <c r="L173" s="15">
        <f t="shared" si="55"/>
        <v>112</v>
      </c>
      <c r="M173" s="11">
        <f t="shared" si="47"/>
        <v>1.0432700720000001</v>
      </c>
      <c r="N173" s="11">
        <f t="shared" ca="1" si="48"/>
        <v>1.059604416</v>
      </c>
      <c r="O173" s="15">
        <f t="shared" si="56"/>
        <v>0</v>
      </c>
      <c r="P173" s="13">
        <f t="shared" ca="1" si="49"/>
        <v>5.9604409999999997E-2</v>
      </c>
      <c r="Q173" s="19">
        <f t="shared" si="50"/>
        <v>0</v>
      </c>
      <c r="R173" s="13">
        <f t="shared" si="57"/>
        <v>0</v>
      </c>
      <c r="S173" s="13"/>
      <c r="T173" s="13"/>
      <c r="U173" s="13"/>
      <c r="V173" s="13"/>
      <c r="W173" s="4" t="str">
        <f t="shared" si="58"/>
        <v>J=</v>
      </c>
      <c r="X173" s="30">
        <f t="shared" si="59"/>
        <v>44635</v>
      </c>
      <c r="Y173" s="3"/>
      <c r="Z173" s="71">
        <f>[2]Plan1!$A243</f>
        <v>44242</v>
      </c>
      <c r="AA173" s="71" t="str">
        <f>[2]Plan1!$C243</f>
        <v>Carnaval</v>
      </c>
      <c r="AB173" s="64"/>
      <c r="AC173" s="1"/>
      <c r="AE173" s="62">
        <f t="shared" si="65"/>
        <v>44879</v>
      </c>
      <c r="AF173" s="62">
        <f t="shared" si="67"/>
        <v>44880</v>
      </c>
      <c r="AG173" s="62">
        <f>WORKDAY(AE173,1,$Z$160:$Z$544)</f>
        <v>44881</v>
      </c>
      <c r="AH173" s="112">
        <v>0.1</v>
      </c>
      <c r="AI173" s="10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pans="1:145" x14ac:dyDescent="0.15">
      <c r="A174" s="36">
        <f t="shared" si="51"/>
        <v>44432</v>
      </c>
      <c r="B174" s="14">
        <f t="shared" ca="1" si="60"/>
        <v>1.0602164999999999</v>
      </c>
      <c r="C174" s="13">
        <f t="shared" si="52"/>
        <v>1</v>
      </c>
      <c r="D174" s="12">
        <f ca="1">IF(A174&lt;$B$1,VLOOKUP(A174,[1]DI!$A$4:$B$15000,2,FALSE),0)</f>
        <v>5.1499999999999997E-2</v>
      </c>
      <c r="E174" s="13">
        <f t="shared" ca="1" si="61"/>
        <v>1.0001993</v>
      </c>
      <c r="F174" s="13">
        <f ca="1">(TRUNC(PRODUCT($E$12:$E173),16))</f>
        <v>1.0158592893415701</v>
      </c>
      <c r="G174" s="13">
        <f t="shared" si="62"/>
        <v>1</v>
      </c>
      <c r="H174" s="13">
        <f t="shared" ca="1" si="63"/>
        <v>1.0158592900000001</v>
      </c>
      <c r="I174" s="12">
        <f t="shared" si="64"/>
        <v>0.1</v>
      </c>
      <c r="J174" s="30">
        <f t="shared" si="53"/>
        <v>44270</v>
      </c>
      <c r="K174" s="2">
        <f t="shared" si="54"/>
        <v>113</v>
      </c>
      <c r="L174" s="15">
        <f t="shared" si="55"/>
        <v>113</v>
      </c>
      <c r="M174" s="11">
        <f t="shared" si="47"/>
        <v>1.0436647269999999</v>
      </c>
      <c r="N174" s="11">
        <f t="shared" ca="1" si="48"/>
        <v>1.060216509</v>
      </c>
      <c r="O174" s="15">
        <f t="shared" si="56"/>
        <v>0</v>
      </c>
      <c r="P174" s="13">
        <f t="shared" ca="1" si="49"/>
        <v>6.0216499999999999E-2</v>
      </c>
      <c r="Q174" s="19">
        <f t="shared" si="50"/>
        <v>0</v>
      </c>
      <c r="R174" s="13">
        <f t="shared" si="57"/>
        <v>0</v>
      </c>
      <c r="S174" s="13"/>
      <c r="T174" s="13"/>
      <c r="U174" s="13"/>
      <c r="V174" s="13"/>
      <c r="W174" s="4" t="str">
        <f t="shared" si="58"/>
        <v>J=</v>
      </c>
      <c r="X174" s="30">
        <f t="shared" si="59"/>
        <v>44635</v>
      </c>
      <c r="Y174" s="3"/>
      <c r="Z174" s="71">
        <f>[2]Plan1!$A244</f>
        <v>44243</v>
      </c>
      <c r="AA174" s="71" t="str">
        <f>[2]Plan1!$C244</f>
        <v>Carnaval</v>
      </c>
      <c r="AB174" s="64"/>
      <c r="AC174" s="1"/>
      <c r="AE174" s="62">
        <f t="shared" si="65"/>
        <v>44971</v>
      </c>
      <c r="AF174" s="62">
        <v>44972</v>
      </c>
      <c r="AG174" s="62">
        <f>WORKDAY(AE174,1,$Z$160:$Z$544)</f>
        <v>44972</v>
      </c>
      <c r="AH174" s="112">
        <v>0.1</v>
      </c>
      <c r="AI174" s="10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pans="1:145" x14ac:dyDescent="0.15">
      <c r="A175" s="36">
        <f t="shared" si="51"/>
        <v>44433</v>
      </c>
      <c r="B175" s="14">
        <f t="shared" ca="1" si="60"/>
        <v>1.0608289500000001</v>
      </c>
      <c r="C175" s="13">
        <f t="shared" si="52"/>
        <v>1</v>
      </c>
      <c r="D175" s="12">
        <f ca="1">IF(A175&lt;$B$1,VLOOKUP(A175,[1]DI!$A$4:$B$15000,2,FALSE),0)</f>
        <v>5.1499999999999997E-2</v>
      </c>
      <c r="E175" s="13">
        <f t="shared" ca="1" si="61"/>
        <v>1.0001993</v>
      </c>
      <c r="F175" s="13">
        <f ca="1">(TRUNC(PRODUCT($E$12:$E174),16))</f>
        <v>1.0160617500979401</v>
      </c>
      <c r="G175" s="13">
        <f t="shared" si="62"/>
        <v>1</v>
      </c>
      <c r="H175" s="13">
        <f t="shared" ca="1" si="63"/>
        <v>1.01606175</v>
      </c>
      <c r="I175" s="12">
        <f t="shared" si="64"/>
        <v>0.1</v>
      </c>
      <c r="J175" s="30">
        <f t="shared" si="53"/>
        <v>44270</v>
      </c>
      <c r="K175" s="2">
        <f t="shared" si="54"/>
        <v>114</v>
      </c>
      <c r="L175" s="15">
        <f t="shared" si="55"/>
        <v>114</v>
      </c>
      <c r="M175" s="11">
        <f t="shared" si="47"/>
        <v>1.044059531</v>
      </c>
      <c r="N175" s="11">
        <f t="shared" ca="1" si="48"/>
        <v>1.060828954</v>
      </c>
      <c r="O175" s="15">
        <f t="shared" si="56"/>
        <v>0</v>
      </c>
      <c r="P175" s="13">
        <f t="shared" ca="1" si="49"/>
        <v>6.082895E-2</v>
      </c>
      <c r="Q175" s="19">
        <f t="shared" si="50"/>
        <v>0</v>
      </c>
      <c r="R175" s="13">
        <f t="shared" si="57"/>
        <v>0</v>
      </c>
      <c r="S175" s="13"/>
      <c r="T175" s="13"/>
      <c r="U175" s="13"/>
      <c r="V175" s="13"/>
      <c r="W175" s="4" t="str">
        <f t="shared" si="58"/>
        <v>J=</v>
      </c>
      <c r="X175" s="30">
        <f t="shared" si="59"/>
        <v>44635</v>
      </c>
      <c r="Y175" s="3"/>
      <c r="Z175" s="71">
        <f>[2]Plan1!$A245</f>
        <v>44288</v>
      </c>
      <c r="AA175" s="71" t="str">
        <f>[2]Plan1!$C245</f>
        <v>Paixão de Cristo</v>
      </c>
      <c r="AB175" s="64"/>
      <c r="AC175" s="1"/>
      <c r="AE175" s="62"/>
      <c r="AF175" s="62"/>
      <c r="AG175" s="62"/>
      <c r="AH175" s="112"/>
      <c r="AI175" s="10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pans="1:145" x14ac:dyDescent="0.15">
      <c r="A176" s="36">
        <f t="shared" si="51"/>
        <v>44434</v>
      </c>
      <c r="B176" s="14">
        <f t="shared" ca="1" si="60"/>
        <v>1.06144175</v>
      </c>
      <c r="C176" s="13">
        <f t="shared" si="52"/>
        <v>1</v>
      </c>
      <c r="D176" s="12">
        <f ca="1">IF(A176&lt;$B$1,VLOOKUP(A176,[1]DI!$A$4:$B$15000,2,FALSE),0)</f>
        <v>5.1499999999999997E-2</v>
      </c>
      <c r="E176" s="13">
        <f t="shared" ca="1" si="61"/>
        <v>1.0001993</v>
      </c>
      <c r="F176" s="13">
        <f ca="1">(TRUNC(PRODUCT($E$12:$E175),16))</f>
        <v>1.01626425120473</v>
      </c>
      <c r="G176" s="13">
        <f t="shared" si="62"/>
        <v>1</v>
      </c>
      <c r="H176" s="13">
        <f t="shared" ca="1" si="63"/>
        <v>1.0162642500000001</v>
      </c>
      <c r="I176" s="12">
        <f t="shared" si="64"/>
        <v>0.1</v>
      </c>
      <c r="J176" s="30">
        <f t="shared" si="53"/>
        <v>44270</v>
      </c>
      <c r="K176" s="2">
        <f t="shared" si="54"/>
        <v>115</v>
      </c>
      <c r="L176" s="15">
        <f t="shared" si="55"/>
        <v>115</v>
      </c>
      <c r="M176" s="11">
        <f t="shared" si="47"/>
        <v>1.0444544849999999</v>
      </c>
      <c r="N176" s="11">
        <f t="shared" ca="1" si="48"/>
        <v>1.0614417540000001</v>
      </c>
      <c r="O176" s="15">
        <f t="shared" si="56"/>
        <v>0</v>
      </c>
      <c r="P176" s="13">
        <f t="shared" ca="1" si="49"/>
        <v>6.1441750000000003E-2</v>
      </c>
      <c r="Q176" s="19">
        <f t="shared" si="50"/>
        <v>0</v>
      </c>
      <c r="R176" s="13">
        <f t="shared" si="57"/>
        <v>0</v>
      </c>
      <c r="S176" s="13"/>
      <c r="T176" s="13"/>
      <c r="U176" s="13"/>
      <c r="V176" s="13"/>
      <c r="W176" s="4" t="str">
        <f t="shared" si="58"/>
        <v>J=</v>
      </c>
      <c r="X176" s="30">
        <f t="shared" si="59"/>
        <v>44635</v>
      </c>
      <c r="Y176" s="3"/>
      <c r="Z176" s="71">
        <f>[2]Plan1!$A246</f>
        <v>44307</v>
      </c>
      <c r="AA176" s="71" t="str">
        <f>[2]Plan1!$C246</f>
        <v>Tiradentes</v>
      </c>
      <c r="AB176" s="64"/>
      <c r="AC176" s="1"/>
      <c r="AE176" s="62"/>
      <c r="AF176" s="62"/>
      <c r="AG176" s="62"/>
      <c r="AH176" s="112"/>
      <c r="AI176" s="10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pans="1:145" x14ac:dyDescent="0.15">
      <c r="A177" s="36">
        <f t="shared" si="51"/>
        <v>44435</v>
      </c>
      <c r="B177" s="14">
        <f t="shared" ca="1" si="60"/>
        <v>1.0620548999999999</v>
      </c>
      <c r="C177" s="13">
        <f t="shared" si="52"/>
        <v>1</v>
      </c>
      <c r="D177" s="12">
        <f ca="1">IF(A177&lt;$B$1,VLOOKUP(A177,[1]DI!$A$4:$B$15000,2,FALSE),0)</f>
        <v>5.1499999999999997E-2</v>
      </c>
      <c r="E177" s="13">
        <f t="shared" ca="1" si="61"/>
        <v>1.0001993</v>
      </c>
      <c r="F177" s="13">
        <f ca="1">(TRUNC(PRODUCT($E$12:$E176),16))</f>
        <v>1.01646679267</v>
      </c>
      <c r="G177" s="13">
        <f t="shared" si="62"/>
        <v>1</v>
      </c>
      <c r="H177" s="13">
        <f t="shared" ca="1" si="63"/>
        <v>1.01646679</v>
      </c>
      <c r="I177" s="12">
        <f t="shared" si="64"/>
        <v>0.1</v>
      </c>
      <c r="J177" s="30">
        <f t="shared" si="53"/>
        <v>44270</v>
      </c>
      <c r="K177" s="2">
        <f t="shared" si="54"/>
        <v>116</v>
      </c>
      <c r="L177" s="15">
        <f t="shared" si="55"/>
        <v>116</v>
      </c>
      <c r="M177" s="11">
        <f t="shared" si="47"/>
        <v>1.0448495879999999</v>
      </c>
      <c r="N177" s="11">
        <f t="shared" ca="1" si="48"/>
        <v>1.062054907</v>
      </c>
      <c r="O177" s="15">
        <f t="shared" si="56"/>
        <v>0</v>
      </c>
      <c r="P177" s="13">
        <f t="shared" ca="1" si="49"/>
        <v>6.2054900000000003E-2</v>
      </c>
      <c r="Q177" s="19">
        <f t="shared" si="50"/>
        <v>0</v>
      </c>
      <c r="R177" s="13">
        <f t="shared" si="57"/>
        <v>0</v>
      </c>
      <c r="S177" s="13"/>
      <c r="T177" s="13"/>
      <c r="U177" s="13"/>
      <c r="V177" s="13"/>
      <c r="W177" s="4" t="str">
        <f t="shared" si="58"/>
        <v>J=</v>
      </c>
      <c r="X177" s="30">
        <f t="shared" si="59"/>
        <v>44635</v>
      </c>
      <c r="Y177" s="3"/>
      <c r="Z177" s="71">
        <f>[2]Plan1!$A247</f>
        <v>44317</v>
      </c>
      <c r="AA177" s="71" t="str">
        <f>[2]Plan1!$C247</f>
        <v>Dia do Trabalho</v>
      </c>
      <c r="AB177" s="64"/>
      <c r="AC177" s="1"/>
      <c r="AE177" s="62"/>
      <c r="AF177" s="62"/>
      <c r="AG177" s="62"/>
      <c r="AH177" s="112"/>
      <c r="AI177" s="10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pans="1:145" x14ac:dyDescent="0.15">
      <c r="A178" s="36">
        <f t="shared" si="51"/>
        <v>44436</v>
      </c>
      <c r="B178" s="14">
        <f t="shared" ca="1" si="60"/>
        <v>1.0626684099999999</v>
      </c>
      <c r="C178" s="13">
        <f t="shared" si="52"/>
        <v>1</v>
      </c>
      <c r="D178" s="12">
        <f ca="1">IF(A178&lt;$B$1,VLOOKUP(A178,[1]DI!$A$4:$B$15000,2,FALSE),0)</f>
        <v>0</v>
      </c>
      <c r="E178" s="13">
        <f t="shared" ca="1" si="61"/>
        <v>1</v>
      </c>
      <c r="F178" s="13">
        <f ca="1">(TRUNC(PRODUCT($E$12:$E177),16))</f>
        <v>1.0166693745017801</v>
      </c>
      <c r="G178" s="13">
        <f t="shared" si="62"/>
        <v>1</v>
      </c>
      <c r="H178" s="13">
        <f t="shared" ca="1" si="63"/>
        <v>1.01666937</v>
      </c>
      <c r="I178" s="12">
        <f t="shared" si="64"/>
        <v>0.1</v>
      </c>
      <c r="J178" s="30">
        <f t="shared" si="53"/>
        <v>44270</v>
      </c>
      <c r="K178" s="2">
        <f t="shared" si="54"/>
        <v>116</v>
      </c>
      <c r="L178" s="15">
        <f t="shared" si="55"/>
        <v>117</v>
      </c>
      <c r="M178" s="11">
        <f t="shared" si="47"/>
        <v>1.0452448400000001</v>
      </c>
      <c r="N178" s="11">
        <f t="shared" ca="1" si="48"/>
        <v>1.0626684129999999</v>
      </c>
      <c r="O178" s="15">
        <f t="shared" si="56"/>
        <v>0</v>
      </c>
      <c r="P178" s="13">
        <f t="shared" ca="1" si="49"/>
        <v>6.2668409999999994E-2</v>
      </c>
      <c r="Q178" s="19">
        <f t="shared" si="50"/>
        <v>0</v>
      </c>
      <c r="R178" s="13">
        <f t="shared" si="57"/>
        <v>0</v>
      </c>
      <c r="S178" s="13"/>
      <c r="T178" s="13"/>
      <c r="U178" s="13"/>
      <c r="V178" s="13"/>
      <c r="W178" s="4" t="str">
        <f t="shared" si="58"/>
        <v>J=</v>
      </c>
      <c r="X178" s="30">
        <f t="shared" si="59"/>
        <v>44635</v>
      </c>
      <c r="Y178" s="3"/>
      <c r="Z178" s="71">
        <f>[2]Plan1!$A248</f>
        <v>44350</v>
      </c>
      <c r="AA178" s="71" t="str">
        <f>[2]Plan1!$C248</f>
        <v>Corpus Christi</v>
      </c>
      <c r="AB178" s="64"/>
      <c r="AC178" s="1"/>
      <c r="AE178" s="62"/>
      <c r="AF178" s="62"/>
      <c r="AG178" s="62"/>
      <c r="AH178" s="112"/>
      <c r="AI178" s="10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pans="1:145" x14ac:dyDescent="0.15">
      <c r="A179" s="36">
        <f t="shared" si="51"/>
        <v>44437</v>
      </c>
      <c r="B179" s="14">
        <f t="shared" ca="1" si="60"/>
        <v>1.0626684099999999</v>
      </c>
      <c r="C179" s="13">
        <f t="shared" si="52"/>
        <v>1</v>
      </c>
      <c r="D179" s="12">
        <f ca="1">IF(A179&lt;$B$1,VLOOKUP(A179,[1]DI!$A$4:$B$15000,2,FALSE),0)</f>
        <v>0</v>
      </c>
      <c r="E179" s="13">
        <f t="shared" ca="1" si="61"/>
        <v>1</v>
      </c>
      <c r="F179" s="13">
        <f ca="1">(TRUNC(PRODUCT($E$12:$E178),16))</f>
        <v>1.0166693745017801</v>
      </c>
      <c r="G179" s="13">
        <f t="shared" si="62"/>
        <v>1</v>
      </c>
      <c r="H179" s="13">
        <f t="shared" ca="1" si="63"/>
        <v>1.01666937</v>
      </c>
      <c r="I179" s="12">
        <f t="shared" si="64"/>
        <v>0.1</v>
      </c>
      <c r="J179" s="30">
        <f t="shared" si="53"/>
        <v>44270</v>
      </c>
      <c r="K179" s="2">
        <f t="shared" si="54"/>
        <v>116</v>
      </c>
      <c r="L179" s="15">
        <f t="shared" si="55"/>
        <v>117</v>
      </c>
      <c r="M179" s="11">
        <f t="shared" si="47"/>
        <v>1.0452448400000001</v>
      </c>
      <c r="N179" s="11">
        <f t="shared" ca="1" si="48"/>
        <v>1.0626684129999999</v>
      </c>
      <c r="O179" s="15">
        <f t="shared" si="56"/>
        <v>0</v>
      </c>
      <c r="P179" s="13">
        <f t="shared" ca="1" si="49"/>
        <v>6.2668409999999994E-2</v>
      </c>
      <c r="Q179" s="19">
        <f t="shared" si="50"/>
        <v>0</v>
      </c>
      <c r="R179" s="13">
        <f t="shared" si="57"/>
        <v>0</v>
      </c>
      <c r="S179" s="13"/>
      <c r="T179" s="13"/>
      <c r="U179" s="13"/>
      <c r="V179" s="13"/>
      <c r="W179" s="4" t="str">
        <f t="shared" si="58"/>
        <v>J=</v>
      </c>
      <c r="X179" s="30">
        <f t="shared" si="59"/>
        <v>44635</v>
      </c>
      <c r="Y179" s="3"/>
      <c r="Z179" s="71">
        <f>[2]Plan1!$A249</f>
        <v>44446</v>
      </c>
      <c r="AA179" s="71" t="str">
        <f>[2]Plan1!$C249</f>
        <v>Independência do Brasil</v>
      </c>
      <c r="AB179" s="64"/>
      <c r="AC179" s="1"/>
      <c r="AE179" s="62"/>
      <c r="AF179" s="62"/>
      <c r="AG179" s="62"/>
      <c r="AH179" s="112"/>
      <c r="AI179" s="10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pans="1:145" x14ac:dyDescent="0.15">
      <c r="A180" s="36">
        <f t="shared" si="51"/>
        <v>44438</v>
      </c>
      <c r="B180" s="14">
        <f t="shared" ca="1" si="60"/>
        <v>1.0626684099999999</v>
      </c>
      <c r="C180" s="13">
        <f t="shared" si="52"/>
        <v>1</v>
      </c>
      <c r="D180" s="12">
        <f ca="1">IF(A180&lt;$B$1,VLOOKUP(A180,[1]DI!$A$4:$B$15000,2,FALSE),0)</f>
        <v>5.1499999999999997E-2</v>
      </c>
      <c r="E180" s="13">
        <f t="shared" ca="1" si="61"/>
        <v>1.0001993</v>
      </c>
      <c r="F180" s="13">
        <f ca="1">(TRUNC(PRODUCT($E$12:$E179),16))</f>
        <v>1.0166693745017801</v>
      </c>
      <c r="G180" s="13">
        <f t="shared" si="62"/>
        <v>1</v>
      </c>
      <c r="H180" s="13">
        <f t="shared" ca="1" si="63"/>
        <v>1.01666937</v>
      </c>
      <c r="I180" s="12">
        <f t="shared" si="64"/>
        <v>0.1</v>
      </c>
      <c r="J180" s="30">
        <f t="shared" si="53"/>
        <v>44270</v>
      </c>
      <c r="K180" s="2">
        <f t="shared" si="54"/>
        <v>117</v>
      </c>
      <c r="L180" s="15">
        <f t="shared" si="55"/>
        <v>117</v>
      </c>
      <c r="M180" s="11">
        <f t="shared" si="47"/>
        <v>1.0452448400000001</v>
      </c>
      <c r="N180" s="11">
        <f t="shared" ca="1" si="48"/>
        <v>1.0626684129999999</v>
      </c>
      <c r="O180" s="15">
        <f t="shared" si="56"/>
        <v>0</v>
      </c>
      <c r="P180" s="13">
        <f t="shared" ca="1" si="49"/>
        <v>6.2668409999999994E-2</v>
      </c>
      <c r="Q180" s="19">
        <f t="shared" si="50"/>
        <v>0</v>
      </c>
      <c r="R180" s="13">
        <f t="shared" si="57"/>
        <v>0</v>
      </c>
      <c r="S180" s="13"/>
      <c r="T180" s="13"/>
      <c r="U180" s="13"/>
      <c r="V180" s="13"/>
      <c r="W180" s="4" t="str">
        <f t="shared" si="58"/>
        <v>J=</v>
      </c>
      <c r="X180" s="30">
        <f t="shared" si="59"/>
        <v>44635</v>
      </c>
      <c r="Y180" s="3"/>
      <c r="Z180" s="71">
        <f>[2]Plan1!$A250</f>
        <v>44481</v>
      </c>
      <c r="AA180" s="71" t="str">
        <f>[2]Plan1!$C250</f>
        <v>Nossa Sr.a Aparecida - Padroeira do Brasil</v>
      </c>
      <c r="AB180" s="64"/>
      <c r="AC180" s="1"/>
      <c r="AE180" s="62"/>
      <c r="AF180" s="62"/>
      <c r="AG180" s="62"/>
      <c r="AH180" s="112"/>
      <c r="AI180" s="10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pans="1:145" x14ac:dyDescent="0.15">
      <c r="A181" s="36">
        <f t="shared" si="51"/>
        <v>44439</v>
      </c>
      <c r="B181" s="14">
        <f t="shared" ca="1" si="60"/>
        <v>1.0632822799999999</v>
      </c>
      <c r="C181" s="13">
        <f t="shared" si="52"/>
        <v>1</v>
      </c>
      <c r="D181" s="12">
        <f ca="1">IF(A181&lt;$B$1,VLOOKUP(A181,[1]DI!$A$4:$B$15000,2,FALSE),0)</f>
        <v>5.1499999999999997E-2</v>
      </c>
      <c r="E181" s="13">
        <f t="shared" ca="1" si="61"/>
        <v>1.0001993</v>
      </c>
      <c r="F181" s="13">
        <f ca="1">(TRUNC(PRODUCT($E$12:$E180),16))</f>
        <v>1.0168719967081199</v>
      </c>
      <c r="G181" s="13">
        <f t="shared" si="62"/>
        <v>1</v>
      </c>
      <c r="H181" s="13">
        <f t="shared" ca="1" si="63"/>
        <v>1.016872</v>
      </c>
      <c r="I181" s="12">
        <f t="shared" si="64"/>
        <v>0.1</v>
      </c>
      <c r="J181" s="30">
        <f t="shared" si="53"/>
        <v>44270</v>
      </c>
      <c r="K181" s="2">
        <f t="shared" si="54"/>
        <v>118</v>
      </c>
      <c r="L181" s="15">
        <f t="shared" si="55"/>
        <v>118</v>
      </c>
      <c r="M181" s="11">
        <f t="shared" si="47"/>
        <v>1.0456402419999999</v>
      </c>
      <c r="N181" s="11">
        <f t="shared" ca="1" si="48"/>
        <v>1.063282284</v>
      </c>
      <c r="O181" s="15">
        <f t="shared" si="56"/>
        <v>0</v>
      </c>
      <c r="P181" s="13">
        <f t="shared" ca="1" si="49"/>
        <v>6.3282279999999996E-2</v>
      </c>
      <c r="Q181" s="19">
        <f t="shared" si="50"/>
        <v>0</v>
      </c>
      <c r="R181" s="13">
        <f t="shared" si="57"/>
        <v>0</v>
      </c>
      <c r="S181" s="13"/>
      <c r="T181" s="13"/>
      <c r="U181" s="13"/>
      <c r="V181" s="13"/>
      <c r="W181" s="4" t="str">
        <f t="shared" si="58"/>
        <v>J=</v>
      </c>
      <c r="X181" s="30">
        <f t="shared" si="59"/>
        <v>44635</v>
      </c>
      <c r="Y181" s="3"/>
      <c r="Z181" s="71">
        <f>[2]Plan1!$A251</f>
        <v>44502</v>
      </c>
      <c r="AA181" s="71" t="str">
        <f>[2]Plan1!$C251</f>
        <v>Finados</v>
      </c>
      <c r="AB181" s="64"/>
      <c r="AC181" s="1"/>
      <c r="AE181" s="62"/>
      <c r="AF181" s="62"/>
      <c r="AG181" s="62"/>
      <c r="AH181" s="112"/>
      <c r="AI181" s="10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pans="1:145" x14ac:dyDescent="0.15">
      <c r="A182" s="36">
        <f t="shared" si="51"/>
        <v>44440</v>
      </c>
      <c r="B182" s="14">
        <f t="shared" ca="1" si="60"/>
        <v>1.0638965</v>
      </c>
      <c r="C182" s="13">
        <f t="shared" si="52"/>
        <v>1</v>
      </c>
      <c r="D182" s="12">
        <f ca="1">IF(A182&lt;$B$1,VLOOKUP(A182,[1]DI!$A$4:$B$15000,2,FALSE),0)</f>
        <v>5.1499999999999997E-2</v>
      </c>
      <c r="E182" s="13">
        <f t="shared" ca="1" si="61"/>
        <v>1.0001993</v>
      </c>
      <c r="F182" s="13">
        <f ca="1">(TRUNC(PRODUCT($E$12:$E181),16))</f>
        <v>1.0170746592970601</v>
      </c>
      <c r="G182" s="13">
        <f t="shared" si="62"/>
        <v>1</v>
      </c>
      <c r="H182" s="13">
        <f t="shared" ca="1" si="63"/>
        <v>1.01707466</v>
      </c>
      <c r="I182" s="12">
        <f t="shared" si="64"/>
        <v>0.1</v>
      </c>
      <c r="J182" s="30">
        <f t="shared" si="53"/>
        <v>44270</v>
      </c>
      <c r="K182" s="2">
        <f t="shared" si="54"/>
        <v>119</v>
      </c>
      <c r="L182" s="15">
        <f t="shared" si="55"/>
        <v>119</v>
      </c>
      <c r="M182" s="11">
        <f t="shared" si="47"/>
        <v>1.046035794</v>
      </c>
      <c r="N182" s="11">
        <f t="shared" ca="1" si="48"/>
        <v>1.0638965</v>
      </c>
      <c r="O182" s="15">
        <f t="shared" si="56"/>
        <v>0</v>
      </c>
      <c r="P182" s="13">
        <f t="shared" ca="1" si="49"/>
        <v>6.3896499999999995E-2</v>
      </c>
      <c r="Q182" s="19">
        <f t="shared" si="50"/>
        <v>0</v>
      </c>
      <c r="R182" s="13">
        <f t="shared" si="57"/>
        <v>0</v>
      </c>
      <c r="S182" s="13"/>
      <c r="T182" s="13"/>
      <c r="U182" s="13"/>
      <c r="V182" s="13"/>
      <c r="W182" s="4" t="str">
        <f t="shared" si="58"/>
        <v>J=</v>
      </c>
      <c r="X182" s="30">
        <f t="shared" si="59"/>
        <v>44635</v>
      </c>
      <c r="Y182" s="3"/>
      <c r="Z182" s="71">
        <f>[2]Plan1!$A252</f>
        <v>44515</v>
      </c>
      <c r="AA182" s="71" t="str">
        <f>[2]Plan1!$C252</f>
        <v>Proclamação da República</v>
      </c>
      <c r="AB182" s="64"/>
      <c r="AC182" s="1"/>
      <c r="AE182" s="62"/>
      <c r="AF182" s="62"/>
      <c r="AG182" s="62"/>
      <c r="AH182" s="112"/>
      <c r="AI182" s="10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pans="1:145" x14ac:dyDescent="0.15">
      <c r="A183" s="36">
        <f t="shared" si="51"/>
        <v>44441</v>
      </c>
      <c r="B183" s="14">
        <f t="shared" ca="1" si="60"/>
        <v>1.0645110600000001</v>
      </c>
      <c r="C183" s="13">
        <f t="shared" si="52"/>
        <v>1</v>
      </c>
      <c r="D183" s="12">
        <f ca="1">IF(A183&lt;$B$1,VLOOKUP(A183,[1]DI!$A$4:$B$15000,2,FALSE),0)</f>
        <v>5.1499999999999997E-2</v>
      </c>
      <c r="E183" s="13">
        <f t="shared" ca="1" si="61"/>
        <v>1.0001993</v>
      </c>
      <c r="F183" s="13">
        <f ca="1">(TRUNC(PRODUCT($E$12:$E182),16))</f>
        <v>1.01727736227666</v>
      </c>
      <c r="G183" s="13">
        <f t="shared" si="62"/>
        <v>1</v>
      </c>
      <c r="H183" s="13">
        <f t="shared" ca="1" si="63"/>
        <v>1.01727736</v>
      </c>
      <c r="I183" s="12">
        <f t="shared" si="64"/>
        <v>0.1</v>
      </c>
      <c r="J183" s="30">
        <f t="shared" si="53"/>
        <v>44270</v>
      </c>
      <c r="K183" s="2">
        <f t="shared" si="54"/>
        <v>120</v>
      </c>
      <c r="L183" s="15">
        <f t="shared" si="55"/>
        <v>120</v>
      </c>
      <c r="M183" s="11">
        <f t="shared" si="47"/>
        <v>1.046431495</v>
      </c>
      <c r="N183" s="11">
        <f t="shared" ca="1" si="48"/>
        <v>1.0645110689999999</v>
      </c>
      <c r="O183" s="15">
        <f t="shared" si="56"/>
        <v>0</v>
      </c>
      <c r="P183" s="13">
        <f t="shared" ca="1" si="49"/>
        <v>6.4511059999999995E-2</v>
      </c>
      <c r="Q183" s="19">
        <f t="shared" si="50"/>
        <v>0</v>
      </c>
      <c r="R183" s="13">
        <f t="shared" si="57"/>
        <v>0</v>
      </c>
      <c r="S183" s="13"/>
      <c r="T183" s="13"/>
      <c r="U183" s="13"/>
      <c r="V183" s="13"/>
      <c r="W183" s="4" t="str">
        <f t="shared" si="58"/>
        <v>J=</v>
      </c>
      <c r="X183" s="30">
        <f t="shared" si="59"/>
        <v>44635</v>
      </c>
      <c r="Y183" s="3"/>
      <c r="Z183" s="71">
        <f>[2]Plan1!$A253</f>
        <v>44555</v>
      </c>
      <c r="AA183" s="71" t="str">
        <f>[2]Plan1!$C253</f>
        <v>Natal</v>
      </c>
      <c r="AB183" s="64"/>
      <c r="AC183" s="1"/>
      <c r="AE183" s="62"/>
      <c r="AF183" s="62"/>
      <c r="AG183" s="62"/>
      <c r="AH183" s="112"/>
      <c r="AI183" s="10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pans="1:145" x14ac:dyDescent="0.15">
      <c r="A184" s="36">
        <f t="shared" si="51"/>
        <v>44442</v>
      </c>
      <c r="B184" s="14">
        <f t="shared" ca="1" si="60"/>
        <v>1.065126</v>
      </c>
      <c r="C184" s="13">
        <f t="shared" si="52"/>
        <v>1</v>
      </c>
      <c r="D184" s="12">
        <f ca="1">IF(A184&lt;$B$1,VLOOKUP(A184,[1]DI!$A$4:$B$15000,2,FALSE),0)</f>
        <v>5.1499999999999997E-2</v>
      </c>
      <c r="E184" s="13">
        <f t="shared" ca="1" si="61"/>
        <v>1.0001993</v>
      </c>
      <c r="F184" s="13">
        <f ca="1">(TRUNC(PRODUCT($E$12:$E183),16))</f>
        <v>1.0174801056549601</v>
      </c>
      <c r="G184" s="13">
        <f t="shared" si="62"/>
        <v>1</v>
      </c>
      <c r="H184" s="13">
        <f t="shared" ca="1" si="63"/>
        <v>1.0174801099999999</v>
      </c>
      <c r="I184" s="12">
        <f t="shared" si="64"/>
        <v>0.1</v>
      </c>
      <c r="J184" s="30">
        <f t="shared" si="53"/>
        <v>44270</v>
      </c>
      <c r="K184" s="2">
        <f t="shared" si="54"/>
        <v>121</v>
      </c>
      <c r="L184" s="15">
        <f t="shared" si="55"/>
        <v>121</v>
      </c>
      <c r="M184" s="11">
        <f t="shared" si="47"/>
        <v>1.0468273459999999</v>
      </c>
      <c r="N184" s="11">
        <f t="shared" ca="1" si="48"/>
        <v>1.065126003</v>
      </c>
      <c r="O184" s="15">
        <f t="shared" si="56"/>
        <v>0</v>
      </c>
      <c r="P184" s="13">
        <f t="shared" ca="1" si="49"/>
        <v>6.5126000000000003E-2</v>
      </c>
      <c r="Q184" s="19">
        <f t="shared" si="50"/>
        <v>0</v>
      </c>
      <c r="R184" s="13">
        <f t="shared" si="57"/>
        <v>0</v>
      </c>
      <c r="S184" s="13"/>
      <c r="T184" s="13"/>
      <c r="U184" s="13"/>
      <c r="V184" s="13"/>
      <c r="W184" s="4" t="str">
        <f t="shared" si="58"/>
        <v>J=</v>
      </c>
      <c r="X184" s="30">
        <f t="shared" si="59"/>
        <v>44635</v>
      </c>
      <c r="Y184" s="3"/>
      <c r="Z184" s="71">
        <f>[2]Plan1!$A254</f>
        <v>44562</v>
      </c>
      <c r="AA184" s="71" t="str">
        <f>[2]Plan1!$C254</f>
        <v>Confraternização Universal</v>
      </c>
      <c r="AB184" s="64"/>
      <c r="AC184" s="1"/>
      <c r="AE184" s="62"/>
      <c r="AF184" s="62"/>
      <c r="AG184" s="62"/>
      <c r="AH184" s="112"/>
      <c r="AI184" s="10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pans="1:145" x14ac:dyDescent="0.15">
      <c r="A185" s="36">
        <f t="shared" si="51"/>
        <v>44443</v>
      </c>
      <c r="B185" s="14">
        <f t="shared" ca="1" si="60"/>
        <v>1.0657412799999999</v>
      </c>
      <c r="C185" s="13">
        <f t="shared" si="52"/>
        <v>1</v>
      </c>
      <c r="D185" s="12">
        <f ca="1">IF(A185&lt;$B$1,VLOOKUP(A185,[1]DI!$A$4:$B$15000,2,FALSE),0)</f>
        <v>0</v>
      </c>
      <c r="E185" s="13">
        <f t="shared" ca="1" si="61"/>
        <v>1</v>
      </c>
      <c r="F185" s="13">
        <f ca="1">(TRUNC(PRODUCT($E$12:$E184),16))</f>
        <v>1.0176828894400201</v>
      </c>
      <c r="G185" s="13">
        <f t="shared" si="62"/>
        <v>1</v>
      </c>
      <c r="H185" s="13">
        <f t="shared" ca="1" si="63"/>
        <v>1.0176828899999999</v>
      </c>
      <c r="I185" s="12">
        <f t="shared" si="64"/>
        <v>0.1</v>
      </c>
      <c r="J185" s="30">
        <f t="shared" si="53"/>
        <v>44270</v>
      </c>
      <c r="K185" s="2">
        <f t="shared" si="54"/>
        <v>121</v>
      </c>
      <c r="L185" s="15">
        <f t="shared" si="55"/>
        <v>122</v>
      </c>
      <c r="M185" s="11">
        <f t="shared" si="47"/>
        <v>1.0472233470000001</v>
      </c>
      <c r="N185" s="11">
        <f t="shared" ca="1" si="48"/>
        <v>1.0657412820000001</v>
      </c>
      <c r="O185" s="15">
        <f t="shared" si="56"/>
        <v>0</v>
      </c>
      <c r="P185" s="13">
        <f t="shared" ca="1" si="49"/>
        <v>6.5741279999999999E-2</v>
      </c>
      <c r="Q185" s="19">
        <f t="shared" si="50"/>
        <v>0</v>
      </c>
      <c r="R185" s="13">
        <f t="shared" si="57"/>
        <v>0</v>
      </c>
      <c r="S185" s="13"/>
      <c r="T185" s="13"/>
      <c r="U185" s="13"/>
      <c r="V185" s="13"/>
      <c r="W185" s="4" t="str">
        <f t="shared" si="58"/>
        <v>J=</v>
      </c>
      <c r="X185" s="30">
        <f t="shared" si="59"/>
        <v>44635</v>
      </c>
      <c r="Y185" s="3"/>
      <c r="Z185" s="71">
        <f>[2]Plan1!$A255</f>
        <v>44620</v>
      </c>
      <c r="AA185" s="71" t="str">
        <f>[2]Plan1!$C255</f>
        <v>Carnaval</v>
      </c>
      <c r="AB185" s="64"/>
      <c r="AC185" s="1"/>
      <c r="AE185" s="62"/>
      <c r="AF185" s="62"/>
      <c r="AG185" s="62"/>
      <c r="AH185" s="112"/>
      <c r="AI185" s="10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pans="1:145" x14ac:dyDescent="0.15">
      <c r="A186" s="36">
        <f t="shared" si="51"/>
        <v>44444</v>
      </c>
      <c r="B186" s="14">
        <f t="shared" ca="1" si="60"/>
        <v>1.0657412799999999</v>
      </c>
      <c r="C186" s="13">
        <f t="shared" si="52"/>
        <v>1</v>
      </c>
      <c r="D186" s="12">
        <f ca="1">IF(A186&lt;$B$1,VLOOKUP(A186,[1]DI!$A$4:$B$15000,2,FALSE),0)</f>
        <v>0</v>
      </c>
      <c r="E186" s="13">
        <f t="shared" ca="1" si="61"/>
        <v>1</v>
      </c>
      <c r="F186" s="13">
        <f ca="1">(TRUNC(PRODUCT($E$12:$E185),16))</f>
        <v>1.0176828894400201</v>
      </c>
      <c r="G186" s="13">
        <f t="shared" si="62"/>
        <v>1</v>
      </c>
      <c r="H186" s="13">
        <f t="shared" ca="1" si="63"/>
        <v>1.0176828899999999</v>
      </c>
      <c r="I186" s="12">
        <f t="shared" si="64"/>
        <v>0.1</v>
      </c>
      <c r="J186" s="30">
        <f t="shared" si="53"/>
        <v>44270</v>
      </c>
      <c r="K186" s="2">
        <f t="shared" si="54"/>
        <v>121</v>
      </c>
      <c r="L186" s="15">
        <f t="shared" si="55"/>
        <v>122</v>
      </c>
      <c r="M186" s="11">
        <f t="shared" si="47"/>
        <v>1.0472233470000001</v>
      </c>
      <c r="N186" s="11">
        <f t="shared" ca="1" si="48"/>
        <v>1.0657412820000001</v>
      </c>
      <c r="O186" s="15">
        <f t="shared" si="56"/>
        <v>0</v>
      </c>
      <c r="P186" s="13">
        <f t="shared" ca="1" si="49"/>
        <v>6.5741279999999999E-2</v>
      </c>
      <c r="Q186" s="19">
        <f t="shared" si="50"/>
        <v>0</v>
      </c>
      <c r="R186" s="13">
        <f t="shared" si="57"/>
        <v>0</v>
      </c>
      <c r="S186" s="13"/>
      <c r="T186" s="13"/>
      <c r="U186" s="13"/>
      <c r="V186" s="13"/>
      <c r="W186" s="4" t="str">
        <f t="shared" si="58"/>
        <v>J=</v>
      </c>
      <c r="X186" s="30">
        <f t="shared" si="59"/>
        <v>44635</v>
      </c>
      <c r="Y186" s="3"/>
      <c r="Z186" s="71">
        <f>[2]Plan1!$A256</f>
        <v>44621</v>
      </c>
      <c r="AA186" s="71" t="str">
        <f>[2]Plan1!$C256</f>
        <v>Carnaval</v>
      </c>
      <c r="AB186" s="64"/>
      <c r="AC186" s="1"/>
      <c r="AE186" s="62"/>
      <c r="AF186" s="62"/>
      <c r="AG186" s="62"/>
      <c r="AH186" s="112"/>
      <c r="AI186" s="10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pans="1:145" x14ac:dyDescent="0.15">
      <c r="A187" s="36">
        <f t="shared" si="51"/>
        <v>44445</v>
      </c>
      <c r="B187" s="14">
        <f t="shared" ca="1" si="60"/>
        <v>1.0657412799999999</v>
      </c>
      <c r="C187" s="13">
        <f t="shared" si="52"/>
        <v>1</v>
      </c>
      <c r="D187" s="12">
        <f ca="1">IF(A187&lt;$B$1,VLOOKUP(A187,[1]DI!$A$4:$B$15000,2,FALSE),0)</f>
        <v>5.1499999999999997E-2</v>
      </c>
      <c r="E187" s="13">
        <f t="shared" ca="1" si="61"/>
        <v>1.0001993</v>
      </c>
      <c r="F187" s="13">
        <f ca="1">(TRUNC(PRODUCT($E$12:$E186),16))</f>
        <v>1.0176828894400201</v>
      </c>
      <c r="G187" s="13">
        <f t="shared" si="62"/>
        <v>1</v>
      </c>
      <c r="H187" s="13">
        <f t="shared" ca="1" si="63"/>
        <v>1.0176828899999999</v>
      </c>
      <c r="I187" s="12">
        <f t="shared" si="64"/>
        <v>0.1</v>
      </c>
      <c r="J187" s="30">
        <f t="shared" si="53"/>
        <v>44270</v>
      </c>
      <c r="K187" s="2">
        <f t="shared" si="54"/>
        <v>122</v>
      </c>
      <c r="L187" s="15">
        <f t="shared" si="55"/>
        <v>122</v>
      </c>
      <c r="M187" s="11">
        <f t="shared" si="47"/>
        <v>1.0472233470000001</v>
      </c>
      <c r="N187" s="11">
        <f t="shared" ca="1" si="48"/>
        <v>1.0657412820000001</v>
      </c>
      <c r="O187" s="15">
        <f t="shared" si="56"/>
        <v>0</v>
      </c>
      <c r="P187" s="13">
        <f t="shared" ca="1" si="49"/>
        <v>6.5741279999999999E-2</v>
      </c>
      <c r="Q187" s="19">
        <f t="shared" si="50"/>
        <v>0</v>
      </c>
      <c r="R187" s="13">
        <f t="shared" si="57"/>
        <v>0</v>
      </c>
      <c r="S187" s="13"/>
      <c r="T187" s="13"/>
      <c r="U187" s="13"/>
      <c r="V187" s="13"/>
      <c r="W187" s="4" t="str">
        <f t="shared" si="58"/>
        <v>J=</v>
      </c>
      <c r="X187" s="30">
        <f t="shared" si="59"/>
        <v>44635</v>
      </c>
      <c r="Y187" s="3"/>
      <c r="Z187" s="71">
        <f>[2]Plan1!$A257</f>
        <v>44666</v>
      </c>
      <c r="AA187" s="71" t="str">
        <f>[2]Plan1!$C257</f>
        <v>Paixão de Cristo</v>
      </c>
      <c r="AB187" s="64"/>
      <c r="AC187" s="1"/>
      <c r="AE187" s="62"/>
      <c r="AF187" s="62"/>
      <c r="AG187" s="62"/>
      <c r="AH187" s="112"/>
      <c r="AI187" s="10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pans="1:145" x14ac:dyDescent="0.15">
      <c r="A188" s="36">
        <f t="shared" si="51"/>
        <v>44446</v>
      </c>
      <c r="B188" s="14">
        <f t="shared" ca="1" si="60"/>
        <v>1.0663569100000001</v>
      </c>
      <c r="C188" s="13">
        <f t="shared" si="52"/>
        <v>1</v>
      </c>
      <c r="D188" s="12">
        <f ca="1">IF(A188&lt;$B$1,VLOOKUP(A188,[1]DI!$A$4:$B$15000,2,FALSE),0)</f>
        <v>0</v>
      </c>
      <c r="E188" s="13">
        <f t="shared" ca="1" si="61"/>
        <v>1</v>
      </c>
      <c r="F188" s="13">
        <f ca="1">(TRUNC(PRODUCT($E$12:$E187),16))</f>
        <v>1.01788571363988</v>
      </c>
      <c r="G188" s="13">
        <f t="shared" si="62"/>
        <v>1</v>
      </c>
      <c r="H188" s="13">
        <f t="shared" ca="1" si="63"/>
        <v>1.0178857100000001</v>
      </c>
      <c r="I188" s="12">
        <f t="shared" si="64"/>
        <v>0.1</v>
      </c>
      <c r="J188" s="30">
        <f t="shared" si="53"/>
        <v>44270</v>
      </c>
      <c r="K188" s="2">
        <f t="shared" si="54"/>
        <v>122</v>
      </c>
      <c r="L188" s="15">
        <f t="shared" si="55"/>
        <v>123</v>
      </c>
      <c r="M188" s="11">
        <f t="shared" si="47"/>
        <v>1.0476194969999999</v>
      </c>
      <c r="N188" s="11">
        <f t="shared" ca="1" si="48"/>
        <v>1.0663569159999999</v>
      </c>
      <c r="O188" s="15">
        <f t="shared" si="56"/>
        <v>0</v>
      </c>
      <c r="P188" s="13">
        <f t="shared" ca="1" si="49"/>
        <v>6.6356910000000005E-2</v>
      </c>
      <c r="Q188" s="19">
        <f t="shared" si="50"/>
        <v>0</v>
      </c>
      <c r="R188" s="13">
        <f t="shared" si="57"/>
        <v>0</v>
      </c>
      <c r="S188" s="13"/>
      <c r="T188" s="13"/>
      <c r="U188" s="13"/>
      <c r="V188" s="13"/>
      <c r="W188" s="4" t="str">
        <f t="shared" si="58"/>
        <v>J=</v>
      </c>
      <c r="X188" s="30">
        <f t="shared" si="59"/>
        <v>44635</v>
      </c>
      <c r="Y188" s="3"/>
      <c r="Z188" s="71">
        <f>[2]Plan1!$A258</f>
        <v>44672</v>
      </c>
      <c r="AA188" s="71" t="str">
        <f>[2]Plan1!$C258</f>
        <v>Tiradentes</v>
      </c>
      <c r="AB188" s="64"/>
      <c r="AC188" s="1"/>
      <c r="AE188" s="62"/>
      <c r="AF188" s="62"/>
      <c r="AG188" s="62"/>
      <c r="AH188" s="112"/>
      <c r="AI188" s="10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pans="1:145" x14ac:dyDescent="0.15">
      <c r="A189" s="36">
        <f t="shared" si="51"/>
        <v>44447</v>
      </c>
      <c r="B189" s="14">
        <f t="shared" ca="1" si="60"/>
        <v>1.0663569100000001</v>
      </c>
      <c r="C189" s="13">
        <f t="shared" si="52"/>
        <v>1</v>
      </c>
      <c r="D189" s="12">
        <f ca="1">IF(A189&lt;$B$1,VLOOKUP(A189,[1]DI!$A$4:$B$15000,2,FALSE),0)</f>
        <v>5.1499999999999997E-2</v>
      </c>
      <c r="E189" s="13">
        <f t="shared" ca="1" si="61"/>
        <v>1.0001993</v>
      </c>
      <c r="F189" s="13">
        <f ca="1">(TRUNC(PRODUCT($E$12:$E188),16))</f>
        <v>1.01788571363988</v>
      </c>
      <c r="G189" s="13">
        <f t="shared" si="62"/>
        <v>1</v>
      </c>
      <c r="H189" s="13">
        <f t="shared" ca="1" si="63"/>
        <v>1.0178857100000001</v>
      </c>
      <c r="I189" s="12">
        <f t="shared" si="64"/>
        <v>0.1</v>
      </c>
      <c r="J189" s="30">
        <f t="shared" si="53"/>
        <v>44270</v>
      </c>
      <c r="K189" s="2">
        <f t="shared" si="54"/>
        <v>123</v>
      </c>
      <c r="L189" s="15">
        <f t="shared" si="55"/>
        <v>123</v>
      </c>
      <c r="M189" s="11">
        <f t="shared" si="47"/>
        <v>1.0476194969999999</v>
      </c>
      <c r="N189" s="11">
        <f t="shared" ca="1" si="48"/>
        <v>1.0663569159999999</v>
      </c>
      <c r="O189" s="15">
        <f t="shared" si="56"/>
        <v>0</v>
      </c>
      <c r="P189" s="13">
        <f t="shared" ca="1" si="49"/>
        <v>6.6356910000000005E-2</v>
      </c>
      <c r="Q189" s="19">
        <f t="shared" si="50"/>
        <v>0</v>
      </c>
      <c r="R189" s="13">
        <f t="shared" si="57"/>
        <v>0</v>
      </c>
      <c r="S189" s="13"/>
      <c r="T189" s="13"/>
      <c r="U189" s="13"/>
      <c r="V189" s="13"/>
      <c r="W189" s="4" t="str">
        <f t="shared" si="58"/>
        <v>J=</v>
      </c>
      <c r="X189" s="30">
        <f t="shared" si="59"/>
        <v>44635</v>
      </c>
      <c r="Y189" s="3"/>
      <c r="Z189" s="71">
        <f>[2]Plan1!$A259</f>
        <v>44682</v>
      </c>
      <c r="AA189" s="71" t="str">
        <f>[2]Plan1!$C259</f>
        <v>Dia do Trabalho</v>
      </c>
      <c r="AB189" s="64"/>
      <c r="AC189" s="1"/>
      <c r="AE189" s="62"/>
      <c r="AF189" s="62"/>
      <c r="AG189" s="62"/>
      <c r="AH189" s="112"/>
      <c r="AI189" s="10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pans="1:145" x14ac:dyDescent="0.15">
      <c r="A190" s="36">
        <f t="shared" si="51"/>
        <v>44448</v>
      </c>
      <c r="B190" s="14">
        <f t="shared" ca="1" si="60"/>
        <v>1.0669729100000001</v>
      </c>
      <c r="C190" s="13">
        <f t="shared" si="52"/>
        <v>1</v>
      </c>
      <c r="D190" s="12">
        <f ca="1">IF(A190&lt;$B$1,VLOOKUP(A190,[1]DI!$A$4:$B$15000,2,FALSE),0)</f>
        <v>5.1499999999999997E-2</v>
      </c>
      <c r="E190" s="13">
        <f t="shared" ca="1" si="61"/>
        <v>1.0001993</v>
      </c>
      <c r="F190" s="13">
        <f ca="1">(TRUNC(PRODUCT($E$12:$E189),16))</f>
        <v>1.0180885782626099</v>
      </c>
      <c r="G190" s="13">
        <f t="shared" si="62"/>
        <v>1</v>
      </c>
      <c r="H190" s="13">
        <f t="shared" ca="1" si="63"/>
        <v>1.0180885799999999</v>
      </c>
      <c r="I190" s="12">
        <f t="shared" si="64"/>
        <v>0.1</v>
      </c>
      <c r="J190" s="30">
        <f t="shared" si="53"/>
        <v>44270</v>
      </c>
      <c r="K190" s="2">
        <f t="shared" si="54"/>
        <v>124</v>
      </c>
      <c r="L190" s="15">
        <f t="shared" si="55"/>
        <v>124</v>
      </c>
      <c r="M190" s="11">
        <f t="shared" si="47"/>
        <v>1.048015798</v>
      </c>
      <c r="N190" s="11">
        <f t="shared" ca="1" si="48"/>
        <v>1.0669729160000001</v>
      </c>
      <c r="O190" s="15">
        <f t="shared" si="56"/>
        <v>0</v>
      </c>
      <c r="P190" s="13">
        <f t="shared" ca="1" si="49"/>
        <v>6.6972909999999997E-2</v>
      </c>
      <c r="Q190" s="19">
        <f t="shared" si="50"/>
        <v>0</v>
      </c>
      <c r="R190" s="13">
        <f t="shared" si="57"/>
        <v>0</v>
      </c>
      <c r="S190" s="13"/>
      <c r="T190" s="13"/>
      <c r="U190" s="13"/>
      <c r="V190" s="13"/>
      <c r="W190" s="4" t="str">
        <f t="shared" si="58"/>
        <v>J=</v>
      </c>
      <c r="X190" s="30">
        <f t="shared" si="59"/>
        <v>44635</v>
      </c>
      <c r="Y190" s="3"/>
      <c r="Z190" s="71">
        <f>[2]Plan1!$A260</f>
        <v>44728</v>
      </c>
      <c r="AA190" s="71" t="str">
        <f>[2]Plan1!$C260</f>
        <v>Corpus Christi</v>
      </c>
      <c r="AB190" s="64"/>
      <c r="AC190" s="1"/>
      <c r="AE190" s="62"/>
      <c r="AF190" s="62"/>
      <c r="AG190" s="62"/>
      <c r="AH190" s="112"/>
      <c r="AI190" s="10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pans="1:145" x14ac:dyDescent="0.15">
      <c r="A191" s="36">
        <f t="shared" si="51"/>
        <v>44449</v>
      </c>
      <c r="B191" s="14">
        <f t="shared" ca="1" si="60"/>
        <v>1.0675892600000001</v>
      </c>
      <c r="C191" s="13">
        <f t="shared" si="52"/>
        <v>1</v>
      </c>
      <c r="D191" s="12">
        <f ca="1">IF(A191&lt;$B$1,VLOOKUP(A191,[1]DI!$A$4:$B$15000,2,FALSE),0)</f>
        <v>5.1499999999999997E-2</v>
      </c>
      <c r="E191" s="13">
        <f t="shared" ca="1" si="61"/>
        <v>1.0001993</v>
      </c>
      <c r="F191" s="13">
        <f ca="1">(TRUNC(PRODUCT($E$12:$E190),16))</f>
        <v>1.01829148331626</v>
      </c>
      <c r="G191" s="13">
        <f t="shared" si="62"/>
        <v>1</v>
      </c>
      <c r="H191" s="13">
        <f t="shared" ca="1" si="63"/>
        <v>1.01829148</v>
      </c>
      <c r="I191" s="12">
        <f t="shared" si="64"/>
        <v>0.1</v>
      </c>
      <c r="J191" s="30">
        <f t="shared" si="53"/>
        <v>44270</v>
      </c>
      <c r="K191" s="2">
        <f t="shared" si="54"/>
        <v>125</v>
      </c>
      <c r="L191" s="15">
        <f t="shared" si="55"/>
        <v>125</v>
      </c>
      <c r="M191" s="11">
        <f t="shared" si="47"/>
        <v>1.048412248</v>
      </c>
      <c r="N191" s="11">
        <f t="shared" ca="1" si="48"/>
        <v>1.0675892600000001</v>
      </c>
      <c r="O191" s="15">
        <f t="shared" si="56"/>
        <v>0</v>
      </c>
      <c r="P191" s="13">
        <f t="shared" ca="1" si="49"/>
        <v>6.7589259999999998E-2</v>
      </c>
      <c r="Q191" s="19">
        <f t="shared" si="50"/>
        <v>0</v>
      </c>
      <c r="R191" s="13">
        <f t="shared" si="57"/>
        <v>0</v>
      </c>
      <c r="S191" s="13"/>
      <c r="T191" s="13"/>
      <c r="U191" s="13"/>
      <c r="V191" s="13"/>
      <c r="W191" s="4" t="str">
        <f t="shared" si="58"/>
        <v>J=</v>
      </c>
      <c r="X191" s="30">
        <f t="shared" si="59"/>
        <v>44635</v>
      </c>
      <c r="Y191" s="3"/>
      <c r="Z191" s="71">
        <f>[2]Plan1!$A261</f>
        <v>44811</v>
      </c>
      <c r="AA191" s="71" t="str">
        <f>[2]Plan1!$C261</f>
        <v>Independência do Brasil</v>
      </c>
      <c r="AB191" s="64"/>
      <c r="AC191" s="1"/>
      <c r="AE191" s="62"/>
      <c r="AF191" s="62"/>
      <c r="AG191" s="62"/>
      <c r="AH191" s="112"/>
      <c r="AI191" s="10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pans="1:145" x14ac:dyDescent="0.15">
      <c r="A192" s="36">
        <f t="shared" si="51"/>
        <v>44450</v>
      </c>
      <c r="B192" s="14">
        <f t="shared" ca="1" si="60"/>
        <v>1.06820596</v>
      </c>
      <c r="C192" s="13">
        <f t="shared" si="52"/>
        <v>1</v>
      </c>
      <c r="D192" s="12">
        <f ca="1">IF(A192&lt;$B$1,VLOOKUP(A192,[1]DI!$A$4:$B$15000,2,FALSE),0)</f>
        <v>0</v>
      </c>
      <c r="E192" s="13">
        <f t="shared" ca="1" si="61"/>
        <v>1</v>
      </c>
      <c r="F192" s="13">
        <f ca="1">(TRUNC(PRODUCT($E$12:$E191),16))</f>
        <v>1.01849442880888</v>
      </c>
      <c r="G192" s="13">
        <f t="shared" si="62"/>
        <v>1</v>
      </c>
      <c r="H192" s="13">
        <f t="shared" ca="1" si="63"/>
        <v>1.0184944300000001</v>
      </c>
      <c r="I192" s="12">
        <f t="shared" si="64"/>
        <v>0.1</v>
      </c>
      <c r="J192" s="30">
        <f t="shared" si="53"/>
        <v>44270</v>
      </c>
      <c r="K192" s="2">
        <f t="shared" si="54"/>
        <v>125</v>
      </c>
      <c r="L192" s="15">
        <f t="shared" si="55"/>
        <v>126</v>
      </c>
      <c r="M192" s="11">
        <f t="shared" si="47"/>
        <v>1.048808848</v>
      </c>
      <c r="N192" s="11">
        <f t="shared" ca="1" si="48"/>
        <v>1.0682059699999999</v>
      </c>
      <c r="O192" s="15">
        <f t="shared" si="56"/>
        <v>0</v>
      </c>
      <c r="P192" s="13">
        <f t="shared" ca="1" si="49"/>
        <v>6.8205959999999996E-2</v>
      </c>
      <c r="Q192" s="19">
        <f t="shared" si="50"/>
        <v>0</v>
      </c>
      <c r="R192" s="13">
        <f t="shared" si="57"/>
        <v>0</v>
      </c>
      <c r="S192" s="13"/>
      <c r="T192" s="13"/>
      <c r="U192" s="13"/>
      <c r="V192" s="13"/>
      <c r="W192" s="4" t="str">
        <f t="shared" si="58"/>
        <v>J=</v>
      </c>
      <c r="X192" s="30">
        <f t="shared" si="59"/>
        <v>44635</v>
      </c>
      <c r="Y192" s="3"/>
      <c r="Z192" s="71">
        <f>[2]Plan1!$A262</f>
        <v>44846</v>
      </c>
      <c r="AA192" s="71" t="str">
        <f>[2]Plan1!$C262</f>
        <v>Nossa Sr.a Aparecida - Padroeira do Brasil</v>
      </c>
      <c r="AB192" s="64"/>
      <c r="AC192" s="1"/>
      <c r="AE192" s="62"/>
      <c r="AF192" s="62"/>
      <c r="AG192" s="62"/>
      <c r="AH192" s="112"/>
      <c r="AI192" s="10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pans="1:145" ht="12.75" x14ac:dyDescent="0.2">
      <c r="A193" s="53">
        <f t="shared" si="51"/>
        <v>44451</v>
      </c>
      <c r="B193" s="54">
        <f t="shared" ca="1" si="60"/>
        <v>1.06820596</v>
      </c>
      <c r="C193" s="55">
        <f t="shared" si="52"/>
        <v>1</v>
      </c>
      <c r="D193" s="12">
        <f ca="1">IF(A193&lt;$B$1,VLOOKUP(A193,[1]DI!$A$4:$B$15000,2,FALSE),0)</f>
        <v>0</v>
      </c>
      <c r="E193" s="55">
        <f t="shared" ca="1" si="61"/>
        <v>1</v>
      </c>
      <c r="F193" s="55">
        <f ca="1">(TRUNC(PRODUCT($E$12:$E192),16))</f>
        <v>1.01849442880888</v>
      </c>
      <c r="G193" s="55">
        <f t="shared" si="62"/>
        <v>1</v>
      </c>
      <c r="H193" s="55">
        <f t="shared" ca="1" si="63"/>
        <v>1.0184944300000001</v>
      </c>
      <c r="I193" s="12">
        <f t="shared" si="64"/>
        <v>0.1</v>
      </c>
      <c r="J193" s="56">
        <f t="shared" si="53"/>
        <v>44270</v>
      </c>
      <c r="K193" s="57">
        <f t="shared" si="54"/>
        <v>125</v>
      </c>
      <c r="L193" s="58">
        <f t="shared" si="55"/>
        <v>126</v>
      </c>
      <c r="M193" s="59">
        <f t="shared" si="47"/>
        <v>1.048808848</v>
      </c>
      <c r="N193" s="59">
        <f t="shared" ca="1" si="48"/>
        <v>1.0682059699999999</v>
      </c>
      <c r="O193" s="58">
        <f t="shared" si="56"/>
        <v>0</v>
      </c>
      <c r="P193" s="55">
        <f t="shared" ca="1" si="49"/>
        <v>6.8205959999999996E-2</v>
      </c>
      <c r="Q193" s="60">
        <f t="shared" si="50"/>
        <v>0</v>
      </c>
      <c r="R193" s="13">
        <f t="shared" si="57"/>
        <v>0</v>
      </c>
      <c r="S193" s="13"/>
      <c r="T193" s="13"/>
      <c r="U193" s="13"/>
      <c r="V193" s="13"/>
      <c r="W193" s="61" t="str">
        <f t="shared" si="58"/>
        <v>J=</v>
      </c>
      <c r="X193" s="56">
        <f t="shared" si="59"/>
        <v>44635</v>
      </c>
      <c r="Y193" s="3"/>
      <c r="Z193" s="71">
        <f>[2]Plan1!$A263</f>
        <v>44867</v>
      </c>
      <c r="AA193" s="71" t="str">
        <f>[2]Plan1!$C263</f>
        <v>Finados</v>
      </c>
      <c r="AB193" s="64"/>
      <c r="AC193" s="1"/>
      <c r="AE193" s="62"/>
      <c r="AF193" s="62"/>
      <c r="AG193" s="62"/>
      <c r="AH193" s="112"/>
      <c r="AI193" s="10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pans="1:145" x14ac:dyDescent="0.15">
      <c r="A194" s="36">
        <f t="shared" si="51"/>
        <v>44452</v>
      </c>
      <c r="B194" s="14">
        <f t="shared" ca="1" si="60"/>
        <v>1.06820596</v>
      </c>
      <c r="C194" s="13">
        <f t="shared" si="52"/>
        <v>1</v>
      </c>
      <c r="D194" s="12">
        <f ca="1">IF(A194&lt;$B$1,VLOOKUP(A194,[1]DI!$A$4:$B$15000,2,FALSE),0)</f>
        <v>5.1499999999999997E-2</v>
      </c>
      <c r="E194" s="13">
        <f t="shared" ca="1" si="61"/>
        <v>1.0001993</v>
      </c>
      <c r="F194" s="13">
        <f ca="1">(TRUNC(PRODUCT($E$12:$E193),16))</f>
        <v>1.01849442880888</v>
      </c>
      <c r="G194" s="13">
        <f t="shared" si="62"/>
        <v>1</v>
      </c>
      <c r="H194" s="13">
        <f t="shared" ca="1" si="63"/>
        <v>1.0184944300000001</v>
      </c>
      <c r="I194" s="12">
        <f t="shared" si="64"/>
        <v>0.1</v>
      </c>
      <c r="J194" s="30">
        <f t="shared" si="53"/>
        <v>44270</v>
      </c>
      <c r="K194" s="2">
        <f t="shared" si="54"/>
        <v>126</v>
      </c>
      <c r="L194" s="15">
        <f t="shared" si="55"/>
        <v>126</v>
      </c>
      <c r="M194" s="11">
        <f t="shared" si="47"/>
        <v>1.048808848</v>
      </c>
      <c r="N194" s="11">
        <f t="shared" ca="1" si="48"/>
        <v>1.0682059699999999</v>
      </c>
      <c r="O194" s="15">
        <f t="shared" si="56"/>
        <v>0</v>
      </c>
      <c r="P194" s="13">
        <f t="shared" ca="1" si="49"/>
        <v>6.8205959999999996E-2</v>
      </c>
      <c r="Q194" s="19">
        <f t="shared" si="50"/>
        <v>0</v>
      </c>
      <c r="R194" s="13">
        <f t="shared" si="57"/>
        <v>0</v>
      </c>
      <c r="S194" s="13"/>
      <c r="T194" s="13"/>
      <c r="U194" s="13"/>
      <c r="V194" s="13"/>
      <c r="W194" s="4" t="str">
        <f t="shared" si="58"/>
        <v>J=</v>
      </c>
      <c r="X194" s="30">
        <f t="shared" si="59"/>
        <v>44635</v>
      </c>
      <c r="Y194" s="20"/>
      <c r="Z194" s="71">
        <f>[2]Plan1!$A264</f>
        <v>44880</v>
      </c>
      <c r="AA194" s="71" t="str">
        <f>[2]Plan1!$C264</f>
        <v>Proclamação da República</v>
      </c>
      <c r="AB194" s="64"/>
      <c r="AC194" s="1"/>
      <c r="AE194" s="62"/>
      <c r="AF194" s="62"/>
      <c r="AG194" s="62"/>
      <c r="AH194" s="112"/>
      <c r="AI194" s="21"/>
      <c r="AJ194" s="20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</row>
    <row r="195" spans="1:145" x14ac:dyDescent="0.15">
      <c r="A195" s="36">
        <f t="shared" si="51"/>
        <v>44453</v>
      </c>
      <c r="B195" s="14">
        <f t="shared" ca="1" si="60"/>
        <v>1.06882302</v>
      </c>
      <c r="C195" s="13">
        <f t="shared" si="52"/>
        <v>1</v>
      </c>
      <c r="D195" s="12">
        <f ca="1">IF(A195&lt;$B$1,VLOOKUP(A195,[1]DI!$A$4:$B$15000,2,FALSE),0)</f>
        <v>5.1499999999999997E-2</v>
      </c>
      <c r="E195" s="13">
        <f t="shared" ca="1" si="61"/>
        <v>1.0001993</v>
      </c>
      <c r="F195" s="13">
        <f ca="1">(TRUNC(PRODUCT($E$12:$E194),16))</f>
        <v>1.0186974147485399</v>
      </c>
      <c r="G195" s="13">
        <f t="shared" si="62"/>
        <v>1</v>
      </c>
      <c r="H195" s="13">
        <f t="shared" ca="1" si="63"/>
        <v>1.0186974099999999</v>
      </c>
      <c r="I195" s="12">
        <f t="shared" si="64"/>
        <v>0.1</v>
      </c>
      <c r="J195" s="30">
        <f t="shared" si="53"/>
        <v>44270</v>
      </c>
      <c r="K195" s="2">
        <f t="shared" si="54"/>
        <v>127</v>
      </c>
      <c r="L195" s="15">
        <f t="shared" si="55"/>
        <v>127</v>
      </c>
      <c r="M195" s="11">
        <f t="shared" si="47"/>
        <v>1.0492055979999999</v>
      </c>
      <c r="N195" s="11">
        <f t="shared" ca="1" si="48"/>
        <v>1.0688230249999999</v>
      </c>
      <c r="O195" s="15">
        <f t="shared" si="56"/>
        <v>0</v>
      </c>
      <c r="P195" s="13">
        <f t="shared" ca="1" si="49"/>
        <v>6.8823019999999999E-2</v>
      </c>
      <c r="Q195" s="19">
        <f t="shared" si="50"/>
        <v>0</v>
      </c>
      <c r="R195" s="13">
        <f t="shared" si="57"/>
        <v>0</v>
      </c>
      <c r="S195" s="13"/>
      <c r="T195" s="13"/>
      <c r="U195" s="13"/>
      <c r="V195" s="13"/>
      <c r="W195" s="4" t="str">
        <f t="shared" si="58"/>
        <v>J=</v>
      </c>
      <c r="X195" s="30">
        <f t="shared" si="59"/>
        <v>44635</v>
      </c>
      <c r="Y195" s="3"/>
      <c r="Z195" s="71">
        <f>[2]Plan1!$A265</f>
        <v>44920</v>
      </c>
      <c r="AA195" s="71" t="str">
        <f>[2]Plan1!$C265</f>
        <v>Natal</v>
      </c>
      <c r="AB195" s="64"/>
      <c r="AC195" s="1"/>
      <c r="AE195" s="62"/>
      <c r="AF195" s="62"/>
      <c r="AG195" s="62"/>
      <c r="AH195" s="112"/>
      <c r="AI195" s="10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pans="1:145" x14ac:dyDescent="0.15">
      <c r="A196" s="36">
        <f t="shared" si="51"/>
        <v>44454</v>
      </c>
      <c r="B196" s="14">
        <f t="shared" ca="1" si="60"/>
        <v>1.0694404399999999</v>
      </c>
      <c r="C196" s="13">
        <f t="shared" si="52"/>
        <v>1</v>
      </c>
      <c r="D196" s="12">
        <f ca="1">IF(A196&lt;$B$1,VLOOKUP(A196,[1]DI!$A$4:$B$15000,2,FALSE),0)</f>
        <v>5.1499999999999997E-2</v>
      </c>
      <c r="E196" s="13">
        <f t="shared" ca="1" si="61"/>
        <v>1.0001993</v>
      </c>
      <c r="F196" s="13">
        <f ca="1">(TRUNC(PRODUCT($E$12:$E195),16))</f>
        <v>1.0189004411433</v>
      </c>
      <c r="G196" s="13">
        <f t="shared" si="62"/>
        <v>1</v>
      </c>
      <c r="H196" s="13">
        <f t="shared" ca="1" si="63"/>
        <v>1.0189004399999999</v>
      </c>
      <c r="I196" s="12">
        <f t="shared" si="64"/>
        <v>0.1</v>
      </c>
      <c r="J196" s="30">
        <f t="shared" si="53"/>
        <v>44270</v>
      </c>
      <c r="K196" s="2">
        <f t="shared" si="54"/>
        <v>128</v>
      </c>
      <c r="L196" s="15">
        <f t="shared" si="55"/>
        <v>128</v>
      </c>
      <c r="M196" s="11">
        <f t="shared" si="47"/>
        <v>1.0496024989999999</v>
      </c>
      <c r="N196" s="11">
        <f t="shared" ca="1" si="48"/>
        <v>1.0694404479999999</v>
      </c>
      <c r="O196" s="15">
        <f t="shared" si="56"/>
        <v>0</v>
      </c>
      <c r="P196" s="13">
        <f t="shared" ca="1" si="49"/>
        <v>6.9440440000000006E-2</v>
      </c>
      <c r="Q196" s="19">
        <f t="shared" si="50"/>
        <v>0</v>
      </c>
      <c r="R196" s="13">
        <f t="shared" si="57"/>
        <v>0</v>
      </c>
      <c r="S196" s="13"/>
      <c r="T196" s="13"/>
      <c r="U196" s="13"/>
      <c r="V196" s="13"/>
      <c r="W196" s="4" t="str">
        <f t="shared" si="58"/>
        <v>J=</v>
      </c>
      <c r="X196" s="30">
        <f t="shared" si="59"/>
        <v>44635</v>
      </c>
      <c r="Y196" s="3"/>
      <c r="Z196" s="71">
        <f>[2]Plan1!$A266</f>
        <v>44927</v>
      </c>
      <c r="AA196" s="71" t="str">
        <f>[2]Plan1!$C266</f>
        <v>Confraternização Universal</v>
      </c>
      <c r="AB196" s="64"/>
      <c r="AC196" s="1"/>
      <c r="AE196" s="62"/>
      <c r="AF196" s="62"/>
      <c r="AG196" s="62"/>
      <c r="AH196" s="112"/>
      <c r="AI196" s="10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pans="1:145" x14ac:dyDescent="0.15">
      <c r="A197" s="36">
        <f t="shared" si="51"/>
        <v>44455</v>
      </c>
      <c r="B197" s="14">
        <f t="shared" ca="1" si="60"/>
        <v>1.0700582199999999</v>
      </c>
      <c r="C197" s="13">
        <f t="shared" si="52"/>
        <v>1</v>
      </c>
      <c r="D197" s="12">
        <f ca="1">IF(A197&lt;$B$1,VLOOKUP(A197,[1]DI!$A$4:$B$15000,2,FALSE),0)</f>
        <v>5.1499999999999997E-2</v>
      </c>
      <c r="E197" s="13">
        <f t="shared" ca="1" si="61"/>
        <v>1.0001993</v>
      </c>
      <c r="F197" s="13">
        <f ca="1">(TRUNC(PRODUCT($E$12:$E196),16))</f>
        <v>1.0191035080012201</v>
      </c>
      <c r="G197" s="13">
        <f t="shared" si="62"/>
        <v>1</v>
      </c>
      <c r="H197" s="13">
        <f t="shared" ca="1" si="63"/>
        <v>1.0191035100000001</v>
      </c>
      <c r="I197" s="12">
        <f t="shared" si="64"/>
        <v>0.1</v>
      </c>
      <c r="J197" s="30">
        <f t="shared" si="53"/>
        <v>44270</v>
      </c>
      <c r="K197" s="2">
        <f t="shared" si="54"/>
        <v>129</v>
      </c>
      <c r="L197" s="15">
        <f t="shared" si="55"/>
        <v>129</v>
      </c>
      <c r="M197" s="11">
        <f t="shared" si="47"/>
        <v>1.049999549</v>
      </c>
      <c r="N197" s="11">
        <f t="shared" ca="1" si="48"/>
        <v>1.070058226</v>
      </c>
      <c r="O197" s="15">
        <f t="shared" si="56"/>
        <v>0</v>
      </c>
      <c r="P197" s="13">
        <f t="shared" ca="1" si="49"/>
        <v>7.0058220000000004E-2</v>
      </c>
      <c r="Q197" s="19">
        <f t="shared" si="50"/>
        <v>0</v>
      </c>
      <c r="R197" s="13">
        <f t="shared" si="57"/>
        <v>0</v>
      </c>
      <c r="S197" s="13"/>
      <c r="T197" s="13"/>
      <c r="U197" s="13"/>
      <c r="V197" s="13"/>
      <c r="W197" s="4" t="str">
        <f t="shared" si="58"/>
        <v>J=</v>
      </c>
      <c r="X197" s="30">
        <f t="shared" si="59"/>
        <v>44635</v>
      </c>
      <c r="Y197" s="20"/>
      <c r="Z197" s="71">
        <f>[2]Plan1!$A267</f>
        <v>44977</v>
      </c>
      <c r="AA197" s="71" t="str">
        <f>[2]Plan1!$C267</f>
        <v>Carnaval</v>
      </c>
      <c r="AB197" s="64"/>
      <c r="AC197" s="1"/>
      <c r="AE197" s="62"/>
      <c r="AF197" s="62"/>
      <c r="AG197" s="62"/>
      <c r="AH197" s="112"/>
      <c r="AI197" s="21"/>
      <c r="AJ197" s="20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</row>
    <row r="198" spans="1:145" x14ac:dyDescent="0.15">
      <c r="A198" s="36">
        <f t="shared" si="51"/>
        <v>44456</v>
      </c>
      <c r="B198" s="14">
        <f t="shared" ca="1" si="60"/>
        <v>1.07067636</v>
      </c>
      <c r="C198" s="13">
        <f t="shared" si="52"/>
        <v>1</v>
      </c>
      <c r="D198" s="12">
        <f ca="1">IF(A198&lt;$B$1,VLOOKUP(A198,[1]DI!$A$4:$B$15000,2,FALSE),0)</f>
        <v>5.1499999999999997E-2</v>
      </c>
      <c r="E198" s="13">
        <f t="shared" ca="1" si="61"/>
        <v>1.0001993</v>
      </c>
      <c r="F198" s="13">
        <f ca="1">(TRUNC(PRODUCT($E$12:$E197),16))</f>
        <v>1.01930661533037</v>
      </c>
      <c r="G198" s="13">
        <f t="shared" si="62"/>
        <v>1</v>
      </c>
      <c r="H198" s="13">
        <f t="shared" ca="1" si="63"/>
        <v>1.0193066200000001</v>
      </c>
      <c r="I198" s="12">
        <f t="shared" si="64"/>
        <v>0.1</v>
      </c>
      <c r="J198" s="30">
        <f t="shared" si="53"/>
        <v>44270</v>
      </c>
      <c r="K198" s="2">
        <f t="shared" si="54"/>
        <v>130</v>
      </c>
      <c r="L198" s="15">
        <f t="shared" si="55"/>
        <v>130</v>
      </c>
      <c r="M198" s="11">
        <f t="shared" si="47"/>
        <v>1.05039675</v>
      </c>
      <c r="N198" s="11">
        <f t="shared" ca="1" si="48"/>
        <v>1.0706763610000001</v>
      </c>
      <c r="O198" s="15">
        <f t="shared" si="56"/>
        <v>0</v>
      </c>
      <c r="P198" s="13">
        <f t="shared" ca="1" si="49"/>
        <v>7.0676359999999994E-2</v>
      </c>
      <c r="Q198" s="19">
        <f t="shared" si="50"/>
        <v>0</v>
      </c>
      <c r="R198" s="13">
        <f t="shared" si="57"/>
        <v>0</v>
      </c>
      <c r="S198" s="13"/>
      <c r="T198" s="13"/>
      <c r="U198" s="13"/>
      <c r="V198" s="13"/>
      <c r="W198" s="4" t="str">
        <f t="shared" si="58"/>
        <v>J=</v>
      </c>
      <c r="X198" s="30">
        <f t="shared" si="59"/>
        <v>44635</v>
      </c>
      <c r="Y198" s="3"/>
      <c r="Z198" s="71">
        <f>[2]Plan1!$A268</f>
        <v>44978</v>
      </c>
      <c r="AA198" s="71" t="str">
        <f>[2]Plan1!$C268</f>
        <v>Carnaval</v>
      </c>
      <c r="AB198" s="64"/>
      <c r="AC198" s="1"/>
      <c r="AE198" s="62"/>
      <c r="AF198" s="62"/>
      <c r="AG198" s="62"/>
      <c r="AH198" s="112"/>
      <c r="AI198" s="10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pans="1:145" x14ac:dyDescent="0.15">
      <c r="A199" s="36">
        <f t="shared" si="51"/>
        <v>44457</v>
      </c>
      <c r="B199" s="14">
        <f t="shared" ca="1" si="60"/>
        <v>1.07129484</v>
      </c>
      <c r="C199" s="13">
        <f t="shared" si="52"/>
        <v>1</v>
      </c>
      <c r="D199" s="12">
        <f ca="1">IF(A199&lt;$B$1,VLOOKUP(A199,[1]DI!$A$4:$B$15000,2,FALSE),0)</f>
        <v>0</v>
      </c>
      <c r="E199" s="13">
        <f t="shared" ca="1" si="61"/>
        <v>1</v>
      </c>
      <c r="F199" s="13">
        <f ca="1">(TRUNC(PRODUCT($E$12:$E198),16))</f>
        <v>1.0195097631387999</v>
      </c>
      <c r="G199" s="13">
        <f t="shared" si="62"/>
        <v>1</v>
      </c>
      <c r="H199" s="13">
        <f t="shared" ca="1" si="63"/>
        <v>1.01950976</v>
      </c>
      <c r="I199" s="12">
        <f t="shared" si="64"/>
        <v>0.1</v>
      </c>
      <c r="J199" s="30">
        <f t="shared" si="53"/>
        <v>44270</v>
      </c>
      <c r="K199" s="2">
        <f t="shared" si="54"/>
        <v>130</v>
      </c>
      <c r="L199" s="15">
        <f t="shared" si="55"/>
        <v>131</v>
      </c>
      <c r="M199" s="11">
        <f t="shared" si="47"/>
        <v>1.0507941009999999</v>
      </c>
      <c r="N199" s="11">
        <f t="shared" ca="1" si="48"/>
        <v>1.0712948419999999</v>
      </c>
      <c r="O199" s="15">
        <f t="shared" si="56"/>
        <v>0</v>
      </c>
      <c r="P199" s="13">
        <f t="shared" ca="1" si="49"/>
        <v>7.1294839999999998E-2</v>
      </c>
      <c r="Q199" s="19">
        <f t="shared" si="50"/>
        <v>0</v>
      </c>
      <c r="R199" s="13">
        <f t="shared" si="57"/>
        <v>0</v>
      </c>
      <c r="S199" s="13"/>
      <c r="T199" s="13"/>
      <c r="U199" s="13"/>
      <c r="V199" s="13"/>
      <c r="W199" s="4" t="str">
        <f t="shared" si="58"/>
        <v>J=</v>
      </c>
      <c r="X199" s="30">
        <f t="shared" si="59"/>
        <v>44635</v>
      </c>
      <c r="Y199" s="3"/>
      <c r="Z199" s="71">
        <f>[2]Plan1!$A269</f>
        <v>45023</v>
      </c>
      <c r="AA199" s="71" t="str">
        <f>[2]Plan1!$C269</f>
        <v>Paixão de Cristo</v>
      </c>
      <c r="AB199" s="64"/>
      <c r="AC199" s="1"/>
      <c r="AE199" s="62"/>
      <c r="AF199" s="62"/>
      <c r="AG199" s="62"/>
      <c r="AH199" s="112"/>
      <c r="AI199" s="10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pans="1:145" x14ac:dyDescent="0.15">
      <c r="A200" s="36">
        <f t="shared" si="51"/>
        <v>44458</v>
      </c>
      <c r="B200" s="14">
        <f t="shared" ca="1" si="60"/>
        <v>1.07129484</v>
      </c>
      <c r="C200" s="13">
        <f t="shared" si="52"/>
        <v>1</v>
      </c>
      <c r="D200" s="12">
        <f ca="1">IF(A200&lt;$B$1,VLOOKUP(A200,[1]DI!$A$4:$B$15000,2,FALSE),0)</f>
        <v>0</v>
      </c>
      <c r="E200" s="13">
        <f t="shared" ca="1" si="61"/>
        <v>1</v>
      </c>
      <c r="F200" s="13">
        <f ca="1">(TRUNC(PRODUCT($E$12:$E199),16))</f>
        <v>1.0195097631387999</v>
      </c>
      <c r="G200" s="13">
        <f t="shared" si="62"/>
        <v>1</v>
      </c>
      <c r="H200" s="13">
        <f t="shared" ca="1" si="63"/>
        <v>1.01950976</v>
      </c>
      <c r="I200" s="12">
        <f t="shared" si="64"/>
        <v>0.1</v>
      </c>
      <c r="J200" s="30">
        <f t="shared" si="53"/>
        <v>44270</v>
      </c>
      <c r="K200" s="2">
        <f t="shared" si="54"/>
        <v>130</v>
      </c>
      <c r="L200" s="15">
        <f t="shared" si="55"/>
        <v>131</v>
      </c>
      <c r="M200" s="11">
        <f t="shared" si="47"/>
        <v>1.0507941009999999</v>
      </c>
      <c r="N200" s="11">
        <f t="shared" ca="1" si="48"/>
        <v>1.0712948419999999</v>
      </c>
      <c r="O200" s="15">
        <f t="shared" si="56"/>
        <v>0</v>
      </c>
      <c r="P200" s="13">
        <f t="shared" ca="1" si="49"/>
        <v>7.1294839999999998E-2</v>
      </c>
      <c r="Q200" s="19">
        <f t="shared" si="50"/>
        <v>0</v>
      </c>
      <c r="R200" s="13">
        <f t="shared" si="57"/>
        <v>0</v>
      </c>
      <c r="S200" s="13"/>
      <c r="T200" s="13"/>
      <c r="U200" s="13"/>
      <c r="V200" s="13"/>
      <c r="W200" s="4" t="str">
        <f t="shared" si="58"/>
        <v>J=</v>
      </c>
      <c r="X200" s="30">
        <f t="shared" si="59"/>
        <v>44635</v>
      </c>
      <c r="Y200" s="3"/>
      <c r="Z200" s="71">
        <f>[2]Plan1!$A270</f>
        <v>45037</v>
      </c>
      <c r="AA200" s="71" t="str">
        <f>[2]Plan1!$C270</f>
        <v>Tiradentes</v>
      </c>
      <c r="AB200" s="64"/>
      <c r="AC200" s="1"/>
      <c r="AE200" s="62"/>
      <c r="AF200" s="62"/>
      <c r="AG200" s="62"/>
      <c r="AH200" s="112"/>
      <c r="AI200" s="10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pans="1:145" x14ac:dyDescent="0.15">
      <c r="A201" s="36">
        <f t="shared" si="51"/>
        <v>44459</v>
      </c>
      <c r="B201" s="14">
        <f t="shared" ca="1" si="60"/>
        <v>1.07129484</v>
      </c>
      <c r="C201" s="13">
        <f t="shared" si="52"/>
        <v>1</v>
      </c>
      <c r="D201" s="12">
        <f ca="1">IF(A201&lt;$B$1,VLOOKUP(A201,[1]DI!$A$4:$B$15000,2,FALSE),0)</f>
        <v>5.1499999999999997E-2</v>
      </c>
      <c r="E201" s="13">
        <f t="shared" ca="1" si="61"/>
        <v>1.0001993</v>
      </c>
      <c r="F201" s="13">
        <f ca="1">(TRUNC(PRODUCT($E$12:$E200),16))</f>
        <v>1.0195097631387999</v>
      </c>
      <c r="G201" s="13">
        <f t="shared" si="62"/>
        <v>1</v>
      </c>
      <c r="H201" s="13">
        <f t="shared" ca="1" si="63"/>
        <v>1.01950976</v>
      </c>
      <c r="I201" s="12">
        <f t="shared" si="64"/>
        <v>0.1</v>
      </c>
      <c r="J201" s="30">
        <f t="shared" si="53"/>
        <v>44270</v>
      </c>
      <c r="K201" s="2">
        <f t="shared" si="54"/>
        <v>131</v>
      </c>
      <c r="L201" s="15">
        <f t="shared" si="55"/>
        <v>131</v>
      </c>
      <c r="M201" s="11">
        <f t="shared" si="47"/>
        <v>1.0507941009999999</v>
      </c>
      <c r="N201" s="11">
        <f t="shared" ca="1" si="48"/>
        <v>1.0712948419999999</v>
      </c>
      <c r="O201" s="15">
        <f t="shared" si="56"/>
        <v>0</v>
      </c>
      <c r="P201" s="13">
        <f t="shared" ca="1" si="49"/>
        <v>7.1294839999999998E-2</v>
      </c>
      <c r="Q201" s="19">
        <f t="shared" si="50"/>
        <v>0</v>
      </c>
      <c r="R201" s="13">
        <f t="shared" si="57"/>
        <v>0</v>
      </c>
      <c r="S201" s="13"/>
      <c r="T201" s="13"/>
      <c r="U201" s="13"/>
      <c r="V201" s="13"/>
      <c r="W201" s="4" t="str">
        <f t="shared" si="58"/>
        <v>J=</v>
      </c>
      <c r="X201" s="30">
        <f t="shared" si="59"/>
        <v>44635</v>
      </c>
      <c r="Y201" s="3"/>
      <c r="Z201" s="71">
        <f>[2]Plan1!$A271</f>
        <v>45047</v>
      </c>
      <c r="AA201" s="71" t="str">
        <f>[2]Plan1!$C271</f>
        <v>Dia do Trabalho</v>
      </c>
      <c r="AB201" s="64"/>
      <c r="AC201" s="1"/>
      <c r="AD201" s="24"/>
      <c r="AE201" s="62"/>
      <c r="AF201" s="62"/>
      <c r="AG201" s="62"/>
      <c r="AH201" s="112"/>
      <c r="AI201" s="10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pans="1:145" x14ac:dyDescent="0.15">
      <c r="A202" s="36">
        <f t="shared" si="51"/>
        <v>44460</v>
      </c>
      <c r="B202" s="14">
        <f t="shared" ca="1" si="60"/>
        <v>1.07191368</v>
      </c>
      <c r="C202" s="13">
        <f t="shared" si="52"/>
        <v>1</v>
      </c>
      <c r="D202" s="12">
        <f ca="1">IF(A202&lt;$B$1,VLOOKUP(A202,[1]DI!$A$4:$B$15000,2,FALSE),0)</f>
        <v>5.1499999999999997E-2</v>
      </c>
      <c r="E202" s="13">
        <f t="shared" ca="1" si="61"/>
        <v>1.0001993</v>
      </c>
      <c r="F202" s="13">
        <f ca="1">(TRUNC(PRODUCT($E$12:$E201),16))</f>
        <v>1.0197129514345999</v>
      </c>
      <c r="G202" s="13">
        <f t="shared" si="62"/>
        <v>1</v>
      </c>
      <c r="H202" s="13">
        <f t="shared" ca="1" si="63"/>
        <v>1.01971295</v>
      </c>
      <c r="I202" s="12">
        <f t="shared" si="64"/>
        <v>0.1</v>
      </c>
      <c r="J202" s="30">
        <f t="shared" si="53"/>
        <v>44270</v>
      </c>
      <c r="K202" s="2">
        <f t="shared" si="54"/>
        <v>132</v>
      </c>
      <c r="L202" s="15">
        <f t="shared" si="55"/>
        <v>132</v>
      </c>
      <c r="M202" s="11">
        <f t="shared" si="47"/>
        <v>1.0511916020000001</v>
      </c>
      <c r="N202" s="11">
        <f t="shared" ca="1" si="48"/>
        <v>1.0719136890000001</v>
      </c>
      <c r="O202" s="15">
        <f t="shared" si="56"/>
        <v>0</v>
      </c>
      <c r="P202" s="13">
        <f t="shared" ca="1" si="49"/>
        <v>7.1913679999999994E-2</v>
      </c>
      <c r="Q202" s="19">
        <f t="shared" si="50"/>
        <v>0</v>
      </c>
      <c r="R202" s="13">
        <f t="shared" si="57"/>
        <v>0</v>
      </c>
      <c r="S202" s="13"/>
      <c r="T202" s="13"/>
      <c r="U202" s="13"/>
      <c r="V202" s="13"/>
      <c r="W202" s="4" t="str">
        <f t="shared" si="58"/>
        <v>J=</v>
      </c>
      <c r="X202" s="30">
        <f t="shared" si="59"/>
        <v>44635</v>
      </c>
      <c r="Y202" s="3"/>
      <c r="Z202" s="71">
        <f>[2]Plan1!$A272</f>
        <v>45085</v>
      </c>
      <c r="AA202" s="71" t="str">
        <f>[2]Plan1!$C272</f>
        <v>Corpus Christi</v>
      </c>
      <c r="AB202" s="64"/>
      <c r="AC202" s="1"/>
      <c r="AD202" s="24"/>
      <c r="AE202" s="62"/>
      <c r="AF202" s="62"/>
      <c r="AG202" s="62"/>
      <c r="AH202" s="112"/>
      <c r="AI202" s="10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pans="1:145" x14ac:dyDescent="0.15">
      <c r="A203" s="36">
        <f t="shared" si="51"/>
        <v>44461</v>
      </c>
      <c r="B203" s="14">
        <f t="shared" ca="1" si="60"/>
        <v>1.07253289</v>
      </c>
      <c r="C203" s="13">
        <f t="shared" si="52"/>
        <v>1</v>
      </c>
      <c r="D203" s="12">
        <f ca="1">IF(A203&lt;$B$1,VLOOKUP(A203,[1]DI!$A$4:$B$15000,2,FALSE),0)</f>
        <v>5.1499999999999997E-2</v>
      </c>
      <c r="E203" s="13">
        <f t="shared" ca="1" si="61"/>
        <v>1.0001993</v>
      </c>
      <c r="F203" s="13">
        <f ca="1">(TRUNC(PRODUCT($E$12:$E202),16))</f>
        <v>1.0199161802258201</v>
      </c>
      <c r="G203" s="13">
        <f t="shared" si="62"/>
        <v>1</v>
      </c>
      <c r="H203" s="13">
        <f t="shared" ca="1" si="63"/>
        <v>1.0199161800000001</v>
      </c>
      <c r="I203" s="12">
        <f t="shared" si="64"/>
        <v>0.1</v>
      </c>
      <c r="J203" s="30">
        <f t="shared" si="53"/>
        <v>44270</v>
      </c>
      <c r="K203" s="2">
        <f t="shared" si="54"/>
        <v>133</v>
      </c>
      <c r="L203" s="15">
        <f t="shared" si="55"/>
        <v>133</v>
      </c>
      <c r="M203" s="11">
        <f t="shared" si="47"/>
        <v>1.051589254</v>
      </c>
      <c r="N203" s="11">
        <f t="shared" ca="1" si="48"/>
        <v>1.0725328949999999</v>
      </c>
      <c r="O203" s="15">
        <f t="shared" si="56"/>
        <v>0</v>
      </c>
      <c r="P203" s="13">
        <f t="shared" ca="1" si="49"/>
        <v>7.2532890000000003E-2</v>
      </c>
      <c r="Q203" s="19">
        <f t="shared" si="50"/>
        <v>0</v>
      </c>
      <c r="R203" s="13">
        <f t="shared" si="57"/>
        <v>0</v>
      </c>
      <c r="S203" s="13"/>
      <c r="T203" s="13"/>
      <c r="U203" s="13"/>
      <c r="V203" s="13"/>
      <c r="W203" s="4" t="str">
        <f t="shared" si="58"/>
        <v>J=</v>
      </c>
      <c r="X203" s="30">
        <f t="shared" si="59"/>
        <v>44635</v>
      </c>
      <c r="Y203" s="3"/>
      <c r="Z203" s="71">
        <f>[2]Plan1!$A273</f>
        <v>45176</v>
      </c>
      <c r="AA203" s="71" t="str">
        <f>[2]Plan1!$C273</f>
        <v>Independência do Brasil</v>
      </c>
      <c r="AB203" s="64"/>
      <c r="AC203" s="1"/>
      <c r="AD203" s="24"/>
      <c r="AE203" s="62"/>
      <c r="AF203" s="62"/>
      <c r="AG203" s="62"/>
      <c r="AH203" s="112"/>
      <c r="AI203" s="10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pans="1:145" x14ac:dyDescent="0.15">
      <c r="A204" s="36">
        <f t="shared" si="51"/>
        <v>44462</v>
      </c>
      <c r="B204" s="14">
        <f t="shared" ca="1" si="60"/>
        <v>1.07315245</v>
      </c>
      <c r="C204" s="13">
        <f t="shared" si="52"/>
        <v>1</v>
      </c>
      <c r="D204" s="12">
        <f ca="1">IF(A204&lt;$B$1,VLOOKUP(A204,[1]DI!$A$4:$B$15000,2,FALSE),0)</f>
        <v>6.1499999999999999E-2</v>
      </c>
      <c r="E204" s="13">
        <f t="shared" ca="1" si="61"/>
        <v>1.0002368699999999</v>
      </c>
      <c r="F204" s="13">
        <f ca="1">(TRUNC(PRODUCT($E$12:$E203),16))</f>
        <v>1.0201194495205399</v>
      </c>
      <c r="G204" s="13">
        <f t="shared" si="62"/>
        <v>1</v>
      </c>
      <c r="H204" s="13">
        <f t="shared" ca="1" si="63"/>
        <v>1.0201194499999999</v>
      </c>
      <c r="I204" s="12">
        <f t="shared" si="64"/>
        <v>0.1</v>
      </c>
      <c r="J204" s="30">
        <f t="shared" si="53"/>
        <v>44270</v>
      </c>
      <c r="K204" s="2">
        <f t="shared" si="54"/>
        <v>134</v>
      </c>
      <c r="L204" s="15">
        <f t="shared" si="55"/>
        <v>134</v>
      </c>
      <c r="M204" s="11">
        <f t="shared" ref="M204:M267" si="68">ROUND((I204+1)^(L204/252),9)</f>
        <v>1.051987056</v>
      </c>
      <c r="N204" s="11">
        <f t="shared" ref="N204:N267" ca="1" si="69">ROUND(H204*M204,9)</f>
        <v>1.0731524569999999</v>
      </c>
      <c r="O204" s="15">
        <f t="shared" si="56"/>
        <v>0</v>
      </c>
      <c r="P204" s="13">
        <f t="shared" ref="P204:P267" ca="1" si="70">TRUNC(((N204-1)*C204),8)</f>
        <v>7.3152449999999994E-2</v>
      </c>
      <c r="Q204" s="19">
        <f t="shared" ref="Q204:Q267" si="71">IF($O204&gt;0,VLOOKUP($O204,$Z$12:$AF$150,7),0)</f>
        <v>0</v>
      </c>
      <c r="R204" s="13">
        <f t="shared" si="57"/>
        <v>0</v>
      </c>
      <c r="S204" s="13"/>
      <c r="T204" s="13"/>
      <c r="U204" s="13"/>
      <c r="V204" s="13"/>
      <c r="W204" s="4" t="str">
        <f t="shared" si="58"/>
        <v>J=</v>
      </c>
      <c r="X204" s="30">
        <f t="shared" si="59"/>
        <v>44635</v>
      </c>
      <c r="Y204" s="3"/>
      <c r="Z204" s="71">
        <f>[2]Plan1!$A274</f>
        <v>45211</v>
      </c>
      <c r="AA204" s="71" t="str">
        <f>[2]Plan1!$C274</f>
        <v>Nossa Sr.a Aparecida - Padroeira do Brasil</v>
      </c>
      <c r="AB204" s="64"/>
      <c r="AC204" s="1"/>
      <c r="AD204" s="24"/>
      <c r="AE204" s="62"/>
      <c r="AF204" s="62"/>
      <c r="AG204" s="62"/>
      <c r="AH204" s="112"/>
      <c r="AI204" s="10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pans="1:145" x14ac:dyDescent="0.15">
      <c r="A205" s="36">
        <f t="shared" ref="A205:A268" si="72">(A204+1)</f>
        <v>44463</v>
      </c>
      <c r="B205" s="14">
        <f t="shared" ca="1" si="60"/>
        <v>1.0738127099999999</v>
      </c>
      <c r="C205" s="13">
        <f t="shared" ref="C205:C268" si="73">(C204-R204)</f>
        <v>1</v>
      </c>
      <c r="D205" s="12">
        <f ca="1">IF(A205&lt;$B$1,VLOOKUP(A205,[1]DI!$A$4:$B$15000,2,FALSE),0)</f>
        <v>6.1499999999999999E-2</v>
      </c>
      <c r="E205" s="13">
        <f t="shared" ca="1" si="61"/>
        <v>1.0002368699999999</v>
      </c>
      <c r="F205" s="13">
        <f ca="1">(TRUNC(PRODUCT($E$12:$E204),16))</f>
        <v>1.0203610852145499</v>
      </c>
      <c r="G205" s="13">
        <f t="shared" si="62"/>
        <v>1</v>
      </c>
      <c r="H205" s="13">
        <f t="shared" ca="1" si="63"/>
        <v>1.02036109</v>
      </c>
      <c r="I205" s="12">
        <f t="shared" si="64"/>
        <v>0.1</v>
      </c>
      <c r="J205" s="30">
        <f t="shared" ref="J205:J268" si="74">IF(O204&gt;0,VLOOKUP(O204,Z$12:AJ$150,2),J204)</f>
        <v>44270</v>
      </c>
      <c r="K205" s="2">
        <f t="shared" ref="K205:K268" si="75">IF(A205&gt;J205,IF(NETWORKDAYS(J205,A205,$Z$160:$Z$544)-1=0,1,NETWORKDAYS(J205,A205,$Z$160:$Z$544)-1),0)</f>
        <v>135</v>
      </c>
      <c r="L205" s="15">
        <f t="shared" ref="L205:L268" si="76">IF(AND(K205=1,K204=1),1,IF(K205&gt;0,IF(K205=K204,K205+1,K205),0))</f>
        <v>135</v>
      </c>
      <c r="M205" s="11">
        <f t="shared" si="68"/>
        <v>1.0523850079999999</v>
      </c>
      <c r="N205" s="11">
        <f t="shared" ca="1" si="69"/>
        <v>1.073812714</v>
      </c>
      <c r="O205" s="15">
        <f t="shared" ref="O205:O268" si="77">IF(VLOOKUP(A205,AA$12:AH$150,8)=VLOOKUP(A204,AA$12:AH$150,8),0,VLOOKUP(A205,AA$12:AH$150,8))</f>
        <v>0</v>
      </c>
      <c r="P205" s="13">
        <f t="shared" ca="1" si="70"/>
        <v>7.3812710000000004E-2</v>
      </c>
      <c r="Q205" s="19">
        <f t="shared" si="71"/>
        <v>0</v>
      </c>
      <c r="R205" s="13">
        <f t="shared" ref="R205:R268" si="78">IF(Q205&gt;0,TRUNC(Q205*C205,8),0)</f>
        <v>0</v>
      </c>
      <c r="S205" s="13"/>
      <c r="T205" s="13"/>
      <c r="U205" s="13"/>
      <c r="V205" s="13"/>
      <c r="W205" s="4" t="str">
        <f t="shared" ref="W205:W268" si="79">IF(O204&gt;0,VLOOKUP(O204,Z$12:AJ$150,10),W204)</f>
        <v>J=</v>
      </c>
      <c r="X205" s="30">
        <f t="shared" ref="X205:X268" si="80">IF(O204&gt;0,VLOOKUP(O204,Z$12:AJ$150,11),X204)</f>
        <v>44635</v>
      </c>
      <c r="Y205" s="3"/>
      <c r="Z205" s="71">
        <f>[2]Plan1!$A275</f>
        <v>45232</v>
      </c>
      <c r="AA205" s="71" t="str">
        <f>[2]Plan1!$C275</f>
        <v>Finados</v>
      </c>
      <c r="AB205" s="64"/>
      <c r="AC205" s="1"/>
      <c r="AD205" s="24"/>
      <c r="AE205" s="62"/>
      <c r="AF205" s="62"/>
      <c r="AG205" s="62"/>
      <c r="AH205" s="112"/>
      <c r="AI205" s="10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pans="1:145" x14ac:dyDescent="0.15">
      <c r="A206" s="36">
        <f t="shared" si="72"/>
        <v>44464</v>
      </c>
      <c r="B206" s="14">
        <f t="shared" ref="B206:B269" ca="1" si="81">IF(A206&lt;=TODAY(),C206+P206,IF(AND(A206&gt;TODAY(),A206&lt;=$B$1),IF(VLOOKUP(TODAY(),$A$10:$D$5000,4,FALSE)=0,"n.d",C206+P206),"n.d"))</f>
        <v>1.07447337</v>
      </c>
      <c r="C206" s="13">
        <f t="shared" si="73"/>
        <v>1</v>
      </c>
      <c r="D206" s="12">
        <f ca="1">IF(A206&lt;$B$1,VLOOKUP(A206,[1]DI!$A$4:$B$15000,2,FALSE),0)</f>
        <v>0</v>
      </c>
      <c r="E206" s="13">
        <f t="shared" ref="E206:E269" ca="1" si="82">ROUND(((1+D206)^(1/252)),8)</f>
        <v>1</v>
      </c>
      <c r="F206" s="13">
        <f ca="1">(TRUNC(PRODUCT($E$12:$E205),16))</f>
        <v>1.0206027781447999</v>
      </c>
      <c r="G206" s="13">
        <f t="shared" ref="G206:G269" si="83">IF(O205&gt;0,F205,G205)</f>
        <v>1</v>
      </c>
      <c r="H206" s="13">
        <f t="shared" ref="H206:H269" ca="1" si="84">ROUND(F206/G206,8)</f>
        <v>1.0206027799999999</v>
      </c>
      <c r="I206" s="12">
        <f t="shared" ref="I206:I269" si="85">IF(O205&gt;0,VLOOKUP(A205,AG$160:AH$222,2),I205)</f>
        <v>0.1</v>
      </c>
      <c r="J206" s="30">
        <f t="shared" si="74"/>
        <v>44270</v>
      </c>
      <c r="K206" s="2">
        <f t="shared" si="75"/>
        <v>135</v>
      </c>
      <c r="L206" s="15">
        <f t="shared" si="76"/>
        <v>136</v>
      </c>
      <c r="M206" s="11">
        <f t="shared" si="68"/>
        <v>1.0527831110000001</v>
      </c>
      <c r="N206" s="11">
        <f t="shared" ca="1" si="69"/>
        <v>1.07447337</v>
      </c>
      <c r="O206" s="15">
        <f t="shared" si="77"/>
        <v>0</v>
      </c>
      <c r="P206" s="13">
        <f t="shared" ca="1" si="70"/>
        <v>7.4473369999999997E-2</v>
      </c>
      <c r="Q206" s="19">
        <f t="shared" si="71"/>
        <v>0</v>
      </c>
      <c r="R206" s="13">
        <f t="shared" si="78"/>
        <v>0</v>
      </c>
      <c r="S206" s="13"/>
      <c r="T206" s="13"/>
      <c r="U206" s="13"/>
      <c r="V206" s="13"/>
      <c r="W206" s="4" t="str">
        <f t="shared" si="79"/>
        <v>J=</v>
      </c>
      <c r="X206" s="30">
        <f t="shared" si="80"/>
        <v>44635</v>
      </c>
      <c r="Y206" s="3"/>
      <c r="Z206" s="71">
        <f>[2]Plan1!$A276</f>
        <v>45245</v>
      </c>
      <c r="AA206" s="71" t="str">
        <f>[2]Plan1!$C276</f>
        <v>Proclamação da República</v>
      </c>
      <c r="AB206" s="64"/>
      <c r="AC206" s="1"/>
      <c r="AD206" s="24"/>
      <c r="AE206" s="62"/>
      <c r="AF206" s="62"/>
      <c r="AG206" s="62"/>
      <c r="AH206" s="112"/>
      <c r="AI206" s="10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pans="1:145" x14ac:dyDescent="0.15">
      <c r="A207" s="36">
        <f t="shared" si="72"/>
        <v>44465</v>
      </c>
      <c r="B207" s="14">
        <f t="shared" ca="1" si="81"/>
        <v>1.07447337</v>
      </c>
      <c r="C207" s="13">
        <f t="shared" si="73"/>
        <v>1</v>
      </c>
      <c r="D207" s="12">
        <f ca="1">IF(A207&lt;$B$1,VLOOKUP(A207,[1]DI!$A$4:$B$15000,2,FALSE),0)</f>
        <v>0</v>
      </c>
      <c r="E207" s="13">
        <f t="shared" ca="1" si="82"/>
        <v>1</v>
      </c>
      <c r="F207" s="13">
        <f ca="1">(TRUNC(PRODUCT($E$12:$E206),16))</f>
        <v>1.0206027781447999</v>
      </c>
      <c r="G207" s="13">
        <f t="shared" si="83"/>
        <v>1</v>
      </c>
      <c r="H207" s="13">
        <f t="shared" ca="1" si="84"/>
        <v>1.0206027799999999</v>
      </c>
      <c r="I207" s="12">
        <f t="shared" si="85"/>
        <v>0.1</v>
      </c>
      <c r="J207" s="30">
        <f t="shared" si="74"/>
        <v>44270</v>
      </c>
      <c r="K207" s="2">
        <f t="shared" si="75"/>
        <v>135</v>
      </c>
      <c r="L207" s="15">
        <f t="shared" si="76"/>
        <v>136</v>
      </c>
      <c r="M207" s="11">
        <f t="shared" si="68"/>
        <v>1.0527831110000001</v>
      </c>
      <c r="N207" s="11">
        <f t="shared" ca="1" si="69"/>
        <v>1.07447337</v>
      </c>
      <c r="O207" s="15">
        <f t="shared" si="77"/>
        <v>0</v>
      </c>
      <c r="P207" s="13">
        <f t="shared" ca="1" si="70"/>
        <v>7.4473369999999997E-2</v>
      </c>
      <c r="Q207" s="19">
        <f t="shared" si="71"/>
        <v>0</v>
      </c>
      <c r="R207" s="13">
        <f t="shared" si="78"/>
        <v>0</v>
      </c>
      <c r="S207" s="13"/>
      <c r="T207" s="13"/>
      <c r="U207" s="13"/>
      <c r="V207" s="13"/>
      <c r="W207" s="4" t="str">
        <f t="shared" si="79"/>
        <v>J=</v>
      </c>
      <c r="X207" s="30">
        <f t="shared" si="80"/>
        <v>44635</v>
      </c>
      <c r="Y207" s="3"/>
      <c r="Z207" s="71">
        <f>[2]Plan1!$A277</f>
        <v>45285</v>
      </c>
      <c r="AA207" s="71" t="str">
        <f>[2]Plan1!$C277</f>
        <v>Natal</v>
      </c>
      <c r="AB207" s="64"/>
      <c r="AC207" s="1"/>
      <c r="AD207" s="24"/>
      <c r="AE207" s="62"/>
      <c r="AF207" s="62"/>
      <c r="AG207" s="62"/>
      <c r="AH207" s="112"/>
      <c r="AI207" s="10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pans="1:145" x14ac:dyDescent="0.15">
      <c r="A208" s="36">
        <f t="shared" si="72"/>
        <v>44466</v>
      </c>
      <c r="B208" s="14">
        <f t="shared" ca="1" si="81"/>
        <v>1.07447337</v>
      </c>
      <c r="C208" s="13">
        <f t="shared" si="73"/>
        <v>1</v>
      </c>
      <c r="D208" s="12">
        <f ca="1">IF(A208&lt;$B$1,VLOOKUP(A208,[1]DI!$A$4:$B$15000,2,FALSE),0)</f>
        <v>6.1499999999999999E-2</v>
      </c>
      <c r="E208" s="13">
        <f t="shared" ca="1" si="82"/>
        <v>1.0002368699999999</v>
      </c>
      <c r="F208" s="13">
        <f ca="1">(TRUNC(PRODUCT($E$12:$E207),16))</f>
        <v>1.0206027781447999</v>
      </c>
      <c r="G208" s="13">
        <f t="shared" si="83"/>
        <v>1</v>
      </c>
      <c r="H208" s="13">
        <f t="shared" ca="1" si="84"/>
        <v>1.0206027799999999</v>
      </c>
      <c r="I208" s="12">
        <f t="shared" si="85"/>
        <v>0.1</v>
      </c>
      <c r="J208" s="30">
        <f t="shared" si="74"/>
        <v>44270</v>
      </c>
      <c r="K208" s="2">
        <f t="shared" si="75"/>
        <v>136</v>
      </c>
      <c r="L208" s="15">
        <f t="shared" si="76"/>
        <v>136</v>
      </c>
      <c r="M208" s="11">
        <f t="shared" si="68"/>
        <v>1.0527831110000001</v>
      </c>
      <c r="N208" s="11">
        <f t="shared" ca="1" si="69"/>
        <v>1.07447337</v>
      </c>
      <c r="O208" s="15">
        <f t="shared" si="77"/>
        <v>0</v>
      </c>
      <c r="P208" s="13">
        <f t="shared" ca="1" si="70"/>
        <v>7.4473369999999997E-2</v>
      </c>
      <c r="Q208" s="19">
        <f t="shared" si="71"/>
        <v>0</v>
      </c>
      <c r="R208" s="13">
        <f t="shared" si="78"/>
        <v>0</v>
      </c>
      <c r="S208" s="13"/>
      <c r="T208" s="13"/>
      <c r="U208" s="13"/>
      <c r="V208" s="13"/>
      <c r="W208" s="4" t="str">
        <f t="shared" si="79"/>
        <v>J=</v>
      </c>
      <c r="X208" s="30">
        <f t="shared" si="80"/>
        <v>44635</v>
      </c>
      <c r="Y208" s="3"/>
      <c r="Z208" s="71">
        <f>[2]Plan1!$A278</f>
        <v>45292</v>
      </c>
      <c r="AA208" s="71" t="str">
        <f>[2]Plan1!$C278</f>
        <v>Confraternização Universal</v>
      </c>
      <c r="AB208" s="64"/>
      <c r="AC208" s="1"/>
      <c r="AD208" s="24"/>
      <c r="AE208" s="62"/>
      <c r="AF208" s="62"/>
      <c r="AG208" s="62"/>
      <c r="AH208" s="112"/>
      <c r="AI208" s="10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pans="1:145" x14ac:dyDescent="0.15">
      <c r="A209" s="36">
        <f t="shared" si="72"/>
        <v>44467</v>
      </c>
      <c r="B209" s="14">
        <f t="shared" ca="1" si="81"/>
        <v>1.0751344300000001</v>
      </c>
      <c r="C209" s="13">
        <f t="shared" si="73"/>
        <v>1</v>
      </c>
      <c r="D209" s="12">
        <f ca="1">IF(A209&lt;$B$1,VLOOKUP(A209,[1]DI!$A$4:$B$15000,2,FALSE),0)</f>
        <v>6.1499999999999999E-2</v>
      </c>
      <c r="E209" s="13">
        <f t="shared" ca="1" si="82"/>
        <v>1.0002368699999999</v>
      </c>
      <c r="F209" s="13">
        <f ca="1">(TRUNC(PRODUCT($E$12:$E208),16))</f>
        <v>1.0208445283248599</v>
      </c>
      <c r="G209" s="13">
        <f t="shared" si="83"/>
        <v>1</v>
      </c>
      <c r="H209" s="13">
        <f t="shared" ca="1" si="84"/>
        <v>1.02084453</v>
      </c>
      <c r="I209" s="12">
        <f t="shared" si="85"/>
        <v>0.1</v>
      </c>
      <c r="J209" s="30">
        <f t="shared" si="74"/>
        <v>44270</v>
      </c>
      <c r="K209" s="2">
        <f t="shared" si="75"/>
        <v>137</v>
      </c>
      <c r="L209" s="15">
        <f t="shared" si="76"/>
        <v>137</v>
      </c>
      <c r="M209" s="11">
        <f t="shared" si="68"/>
        <v>1.0531813649999999</v>
      </c>
      <c r="N209" s="11">
        <f t="shared" ca="1" si="69"/>
        <v>1.0751344359999999</v>
      </c>
      <c r="O209" s="15">
        <f t="shared" si="77"/>
        <v>0</v>
      </c>
      <c r="P209" s="13">
        <f t="shared" ca="1" si="70"/>
        <v>7.5134430000000002E-2</v>
      </c>
      <c r="Q209" s="19">
        <f t="shared" si="71"/>
        <v>0</v>
      </c>
      <c r="R209" s="13">
        <f t="shared" si="78"/>
        <v>0</v>
      </c>
      <c r="S209" s="13"/>
      <c r="T209" s="13"/>
      <c r="U209" s="13"/>
      <c r="V209" s="13"/>
      <c r="W209" s="4" t="str">
        <f t="shared" si="79"/>
        <v>J=</v>
      </c>
      <c r="X209" s="30">
        <f t="shared" si="80"/>
        <v>44635</v>
      </c>
      <c r="Y209" s="3"/>
      <c r="Z209" s="71">
        <f>[2]Plan1!$A279</f>
        <v>45334</v>
      </c>
      <c r="AA209" s="71" t="str">
        <f>[2]Plan1!$C279</f>
        <v>Carnaval</v>
      </c>
      <c r="AB209" s="64"/>
      <c r="AC209" s="1"/>
      <c r="AD209" s="24"/>
      <c r="AE209" s="62"/>
      <c r="AF209" s="62"/>
      <c r="AG209" s="62"/>
      <c r="AH209" s="112"/>
      <c r="AI209" s="10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pans="1:145" x14ac:dyDescent="0.15">
      <c r="A210" s="36">
        <f t="shared" si="72"/>
        <v>44468</v>
      </c>
      <c r="B210" s="14">
        <f t="shared" ca="1" si="81"/>
        <v>1.0757959100000001</v>
      </c>
      <c r="C210" s="13">
        <f t="shared" si="73"/>
        <v>1</v>
      </c>
      <c r="D210" s="12">
        <f ca="1">IF(A210&lt;$B$1,VLOOKUP(A210,[1]DI!$A$4:$B$15000,2,FALSE),0)</f>
        <v>6.1499999999999999E-2</v>
      </c>
      <c r="E210" s="13">
        <f t="shared" ca="1" si="82"/>
        <v>1.0002368699999999</v>
      </c>
      <c r="F210" s="13">
        <f ca="1">(TRUNC(PRODUCT($E$12:$E209),16))</f>
        <v>1.02108633576828</v>
      </c>
      <c r="G210" s="13">
        <f t="shared" si="83"/>
        <v>1</v>
      </c>
      <c r="H210" s="13">
        <f t="shared" ca="1" si="84"/>
        <v>1.0210863400000001</v>
      </c>
      <c r="I210" s="12">
        <f t="shared" si="85"/>
        <v>0.1</v>
      </c>
      <c r="J210" s="30">
        <f t="shared" si="74"/>
        <v>44270</v>
      </c>
      <c r="K210" s="2">
        <f t="shared" si="75"/>
        <v>138</v>
      </c>
      <c r="L210" s="15">
        <f t="shared" si="76"/>
        <v>138</v>
      </c>
      <c r="M210" s="11">
        <f t="shared" si="68"/>
        <v>1.0535797689999999</v>
      </c>
      <c r="N210" s="11">
        <f t="shared" ca="1" si="69"/>
        <v>1.0757959100000001</v>
      </c>
      <c r="O210" s="15">
        <f t="shared" si="77"/>
        <v>0</v>
      </c>
      <c r="P210" s="13">
        <f t="shared" ca="1" si="70"/>
        <v>7.5795909999999994E-2</v>
      </c>
      <c r="Q210" s="19">
        <f t="shared" si="71"/>
        <v>0</v>
      </c>
      <c r="R210" s="13">
        <f t="shared" si="78"/>
        <v>0</v>
      </c>
      <c r="S210" s="13"/>
      <c r="T210" s="13"/>
      <c r="U210" s="13"/>
      <c r="V210" s="13"/>
      <c r="W210" s="4" t="str">
        <f t="shared" si="79"/>
        <v>J=</v>
      </c>
      <c r="X210" s="30">
        <f t="shared" si="80"/>
        <v>44635</v>
      </c>
      <c r="Y210" s="3"/>
      <c r="Z210" s="71">
        <f>[2]Plan1!$A280</f>
        <v>45335</v>
      </c>
      <c r="AA210" s="71" t="str">
        <f>[2]Plan1!$C280</f>
        <v>Carnaval</v>
      </c>
      <c r="AB210" s="72"/>
      <c r="AC210" s="1"/>
      <c r="AD210" s="18"/>
      <c r="AE210" s="62"/>
      <c r="AF210" s="62"/>
      <c r="AG210" s="62"/>
      <c r="AH210" s="112"/>
      <c r="AI210" s="10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pans="1:145" x14ac:dyDescent="0.15">
      <c r="A211" s="36">
        <f t="shared" si="72"/>
        <v>44469</v>
      </c>
      <c r="B211" s="14">
        <f t="shared" ca="1" si="81"/>
        <v>1.0764577799999999</v>
      </c>
      <c r="C211" s="13">
        <f t="shared" si="73"/>
        <v>1</v>
      </c>
      <c r="D211" s="12">
        <f ca="1">IF(A211&lt;$B$1,VLOOKUP(A211,[1]DI!$A$4:$B$15000,2,FALSE),0)</f>
        <v>6.1499999999999999E-2</v>
      </c>
      <c r="E211" s="13">
        <f t="shared" ca="1" si="82"/>
        <v>1.0002368699999999</v>
      </c>
      <c r="F211" s="13">
        <f ca="1">(TRUNC(PRODUCT($E$12:$E210),16))</f>
        <v>1.0213282004886399</v>
      </c>
      <c r="G211" s="13">
        <f t="shared" si="83"/>
        <v>1</v>
      </c>
      <c r="H211" s="13">
        <f t="shared" ca="1" si="84"/>
        <v>1.0213281999999999</v>
      </c>
      <c r="I211" s="12">
        <f t="shared" si="85"/>
        <v>0.1</v>
      </c>
      <c r="J211" s="30">
        <f t="shared" si="74"/>
        <v>44270</v>
      </c>
      <c r="K211" s="2">
        <f t="shared" si="75"/>
        <v>139</v>
      </c>
      <c r="L211" s="15">
        <f t="shared" si="76"/>
        <v>139</v>
      </c>
      <c r="M211" s="11">
        <f t="shared" si="68"/>
        <v>1.053978324</v>
      </c>
      <c r="N211" s="11">
        <f t="shared" ca="1" si="69"/>
        <v>1.076457784</v>
      </c>
      <c r="O211" s="15">
        <f t="shared" si="77"/>
        <v>0</v>
      </c>
      <c r="P211" s="13">
        <f t="shared" ca="1" si="70"/>
        <v>7.6457780000000003E-2</v>
      </c>
      <c r="Q211" s="19">
        <f t="shared" si="71"/>
        <v>0</v>
      </c>
      <c r="R211" s="13">
        <f t="shared" si="78"/>
        <v>0</v>
      </c>
      <c r="S211" s="13"/>
      <c r="T211" s="13"/>
      <c r="U211" s="13"/>
      <c r="V211" s="13"/>
      <c r="W211" s="4" t="str">
        <f t="shared" si="79"/>
        <v>J=</v>
      </c>
      <c r="X211" s="30">
        <f t="shared" si="80"/>
        <v>44635</v>
      </c>
      <c r="Y211" s="3"/>
      <c r="Z211" s="71">
        <f>[2]Plan1!$A281</f>
        <v>45380</v>
      </c>
      <c r="AA211" s="71" t="str">
        <f>[2]Plan1!$C281</f>
        <v>Paixão de Cristo</v>
      </c>
      <c r="AB211" s="72"/>
      <c r="AC211" s="1"/>
      <c r="AD211" s="25"/>
      <c r="AE211" s="62"/>
      <c r="AF211" s="62"/>
      <c r="AG211" s="62"/>
      <c r="AH211" s="112"/>
      <c r="AI211" s="10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pans="1:145" x14ac:dyDescent="0.15">
      <c r="A212" s="36">
        <f t="shared" si="72"/>
        <v>44470</v>
      </c>
      <c r="B212" s="14">
        <f t="shared" ca="1" si="81"/>
        <v>1.0771200599999999</v>
      </c>
      <c r="C212" s="13">
        <f t="shared" si="73"/>
        <v>1</v>
      </c>
      <c r="D212" s="12">
        <f ca="1">IF(A212&lt;$B$1,VLOOKUP(A212,[1]DI!$A$4:$B$15000,2,FALSE),0)</f>
        <v>6.1499999999999999E-2</v>
      </c>
      <c r="E212" s="13">
        <f t="shared" ca="1" si="82"/>
        <v>1.0002368699999999</v>
      </c>
      <c r="F212" s="13">
        <f ca="1">(TRUNC(PRODUCT($E$12:$E211),16))</f>
        <v>1.02157012249949</v>
      </c>
      <c r="G212" s="13">
        <f t="shared" si="83"/>
        <v>1</v>
      </c>
      <c r="H212" s="13">
        <f t="shared" ca="1" si="84"/>
        <v>1.02157012</v>
      </c>
      <c r="I212" s="12">
        <f t="shared" si="85"/>
        <v>0.1</v>
      </c>
      <c r="J212" s="30">
        <f t="shared" si="74"/>
        <v>44270</v>
      </c>
      <c r="K212" s="2">
        <f t="shared" si="75"/>
        <v>140</v>
      </c>
      <c r="L212" s="15">
        <f t="shared" si="76"/>
        <v>140</v>
      </c>
      <c r="M212" s="11">
        <f t="shared" si="68"/>
        <v>1.0543770299999999</v>
      </c>
      <c r="N212" s="11">
        <f t="shared" ca="1" si="69"/>
        <v>1.077120069</v>
      </c>
      <c r="O212" s="15">
        <f t="shared" si="77"/>
        <v>0</v>
      </c>
      <c r="P212" s="13">
        <f t="shared" ca="1" si="70"/>
        <v>7.7120060000000004E-2</v>
      </c>
      <c r="Q212" s="19">
        <f t="shared" si="71"/>
        <v>0</v>
      </c>
      <c r="R212" s="13">
        <f t="shared" si="78"/>
        <v>0</v>
      </c>
      <c r="S212" s="13"/>
      <c r="T212" s="13"/>
      <c r="U212" s="13"/>
      <c r="V212" s="13"/>
      <c r="W212" s="4" t="str">
        <f t="shared" si="79"/>
        <v>J=</v>
      </c>
      <c r="X212" s="30">
        <f t="shared" si="80"/>
        <v>44635</v>
      </c>
      <c r="Y212" s="3"/>
      <c r="Z212" s="71">
        <f>[2]Plan1!$A282</f>
        <v>45403</v>
      </c>
      <c r="AA212" s="71" t="str">
        <f>[2]Plan1!$C282</f>
        <v>Tiradentes</v>
      </c>
      <c r="AB212" s="64"/>
      <c r="AC212" s="1"/>
      <c r="AD212" s="26"/>
      <c r="AE212" s="62"/>
      <c r="AF212" s="62"/>
      <c r="AG212" s="62"/>
      <c r="AH212" s="112"/>
      <c r="AI212" s="10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pans="1:145" x14ac:dyDescent="0.15">
      <c r="A213" s="36">
        <f t="shared" si="72"/>
        <v>44471</v>
      </c>
      <c r="B213" s="14">
        <f t="shared" ca="1" si="81"/>
        <v>1.0777827600000001</v>
      </c>
      <c r="C213" s="13">
        <f t="shared" si="73"/>
        <v>1</v>
      </c>
      <c r="D213" s="12">
        <f ca="1">IF(A213&lt;$B$1,VLOOKUP(A213,[1]DI!$A$4:$B$15000,2,FALSE),0)</f>
        <v>0</v>
      </c>
      <c r="E213" s="13">
        <f t="shared" ca="1" si="82"/>
        <v>1</v>
      </c>
      <c r="F213" s="13">
        <f ca="1">(TRUNC(PRODUCT($E$12:$E212),16))</f>
        <v>1.0218121018144</v>
      </c>
      <c r="G213" s="13">
        <f t="shared" si="83"/>
        <v>1</v>
      </c>
      <c r="H213" s="13">
        <f t="shared" ca="1" si="84"/>
        <v>1.0218121</v>
      </c>
      <c r="I213" s="12">
        <f t="shared" si="85"/>
        <v>0.1</v>
      </c>
      <c r="J213" s="30">
        <f t="shared" si="74"/>
        <v>44270</v>
      </c>
      <c r="K213" s="2">
        <f t="shared" si="75"/>
        <v>140</v>
      </c>
      <c r="L213" s="15">
        <f t="shared" si="76"/>
        <v>141</v>
      </c>
      <c r="M213" s="11">
        <f t="shared" si="68"/>
        <v>1.0547758869999999</v>
      </c>
      <c r="N213" s="11">
        <f t="shared" ca="1" si="69"/>
        <v>1.0777827639999999</v>
      </c>
      <c r="O213" s="15">
        <f t="shared" si="77"/>
        <v>0</v>
      </c>
      <c r="P213" s="13">
        <f t="shared" ca="1" si="70"/>
        <v>7.7782760000000006E-2</v>
      </c>
      <c r="Q213" s="19">
        <f t="shared" si="71"/>
        <v>0</v>
      </c>
      <c r="R213" s="13">
        <f t="shared" si="78"/>
        <v>0</v>
      </c>
      <c r="S213" s="13"/>
      <c r="T213" s="13"/>
      <c r="U213" s="13"/>
      <c r="V213" s="13"/>
      <c r="W213" s="4" t="str">
        <f t="shared" si="79"/>
        <v>J=</v>
      </c>
      <c r="X213" s="30">
        <f t="shared" si="80"/>
        <v>44635</v>
      </c>
      <c r="Y213" s="3"/>
      <c r="Z213" s="71">
        <f>[2]Plan1!$A283</f>
        <v>45413</v>
      </c>
      <c r="AA213" s="71" t="str">
        <f>[2]Plan1!$C283</f>
        <v>Dia do Trabalho</v>
      </c>
      <c r="AB213" s="64"/>
      <c r="AC213" s="1"/>
      <c r="AD213" s="26"/>
      <c r="AE213" s="62"/>
      <c r="AF213" s="62"/>
      <c r="AG213" s="62"/>
      <c r="AH213" s="112"/>
      <c r="AI213" s="10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pans="1:145" x14ac:dyDescent="0.15">
      <c r="A214" s="36">
        <f t="shared" si="72"/>
        <v>44472</v>
      </c>
      <c r="B214" s="14">
        <f t="shared" ca="1" si="81"/>
        <v>1.0777827600000001</v>
      </c>
      <c r="C214" s="13">
        <f t="shared" si="73"/>
        <v>1</v>
      </c>
      <c r="D214" s="12">
        <f ca="1">IF(A214&lt;$B$1,VLOOKUP(A214,[1]DI!$A$4:$B$15000,2,FALSE),0)</f>
        <v>0</v>
      </c>
      <c r="E214" s="13">
        <f t="shared" ca="1" si="82"/>
        <v>1</v>
      </c>
      <c r="F214" s="13">
        <f ca="1">(TRUNC(PRODUCT($E$12:$E213),16))</f>
        <v>1.0218121018144</v>
      </c>
      <c r="G214" s="13">
        <f t="shared" si="83"/>
        <v>1</v>
      </c>
      <c r="H214" s="13">
        <f t="shared" ca="1" si="84"/>
        <v>1.0218121</v>
      </c>
      <c r="I214" s="12">
        <f t="shared" si="85"/>
        <v>0.1</v>
      </c>
      <c r="J214" s="30">
        <f t="shared" si="74"/>
        <v>44270</v>
      </c>
      <c r="K214" s="2">
        <f t="shared" si="75"/>
        <v>140</v>
      </c>
      <c r="L214" s="15">
        <f t="shared" si="76"/>
        <v>141</v>
      </c>
      <c r="M214" s="11">
        <f t="shared" si="68"/>
        <v>1.0547758869999999</v>
      </c>
      <c r="N214" s="11">
        <f t="shared" ca="1" si="69"/>
        <v>1.0777827639999999</v>
      </c>
      <c r="O214" s="15">
        <f t="shared" si="77"/>
        <v>0</v>
      </c>
      <c r="P214" s="13">
        <f t="shared" ca="1" si="70"/>
        <v>7.7782760000000006E-2</v>
      </c>
      <c r="Q214" s="19">
        <f t="shared" si="71"/>
        <v>0</v>
      </c>
      <c r="R214" s="13">
        <f t="shared" si="78"/>
        <v>0</v>
      </c>
      <c r="S214" s="13"/>
      <c r="T214" s="13"/>
      <c r="U214" s="13"/>
      <c r="V214" s="13"/>
      <c r="W214" s="4" t="str">
        <f t="shared" si="79"/>
        <v>J=</v>
      </c>
      <c r="X214" s="30">
        <f t="shared" si="80"/>
        <v>44635</v>
      </c>
      <c r="Y214" s="3"/>
      <c r="Z214" s="71">
        <f>[2]Plan1!$A284</f>
        <v>45442</v>
      </c>
      <c r="AA214" s="71" t="str">
        <f>[2]Plan1!$C284</f>
        <v>Corpus Christi</v>
      </c>
      <c r="AB214" s="64"/>
      <c r="AC214" s="1"/>
      <c r="AD214" s="26"/>
      <c r="AE214" s="62"/>
      <c r="AF214" s="62"/>
      <c r="AG214" s="62"/>
      <c r="AH214" s="112"/>
      <c r="AI214" s="10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pans="1:145" x14ac:dyDescent="0.15">
      <c r="A215" s="36">
        <f t="shared" si="72"/>
        <v>44473</v>
      </c>
      <c r="B215" s="14">
        <f t="shared" ca="1" si="81"/>
        <v>1.0777827600000001</v>
      </c>
      <c r="C215" s="13">
        <f t="shared" si="73"/>
        <v>1</v>
      </c>
      <c r="D215" s="12">
        <f ca="1">IF(A215&lt;$B$1,VLOOKUP(A215,[1]DI!$A$4:$B$15000,2,FALSE),0)</f>
        <v>6.1499999999999999E-2</v>
      </c>
      <c r="E215" s="13">
        <f t="shared" ca="1" si="82"/>
        <v>1.0002368699999999</v>
      </c>
      <c r="F215" s="13">
        <f ca="1">(TRUNC(PRODUCT($E$12:$E214),16))</f>
        <v>1.0218121018144</v>
      </c>
      <c r="G215" s="13">
        <f t="shared" si="83"/>
        <v>1</v>
      </c>
      <c r="H215" s="13">
        <f t="shared" ca="1" si="84"/>
        <v>1.0218121</v>
      </c>
      <c r="I215" s="12">
        <f t="shared" si="85"/>
        <v>0.1</v>
      </c>
      <c r="J215" s="30">
        <f t="shared" si="74"/>
        <v>44270</v>
      </c>
      <c r="K215" s="2">
        <f t="shared" si="75"/>
        <v>141</v>
      </c>
      <c r="L215" s="15">
        <f t="shared" si="76"/>
        <v>141</v>
      </c>
      <c r="M215" s="11">
        <f t="shared" si="68"/>
        <v>1.0547758869999999</v>
      </c>
      <c r="N215" s="11">
        <f t="shared" ca="1" si="69"/>
        <v>1.0777827639999999</v>
      </c>
      <c r="O215" s="15">
        <f t="shared" si="77"/>
        <v>0</v>
      </c>
      <c r="P215" s="13">
        <f t="shared" ca="1" si="70"/>
        <v>7.7782760000000006E-2</v>
      </c>
      <c r="Q215" s="19">
        <f t="shared" si="71"/>
        <v>0</v>
      </c>
      <c r="R215" s="13">
        <f t="shared" si="78"/>
        <v>0</v>
      </c>
      <c r="S215" s="13"/>
      <c r="T215" s="13"/>
      <c r="U215" s="13"/>
      <c r="V215" s="13"/>
      <c r="W215" s="4" t="str">
        <f t="shared" si="79"/>
        <v>J=</v>
      </c>
      <c r="X215" s="30">
        <f t="shared" si="80"/>
        <v>44635</v>
      </c>
      <c r="Y215" s="3"/>
      <c r="Z215" s="71">
        <f>[2]Plan1!$A285</f>
        <v>45542</v>
      </c>
      <c r="AA215" s="71" t="str">
        <f>[2]Plan1!$C285</f>
        <v>Independência do Brasil</v>
      </c>
      <c r="AB215" s="64"/>
      <c r="AC215" s="1"/>
      <c r="AD215" s="26"/>
      <c r="AE215" s="62"/>
      <c r="AF215" s="62"/>
      <c r="AG215" s="62"/>
      <c r="AH215" s="112"/>
      <c r="AI215" s="10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pans="1:145" x14ac:dyDescent="0.15">
      <c r="A216" s="36">
        <f t="shared" si="72"/>
        <v>44474</v>
      </c>
      <c r="B216" s="14">
        <f t="shared" ca="1" si="81"/>
        <v>1.07844586</v>
      </c>
      <c r="C216" s="13">
        <f t="shared" si="73"/>
        <v>1</v>
      </c>
      <c r="D216" s="12">
        <f ca="1">IF(A216&lt;$B$1,VLOOKUP(A216,[1]DI!$A$4:$B$15000,2,FALSE),0)</f>
        <v>6.1499999999999999E-2</v>
      </c>
      <c r="E216" s="13">
        <f t="shared" ca="1" si="82"/>
        <v>1.0002368699999999</v>
      </c>
      <c r="F216" s="13">
        <f ca="1">(TRUNC(PRODUCT($E$12:$E215),16))</f>
        <v>1.0220541384469599</v>
      </c>
      <c r="G216" s="13">
        <f t="shared" si="83"/>
        <v>1</v>
      </c>
      <c r="H216" s="13">
        <f t="shared" ca="1" si="84"/>
        <v>1.0220541400000001</v>
      </c>
      <c r="I216" s="12">
        <f t="shared" si="85"/>
        <v>0.1</v>
      </c>
      <c r="J216" s="30">
        <f t="shared" si="74"/>
        <v>44270</v>
      </c>
      <c r="K216" s="2">
        <f t="shared" si="75"/>
        <v>142</v>
      </c>
      <c r="L216" s="15">
        <f t="shared" si="76"/>
        <v>142</v>
      </c>
      <c r="M216" s="11">
        <f t="shared" si="68"/>
        <v>1.0551748940000001</v>
      </c>
      <c r="N216" s="11">
        <f t="shared" ca="1" si="69"/>
        <v>1.0784458690000001</v>
      </c>
      <c r="O216" s="15">
        <f t="shared" si="77"/>
        <v>0</v>
      </c>
      <c r="P216" s="13">
        <f t="shared" ca="1" si="70"/>
        <v>7.8445860000000006E-2</v>
      </c>
      <c r="Q216" s="19">
        <f t="shared" si="71"/>
        <v>0</v>
      </c>
      <c r="R216" s="13">
        <f t="shared" si="78"/>
        <v>0</v>
      </c>
      <c r="S216" s="13"/>
      <c r="T216" s="13"/>
      <c r="U216" s="13"/>
      <c r="V216" s="13"/>
      <c r="W216" s="4" t="str">
        <f t="shared" si="79"/>
        <v>J=</v>
      </c>
      <c r="X216" s="30">
        <f t="shared" si="80"/>
        <v>44635</v>
      </c>
      <c r="Y216" s="3"/>
      <c r="Z216" s="71">
        <f>[2]Plan1!$A286</f>
        <v>45577</v>
      </c>
      <c r="AA216" s="71" t="str">
        <f>[2]Plan1!$C286</f>
        <v>Nossa Sr.a Aparecida - Padroeira do Brasil</v>
      </c>
      <c r="AB216" s="64"/>
      <c r="AC216" s="1"/>
      <c r="AD216" s="26"/>
      <c r="AE216" s="62"/>
      <c r="AF216" s="62"/>
      <c r="AG216" s="62"/>
      <c r="AH216" s="112"/>
      <c r="AI216" s="10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pans="1:145" x14ac:dyDescent="0.15">
      <c r="A217" s="36">
        <f t="shared" si="72"/>
        <v>44475</v>
      </c>
      <c r="B217" s="14">
        <f t="shared" ca="1" si="81"/>
        <v>1.0791093700000001</v>
      </c>
      <c r="C217" s="13">
        <f t="shared" si="73"/>
        <v>1</v>
      </c>
      <c r="D217" s="12">
        <f ca="1">IF(A217&lt;$B$1,VLOOKUP(A217,[1]DI!$A$4:$B$15000,2,FALSE),0)</f>
        <v>6.1499999999999999E-2</v>
      </c>
      <c r="E217" s="13">
        <f t="shared" ca="1" si="82"/>
        <v>1.0002368699999999</v>
      </c>
      <c r="F217" s="13">
        <f ca="1">(TRUNC(PRODUCT($E$12:$E216),16))</f>
        <v>1.0222962324107301</v>
      </c>
      <c r="G217" s="13">
        <f t="shared" si="83"/>
        <v>1</v>
      </c>
      <c r="H217" s="13">
        <f t="shared" ca="1" si="84"/>
        <v>1.02229623</v>
      </c>
      <c r="I217" s="12">
        <f t="shared" si="85"/>
        <v>0.1</v>
      </c>
      <c r="J217" s="30">
        <f t="shared" si="74"/>
        <v>44270</v>
      </c>
      <c r="K217" s="2">
        <f t="shared" si="75"/>
        <v>143</v>
      </c>
      <c r="L217" s="15">
        <f t="shared" si="76"/>
        <v>143</v>
      </c>
      <c r="M217" s="11">
        <f t="shared" si="68"/>
        <v>1.055574053</v>
      </c>
      <c r="N217" s="11">
        <f t="shared" ca="1" si="69"/>
        <v>1.079109375</v>
      </c>
      <c r="O217" s="15">
        <f t="shared" si="77"/>
        <v>0</v>
      </c>
      <c r="P217" s="13">
        <f t="shared" ca="1" si="70"/>
        <v>7.9109369999999998E-2</v>
      </c>
      <c r="Q217" s="19">
        <f t="shared" si="71"/>
        <v>0</v>
      </c>
      <c r="R217" s="13">
        <f t="shared" si="78"/>
        <v>0</v>
      </c>
      <c r="S217" s="13"/>
      <c r="T217" s="13"/>
      <c r="U217" s="13"/>
      <c r="V217" s="13"/>
      <c r="W217" s="4" t="str">
        <f t="shared" si="79"/>
        <v>J=</v>
      </c>
      <c r="X217" s="30">
        <f t="shared" si="80"/>
        <v>44635</v>
      </c>
      <c r="Y217" s="3"/>
      <c r="Z217" s="71">
        <f>[2]Plan1!$A287</f>
        <v>45598</v>
      </c>
      <c r="AA217" s="71" t="str">
        <f>[2]Plan1!$C287</f>
        <v>Finados</v>
      </c>
      <c r="AB217" s="64"/>
      <c r="AC217" s="1"/>
      <c r="AD217" s="26"/>
      <c r="AE217" s="62"/>
      <c r="AF217" s="62"/>
      <c r="AG217" s="62"/>
      <c r="AH217" s="112"/>
      <c r="AI217" s="10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pans="1:145" x14ac:dyDescent="0.15">
      <c r="A218" s="36">
        <f t="shared" si="72"/>
        <v>44476</v>
      </c>
      <c r="B218" s="14">
        <f t="shared" ca="1" si="81"/>
        <v>1.0797732899999999</v>
      </c>
      <c r="C218" s="13">
        <f t="shared" si="73"/>
        <v>1</v>
      </c>
      <c r="D218" s="12">
        <f ca="1">IF(A218&lt;$B$1,VLOOKUP(A218,[1]DI!$A$4:$B$15000,2,FALSE),0)</f>
        <v>6.1499999999999999E-2</v>
      </c>
      <c r="E218" s="13">
        <f t="shared" ca="1" si="82"/>
        <v>1.0002368699999999</v>
      </c>
      <c r="F218" s="13">
        <f ca="1">(TRUNC(PRODUCT($E$12:$E217),16))</f>
        <v>1.0225383837193001</v>
      </c>
      <c r="G218" s="13">
        <f t="shared" si="83"/>
        <v>1</v>
      </c>
      <c r="H218" s="13">
        <f t="shared" ca="1" si="84"/>
        <v>1.0225383800000001</v>
      </c>
      <c r="I218" s="12">
        <f t="shared" si="85"/>
        <v>0.1</v>
      </c>
      <c r="J218" s="30">
        <f t="shared" si="74"/>
        <v>44270</v>
      </c>
      <c r="K218" s="2">
        <f t="shared" si="75"/>
        <v>144</v>
      </c>
      <c r="L218" s="15">
        <f t="shared" si="76"/>
        <v>144</v>
      </c>
      <c r="M218" s="11">
        <f t="shared" si="68"/>
        <v>1.055973362</v>
      </c>
      <c r="N218" s="11">
        <f t="shared" ca="1" si="69"/>
        <v>1.079773291</v>
      </c>
      <c r="O218" s="15">
        <f t="shared" si="77"/>
        <v>0</v>
      </c>
      <c r="P218" s="13">
        <f t="shared" ca="1" si="70"/>
        <v>7.9773289999999997E-2</v>
      </c>
      <c r="Q218" s="19">
        <f t="shared" si="71"/>
        <v>0</v>
      </c>
      <c r="R218" s="13">
        <f t="shared" si="78"/>
        <v>0</v>
      </c>
      <c r="S218" s="13"/>
      <c r="T218" s="13"/>
      <c r="U218" s="13"/>
      <c r="V218" s="13"/>
      <c r="W218" s="4" t="str">
        <f t="shared" si="79"/>
        <v>J=</v>
      </c>
      <c r="X218" s="30">
        <f t="shared" si="80"/>
        <v>44635</v>
      </c>
      <c r="Y218" s="3"/>
      <c r="Z218" s="71">
        <f>[2]Plan1!$A288</f>
        <v>45611</v>
      </c>
      <c r="AA218" s="71" t="str">
        <f>[2]Plan1!$C288</f>
        <v>Proclamação da República</v>
      </c>
      <c r="AB218" s="64"/>
      <c r="AC218" s="1"/>
      <c r="AD218" s="26"/>
      <c r="AE218" s="62"/>
      <c r="AF218" s="62"/>
      <c r="AG218" s="62"/>
      <c r="AH218" s="112"/>
      <c r="AI218" s="10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pans="1:145" x14ac:dyDescent="0.15">
      <c r="A219" s="36">
        <f t="shared" si="72"/>
        <v>44477</v>
      </c>
      <c r="B219" s="14">
        <f t="shared" ca="1" si="81"/>
        <v>1.0804376099999999</v>
      </c>
      <c r="C219" s="13">
        <f t="shared" si="73"/>
        <v>1</v>
      </c>
      <c r="D219" s="12">
        <f ca="1">IF(A219&lt;$B$1,VLOOKUP(A219,[1]DI!$A$4:$B$15000,2,FALSE),0)</f>
        <v>6.1499999999999999E-2</v>
      </c>
      <c r="E219" s="13">
        <f t="shared" ca="1" si="82"/>
        <v>1.0002368699999999</v>
      </c>
      <c r="F219" s="13">
        <f ca="1">(TRUNC(PRODUCT($E$12:$E218),16))</f>
        <v>1.0227805923862601</v>
      </c>
      <c r="G219" s="13">
        <f t="shared" si="83"/>
        <v>1</v>
      </c>
      <c r="H219" s="13">
        <f t="shared" ca="1" si="84"/>
        <v>1.02278059</v>
      </c>
      <c r="I219" s="12">
        <f t="shared" si="85"/>
        <v>0.1</v>
      </c>
      <c r="J219" s="30">
        <f t="shared" si="74"/>
        <v>44270</v>
      </c>
      <c r="K219" s="2">
        <f t="shared" si="75"/>
        <v>145</v>
      </c>
      <c r="L219" s="15">
        <f t="shared" si="76"/>
        <v>145</v>
      </c>
      <c r="M219" s="11">
        <f t="shared" si="68"/>
        <v>1.056372823</v>
      </c>
      <c r="N219" s="11">
        <f t="shared" ca="1" si="69"/>
        <v>1.080437619</v>
      </c>
      <c r="O219" s="15">
        <f t="shared" si="77"/>
        <v>0</v>
      </c>
      <c r="P219" s="13">
        <f t="shared" ca="1" si="70"/>
        <v>8.0437610000000007E-2</v>
      </c>
      <c r="Q219" s="19">
        <f t="shared" si="71"/>
        <v>0</v>
      </c>
      <c r="R219" s="13">
        <f t="shared" si="78"/>
        <v>0</v>
      </c>
      <c r="S219" s="13"/>
      <c r="T219" s="13"/>
      <c r="U219" s="13"/>
      <c r="V219" s="13"/>
      <c r="W219" s="4" t="str">
        <f t="shared" si="79"/>
        <v>J=</v>
      </c>
      <c r="X219" s="30">
        <f t="shared" si="80"/>
        <v>44635</v>
      </c>
      <c r="Y219" s="3"/>
      <c r="Z219" s="71">
        <f>[2]Plan1!$A289</f>
        <v>45616</v>
      </c>
      <c r="AA219" s="71" t="str">
        <f>[2]Plan1!$C289</f>
        <v>Dia Nacional de Zumbi e da Consciência Negra</v>
      </c>
      <c r="AB219" s="64"/>
      <c r="AC219" s="1"/>
      <c r="AD219" s="26"/>
      <c r="AE219" s="62"/>
      <c r="AF219" s="62"/>
      <c r="AG219" s="62"/>
      <c r="AH219" s="112"/>
      <c r="AI219" s="10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pans="1:145" x14ac:dyDescent="0.15">
      <c r="A220" s="36">
        <f t="shared" si="72"/>
        <v>44478</v>
      </c>
      <c r="B220" s="14">
        <f t="shared" ca="1" si="81"/>
        <v>1.0811023500000001</v>
      </c>
      <c r="C220" s="13">
        <f t="shared" si="73"/>
        <v>1</v>
      </c>
      <c r="D220" s="12">
        <f ca="1">IF(A220&lt;$B$1,VLOOKUP(A220,[1]DI!$A$4:$B$15000,2,FALSE),0)</f>
        <v>0</v>
      </c>
      <c r="E220" s="13">
        <f t="shared" ca="1" si="82"/>
        <v>1</v>
      </c>
      <c r="F220" s="13">
        <f ca="1">(TRUNC(PRODUCT($E$12:$E219),16))</f>
        <v>1.0230228584251699</v>
      </c>
      <c r="G220" s="13">
        <f t="shared" si="83"/>
        <v>1</v>
      </c>
      <c r="H220" s="13">
        <f t="shared" ca="1" si="84"/>
        <v>1.02302286</v>
      </c>
      <c r="I220" s="12">
        <f t="shared" si="85"/>
        <v>0.1</v>
      </c>
      <c r="J220" s="30">
        <f t="shared" si="74"/>
        <v>44270</v>
      </c>
      <c r="K220" s="2">
        <f t="shared" si="75"/>
        <v>145</v>
      </c>
      <c r="L220" s="15">
        <f t="shared" si="76"/>
        <v>146</v>
      </c>
      <c r="M220" s="11">
        <f t="shared" si="68"/>
        <v>1.056772434</v>
      </c>
      <c r="N220" s="11">
        <f t="shared" ca="1" si="69"/>
        <v>1.0811023580000001</v>
      </c>
      <c r="O220" s="15">
        <f t="shared" si="77"/>
        <v>0</v>
      </c>
      <c r="P220" s="13">
        <f t="shared" ca="1" si="70"/>
        <v>8.1102350000000004E-2</v>
      </c>
      <c r="Q220" s="19">
        <f t="shared" si="71"/>
        <v>0</v>
      </c>
      <c r="R220" s="13">
        <f t="shared" si="78"/>
        <v>0</v>
      </c>
      <c r="S220" s="13"/>
      <c r="T220" s="13"/>
      <c r="U220" s="13"/>
      <c r="V220" s="13"/>
      <c r="W220" s="4" t="str">
        <f t="shared" si="79"/>
        <v>J=</v>
      </c>
      <c r="X220" s="30">
        <f t="shared" si="80"/>
        <v>44635</v>
      </c>
      <c r="Y220" s="3"/>
      <c r="Z220" s="71">
        <f>[2]Plan1!$A290</f>
        <v>45651</v>
      </c>
      <c r="AA220" s="71" t="str">
        <f>[2]Plan1!$C290</f>
        <v>Natal</v>
      </c>
      <c r="AB220" s="64"/>
      <c r="AC220" s="1"/>
      <c r="AD220" s="26"/>
      <c r="AE220" s="62"/>
      <c r="AF220" s="62"/>
      <c r="AG220" s="62"/>
      <c r="AH220" s="112"/>
      <c r="AI220" s="10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pans="1:145" x14ac:dyDescent="0.15">
      <c r="A221" s="36">
        <f t="shared" si="72"/>
        <v>44479</v>
      </c>
      <c r="B221" s="14">
        <f t="shared" ca="1" si="81"/>
        <v>1.0811023500000001</v>
      </c>
      <c r="C221" s="13">
        <f t="shared" si="73"/>
        <v>1</v>
      </c>
      <c r="D221" s="12">
        <f ca="1">IF(A221&lt;$B$1,VLOOKUP(A221,[1]DI!$A$4:$B$15000,2,FALSE),0)</f>
        <v>0</v>
      </c>
      <c r="E221" s="13">
        <f t="shared" ca="1" si="82"/>
        <v>1</v>
      </c>
      <c r="F221" s="13">
        <f ca="1">(TRUNC(PRODUCT($E$12:$E220),16))</f>
        <v>1.0230228584251699</v>
      </c>
      <c r="G221" s="13">
        <f t="shared" si="83"/>
        <v>1</v>
      </c>
      <c r="H221" s="13">
        <f t="shared" ca="1" si="84"/>
        <v>1.02302286</v>
      </c>
      <c r="I221" s="12">
        <f t="shared" si="85"/>
        <v>0.1</v>
      </c>
      <c r="J221" s="30">
        <f t="shared" si="74"/>
        <v>44270</v>
      </c>
      <c r="K221" s="2">
        <f t="shared" si="75"/>
        <v>145</v>
      </c>
      <c r="L221" s="15">
        <f t="shared" si="76"/>
        <v>146</v>
      </c>
      <c r="M221" s="11">
        <f t="shared" si="68"/>
        <v>1.056772434</v>
      </c>
      <c r="N221" s="11">
        <f t="shared" ca="1" si="69"/>
        <v>1.0811023580000001</v>
      </c>
      <c r="O221" s="15">
        <f t="shared" si="77"/>
        <v>0</v>
      </c>
      <c r="P221" s="13">
        <f t="shared" ca="1" si="70"/>
        <v>8.1102350000000004E-2</v>
      </c>
      <c r="Q221" s="19">
        <f t="shared" si="71"/>
        <v>0</v>
      </c>
      <c r="R221" s="13">
        <f t="shared" si="78"/>
        <v>0</v>
      </c>
      <c r="S221" s="13"/>
      <c r="T221" s="13"/>
      <c r="U221" s="13"/>
      <c r="V221" s="13"/>
      <c r="W221" s="4" t="str">
        <f t="shared" si="79"/>
        <v>J=</v>
      </c>
      <c r="X221" s="30">
        <f t="shared" si="80"/>
        <v>44635</v>
      </c>
      <c r="Y221" s="3"/>
      <c r="Z221" s="71">
        <f>[2]Plan1!$A291</f>
        <v>45658</v>
      </c>
      <c r="AA221" s="71" t="str">
        <f>[2]Plan1!$C291</f>
        <v>Confraternização Universal</v>
      </c>
      <c r="AB221" s="64"/>
      <c r="AC221" s="1"/>
      <c r="AD221" s="26"/>
      <c r="AE221" s="62"/>
      <c r="AF221" s="62"/>
      <c r="AG221" s="62"/>
      <c r="AH221" s="112"/>
      <c r="AI221" s="10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pans="1:145" x14ac:dyDescent="0.15">
      <c r="A222" s="36">
        <f t="shared" si="72"/>
        <v>44480</v>
      </c>
      <c r="B222" s="14">
        <f t="shared" ca="1" si="81"/>
        <v>1.0811023500000001</v>
      </c>
      <c r="C222" s="13">
        <f t="shared" si="73"/>
        <v>1</v>
      </c>
      <c r="D222" s="12">
        <f ca="1">IF(A222&lt;$B$1,VLOOKUP(A222,[1]DI!$A$4:$B$15000,2,FALSE),0)</f>
        <v>6.1499999999999999E-2</v>
      </c>
      <c r="E222" s="13">
        <f t="shared" ca="1" si="82"/>
        <v>1.0002368699999999</v>
      </c>
      <c r="F222" s="13">
        <f ca="1">(TRUNC(PRODUCT($E$12:$E221),16))</f>
        <v>1.0230228584251699</v>
      </c>
      <c r="G222" s="13">
        <f t="shared" si="83"/>
        <v>1</v>
      </c>
      <c r="H222" s="13">
        <f t="shared" ca="1" si="84"/>
        <v>1.02302286</v>
      </c>
      <c r="I222" s="12">
        <f t="shared" si="85"/>
        <v>0.1</v>
      </c>
      <c r="J222" s="30">
        <f t="shared" si="74"/>
        <v>44270</v>
      </c>
      <c r="K222" s="2">
        <f t="shared" si="75"/>
        <v>146</v>
      </c>
      <c r="L222" s="15">
        <f t="shared" si="76"/>
        <v>146</v>
      </c>
      <c r="M222" s="11">
        <f t="shared" si="68"/>
        <v>1.056772434</v>
      </c>
      <c r="N222" s="11">
        <f t="shared" ca="1" si="69"/>
        <v>1.0811023580000001</v>
      </c>
      <c r="O222" s="15">
        <f t="shared" si="77"/>
        <v>0</v>
      </c>
      <c r="P222" s="13">
        <f t="shared" ca="1" si="70"/>
        <v>8.1102350000000004E-2</v>
      </c>
      <c r="Q222" s="19">
        <f t="shared" si="71"/>
        <v>0</v>
      </c>
      <c r="R222" s="13">
        <f t="shared" si="78"/>
        <v>0</v>
      </c>
      <c r="S222" s="13"/>
      <c r="T222" s="13"/>
      <c r="U222" s="13"/>
      <c r="V222" s="13"/>
      <c r="W222" s="4" t="str">
        <f t="shared" si="79"/>
        <v>J=</v>
      </c>
      <c r="X222" s="30">
        <f t="shared" si="80"/>
        <v>44635</v>
      </c>
      <c r="Y222" s="3"/>
      <c r="Z222" s="71">
        <f>[2]Plan1!$A292</f>
        <v>45719</v>
      </c>
      <c r="AA222" s="71" t="str">
        <f>[2]Plan1!$C292</f>
        <v>Carnaval</v>
      </c>
      <c r="AB222" s="64"/>
      <c r="AC222" s="1"/>
      <c r="AD222" s="26"/>
      <c r="AE222" s="62"/>
      <c r="AF222" s="62"/>
      <c r="AG222" s="62"/>
      <c r="AH222" s="112"/>
      <c r="AI222" s="10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pans="1:145" x14ac:dyDescent="0.15">
      <c r="A223" s="36">
        <f t="shared" si="72"/>
        <v>44481</v>
      </c>
      <c r="B223" s="14">
        <f t="shared" ca="1" si="81"/>
        <v>1.0817674900000001</v>
      </c>
      <c r="C223" s="13">
        <f t="shared" si="73"/>
        <v>1</v>
      </c>
      <c r="D223" s="12">
        <f ca="1">IF(A223&lt;$B$1,VLOOKUP(A223,[1]DI!$A$4:$B$15000,2,FALSE),0)</f>
        <v>0</v>
      </c>
      <c r="E223" s="13">
        <f t="shared" ca="1" si="82"/>
        <v>1</v>
      </c>
      <c r="F223" s="13">
        <f ca="1">(TRUNC(PRODUCT($E$12:$E222),16))</f>
        <v>1.0232651818496501</v>
      </c>
      <c r="G223" s="13">
        <f t="shared" si="83"/>
        <v>1</v>
      </c>
      <c r="H223" s="13">
        <f t="shared" ca="1" si="84"/>
        <v>1.0232651800000001</v>
      </c>
      <c r="I223" s="12">
        <f t="shared" si="85"/>
        <v>0.1</v>
      </c>
      <c r="J223" s="30">
        <f t="shared" si="74"/>
        <v>44270</v>
      </c>
      <c r="K223" s="2">
        <f t="shared" si="75"/>
        <v>146</v>
      </c>
      <c r="L223" s="15">
        <f t="shared" si="76"/>
        <v>147</v>
      </c>
      <c r="M223" s="11">
        <f t="shared" si="68"/>
        <v>1.0571721970000001</v>
      </c>
      <c r="N223" s="11">
        <f t="shared" ca="1" si="69"/>
        <v>1.081767498</v>
      </c>
      <c r="O223" s="15">
        <f t="shared" si="77"/>
        <v>0</v>
      </c>
      <c r="P223" s="13">
        <f t="shared" ca="1" si="70"/>
        <v>8.1767489999999998E-2</v>
      </c>
      <c r="Q223" s="19">
        <f t="shared" si="71"/>
        <v>0</v>
      </c>
      <c r="R223" s="13">
        <f t="shared" si="78"/>
        <v>0</v>
      </c>
      <c r="S223" s="13"/>
      <c r="T223" s="13"/>
      <c r="U223" s="13"/>
      <c r="V223" s="13"/>
      <c r="W223" s="4" t="str">
        <f t="shared" si="79"/>
        <v>J=</v>
      </c>
      <c r="X223" s="30">
        <f t="shared" si="80"/>
        <v>44635</v>
      </c>
      <c r="Y223" s="3"/>
      <c r="Z223" s="71">
        <f>[2]Plan1!$A293</f>
        <v>45720</v>
      </c>
      <c r="AA223" s="71" t="str">
        <f>[2]Plan1!$C293</f>
        <v>Carnaval</v>
      </c>
      <c r="AB223" s="64"/>
      <c r="AC223" s="1"/>
      <c r="AD223" s="26"/>
      <c r="AE223" s="62"/>
      <c r="AF223" s="62"/>
      <c r="AG223" s="62"/>
      <c r="AH223" s="64"/>
      <c r="AI223" s="10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pans="1:145" x14ac:dyDescent="0.15">
      <c r="A224" s="36">
        <f t="shared" si="72"/>
        <v>44482</v>
      </c>
      <c r="B224" s="14">
        <f t="shared" ca="1" si="81"/>
        <v>1.0817674900000001</v>
      </c>
      <c r="C224" s="13">
        <f t="shared" si="73"/>
        <v>1</v>
      </c>
      <c r="D224" s="12">
        <f ca="1">IF(A224&lt;$B$1,VLOOKUP(A224,[1]DI!$A$4:$B$15000,2,FALSE),0)</f>
        <v>6.1499999999999999E-2</v>
      </c>
      <c r="E224" s="13">
        <f t="shared" ca="1" si="82"/>
        <v>1.0002368699999999</v>
      </c>
      <c r="F224" s="13">
        <f ca="1">(TRUNC(PRODUCT($E$12:$E223),16))</f>
        <v>1.0232651818496501</v>
      </c>
      <c r="G224" s="13">
        <f t="shared" si="83"/>
        <v>1</v>
      </c>
      <c r="H224" s="13">
        <f t="shared" ca="1" si="84"/>
        <v>1.0232651800000001</v>
      </c>
      <c r="I224" s="12">
        <f t="shared" si="85"/>
        <v>0.1</v>
      </c>
      <c r="J224" s="30">
        <f t="shared" si="74"/>
        <v>44270</v>
      </c>
      <c r="K224" s="2">
        <f t="shared" si="75"/>
        <v>147</v>
      </c>
      <c r="L224" s="15">
        <f t="shared" si="76"/>
        <v>147</v>
      </c>
      <c r="M224" s="11">
        <f t="shared" si="68"/>
        <v>1.0571721970000001</v>
      </c>
      <c r="N224" s="11">
        <f t="shared" ca="1" si="69"/>
        <v>1.081767498</v>
      </c>
      <c r="O224" s="15">
        <f t="shared" si="77"/>
        <v>0</v>
      </c>
      <c r="P224" s="13">
        <f t="shared" ca="1" si="70"/>
        <v>8.1767489999999998E-2</v>
      </c>
      <c r="Q224" s="19">
        <f t="shared" si="71"/>
        <v>0</v>
      </c>
      <c r="R224" s="13">
        <f t="shared" si="78"/>
        <v>0</v>
      </c>
      <c r="S224" s="13"/>
      <c r="T224" s="13"/>
      <c r="U224" s="13"/>
      <c r="V224" s="13"/>
      <c r="W224" s="4" t="str">
        <f t="shared" si="79"/>
        <v>J=</v>
      </c>
      <c r="X224" s="30">
        <f t="shared" si="80"/>
        <v>44635</v>
      </c>
      <c r="Y224" s="3"/>
      <c r="Z224" s="71">
        <f>[2]Plan1!$A294</f>
        <v>45765</v>
      </c>
      <c r="AA224" s="71" t="str">
        <f>[2]Plan1!$C294</f>
        <v>Paixão de Cristo</v>
      </c>
      <c r="AB224" s="64"/>
      <c r="AC224" s="1"/>
      <c r="AD224" s="26"/>
      <c r="AE224" s="62"/>
      <c r="AF224" s="62"/>
      <c r="AG224" s="62"/>
      <c r="AH224" s="64"/>
      <c r="AI224" s="10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pans="1:145" x14ac:dyDescent="0.15">
      <c r="A225" s="36">
        <f t="shared" si="72"/>
        <v>44483</v>
      </c>
      <c r="B225" s="14">
        <f t="shared" ca="1" si="81"/>
        <v>1.0824330499999999</v>
      </c>
      <c r="C225" s="13">
        <f t="shared" si="73"/>
        <v>1</v>
      </c>
      <c r="D225" s="12">
        <f ca="1">IF(A225&lt;$B$1,VLOOKUP(A225,[1]DI!$A$4:$B$15000,2,FALSE),0)</f>
        <v>6.1499999999999999E-2</v>
      </c>
      <c r="E225" s="13">
        <f t="shared" ca="1" si="82"/>
        <v>1.0002368699999999</v>
      </c>
      <c r="F225" s="13">
        <f ca="1">(TRUNC(PRODUCT($E$12:$E224),16))</f>
        <v>1.0235075626732699</v>
      </c>
      <c r="G225" s="13">
        <f t="shared" si="83"/>
        <v>1</v>
      </c>
      <c r="H225" s="13">
        <f t="shared" ca="1" si="84"/>
        <v>1.0235075600000001</v>
      </c>
      <c r="I225" s="12">
        <f t="shared" si="85"/>
        <v>0.1</v>
      </c>
      <c r="J225" s="30">
        <f t="shared" si="74"/>
        <v>44270</v>
      </c>
      <c r="K225" s="2">
        <f t="shared" si="75"/>
        <v>148</v>
      </c>
      <c r="L225" s="15">
        <f t="shared" si="76"/>
        <v>148</v>
      </c>
      <c r="M225" s="11">
        <f t="shared" si="68"/>
        <v>1.057572111</v>
      </c>
      <c r="N225" s="11">
        <f t="shared" ca="1" si="69"/>
        <v>1.082433051</v>
      </c>
      <c r="O225" s="15">
        <f t="shared" si="77"/>
        <v>0</v>
      </c>
      <c r="P225" s="13">
        <f t="shared" ca="1" si="70"/>
        <v>8.2433049999999994E-2</v>
      </c>
      <c r="Q225" s="19">
        <f t="shared" si="71"/>
        <v>0</v>
      </c>
      <c r="R225" s="13">
        <f t="shared" si="78"/>
        <v>0</v>
      </c>
      <c r="S225" s="13"/>
      <c r="T225" s="13"/>
      <c r="U225" s="13"/>
      <c r="V225" s="13"/>
      <c r="W225" s="4" t="str">
        <f t="shared" si="79"/>
        <v>J=</v>
      </c>
      <c r="X225" s="30">
        <f t="shared" si="80"/>
        <v>44635</v>
      </c>
      <c r="Y225" s="3"/>
      <c r="Z225" s="71">
        <f>[2]Plan1!$A295</f>
        <v>45768</v>
      </c>
      <c r="AA225" s="71" t="str">
        <f>[2]Plan1!$C295</f>
        <v>Tiradentes</v>
      </c>
      <c r="AB225" s="64"/>
      <c r="AC225" s="1"/>
      <c r="AD225" s="26"/>
      <c r="AE225" s="62"/>
      <c r="AF225" s="62"/>
      <c r="AG225" s="62"/>
      <c r="AH225" s="64"/>
      <c r="AI225" s="10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pans="1:145" ht="18.75" x14ac:dyDescent="0.3">
      <c r="A226" s="129">
        <f t="shared" si="72"/>
        <v>44484</v>
      </c>
      <c r="B226" s="130">
        <f t="shared" ca="1" si="81"/>
        <v>1.08309901</v>
      </c>
      <c r="C226" s="131">
        <f t="shared" si="73"/>
        <v>1</v>
      </c>
      <c r="D226" s="12">
        <f ca="1">IF(A226&lt;$B$1,VLOOKUP(A226,[1]DI!$A$4:$B$15000,2,FALSE),0)</f>
        <v>6.1499999999999999E-2</v>
      </c>
      <c r="E226" s="131">
        <f t="shared" ca="1" si="82"/>
        <v>1.0002368699999999</v>
      </c>
      <c r="F226" s="131">
        <f ca="1">(TRUNC(PRODUCT($E$12:$E225),16))</f>
        <v>1.0237500009096401</v>
      </c>
      <c r="G226" s="131">
        <f t="shared" si="83"/>
        <v>1</v>
      </c>
      <c r="H226" s="131">
        <f t="shared" ca="1" si="84"/>
        <v>1.0237499999999999</v>
      </c>
      <c r="I226" s="132">
        <f t="shared" si="85"/>
        <v>0.1</v>
      </c>
      <c r="J226" s="129">
        <f t="shared" si="74"/>
        <v>44270</v>
      </c>
      <c r="K226" s="133">
        <f t="shared" si="75"/>
        <v>149</v>
      </c>
      <c r="L226" s="134">
        <f t="shared" si="76"/>
        <v>149</v>
      </c>
      <c r="M226" s="135">
        <f t="shared" si="68"/>
        <v>1.057972176</v>
      </c>
      <c r="N226" s="135">
        <f t="shared" ca="1" si="69"/>
        <v>1.0830990149999999</v>
      </c>
      <c r="O226" s="134">
        <f t="shared" si="77"/>
        <v>0</v>
      </c>
      <c r="P226" s="131">
        <f t="shared" ca="1" si="70"/>
        <v>8.3099010000000001E-2</v>
      </c>
      <c r="Q226" s="136">
        <f t="shared" si="71"/>
        <v>0</v>
      </c>
      <c r="R226" s="131">
        <f t="shared" si="78"/>
        <v>0</v>
      </c>
      <c r="S226" s="127">
        <f ca="1">TRUNC(0.02*P$226,8)</f>
        <v>1.66198E-3</v>
      </c>
      <c r="T226" s="13"/>
      <c r="U226" s="13"/>
      <c r="V226" s="13"/>
      <c r="W226" s="4" t="str">
        <f t="shared" si="79"/>
        <v>J=</v>
      </c>
      <c r="X226" s="30">
        <f t="shared" si="80"/>
        <v>44635</v>
      </c>
      <c r="Y226" s="3"/>
      <c r="Z226" s="71">
        <f>[2]Plan1!$A296</f>
        <v>45778</v>
      </c>
      <c r="AA226" s="71" t="str">
        <f>[2]Plan1!$C296</f>
        <v>Dia do Trabalho</v>
      </c>
      <c r="AB226" s="64"/>
      <c r="AC226" s="1"/>
      <c r="AD226" s="26"/>
      <c r="AE226" s="62"/>
      <c r="AF226" s="62"/>
      <c r="AG226" s="62"/>
      <c r="AH226" s="64"/>
      <c r="AI226" s="10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pans="1:145" ht="18.75" x14ac:dyDescent="0.3">
      <c r="A227" s="36">
        <f t="shared" si="72"/>
        <v>44485</v>
      </c>
      <c r="B227" s="14">
        <f t="shared" ca="1" si="81"/>
        <v>1.0855665800000001</v>
      </c>
      <c r="C227" s="127">
        <f ca="1">(C226-R226+S226)</f>
        <v>1.00166198</v>
      </c>
      <c r="D227" s="12">
        <f ca="1">IF(A227&lt;$B$1,VLOOKUP(A227,[1]DI!$A$4:$B$15000,2,FALSE),0)</f>
        <v>0</v>
      </c>
      <c r="E227" s="13">
        <f t="shared" ca="1" si="82"/>
        <v>1</v>
      </c>
      <c r="F227" s="13">
        <f ca="1">(TRUNC(PRODUCT($E$12:$E226),16))</f>
        <v>1.0239924965723599</v>
      </c>
      <c r="G227" s="13">
        <f t="shared" si="83"/>
        <v>1</v>
      </c>
      <c r="H227" s="13">
        <f t="shared" ca="1" si="84"/>
        <v>1.0239925000000001</v>
      </c>
      <c r="I227" s="12">
        <f t="shared" si="85"/>
        <v>0.1</v>
      </c>
      <c r="J227" s="30">
        <f t="shared" si="74"/>
        <v>44270</v>
      </c>
      <c r="K227" s="2">
        <f t="shared" si="75"/>
        <v>149</v>
      </c>
      <c r="L227" s="15">
        <f t="shared" si="76"/>
        <v>150</v>
      </c>
      <c r="M227" s="11">
        <f t="shared" si="68"/>
        <v>1.058372393</v>
      </c>
      <c r="N227" s="11">
        <f t="shared" ca="1" si="69"/>
        <v>1.083765393</v>
      </c>
      <c r="O227" s="15">
        <f t="shared" si="77"/>
        <v>0</v>
      </c>
      <c r="P227" s="13">
        <f t="shared" ca="1" si="70"/>
        <v>8.3904599999999996E-2</v>
      </c>
      <c r="Q227" s="19">
        <f t="shared" si="71"/>
        <v>0</v>
      </c>
      <c r="R227" s="13">
        <f t="shared" si="78"/>
        <v>0</v>
      </c>
      <c r="S227" s="13"/>
      <c r="T227" s="13"/>
      <c r="U227" s="13"/>
      <c r="V227" s="13"/>
      <c r="W227" s="4" t="str">
        <f t="shared" si="79"/>
        <v>J=</v>
      </c>
      <c r="X227" s="30">
        <f t="shared" si="80"/>
        <v>44635</v>
      </c>
      <c r="Y227" s="3"/>
      <c r="Z227" s="71">
        <f>[2]Plan1!$A297</f>
        <v>45827</v>
      </c>
      <c r="AA227" s="71" t="str">
        <f>[2]Plan1!$C297</f>
        <v>Corpus Christi</v>
      </c>
      <c r="AB227" s="64"/>
      <c r="AC227" s="1"/>
      <c r="AD227" s="26"/>
      <c r="AE227" s="62"/>
      <c r="AF227" s="62"/>
      <c r="AG227" s="62"/>
      <c r="AH227" s="64"/>
      <c r="AI227" s="10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pans="1:145" x14ac:dyDescent="0.15">
      <c r="A228" s="36">
        <f t="shared" si="72"/>
        <v>44486</v>
      </c>
      <c r="B228" s="14">
        <f t="shared" ca="1" si="81"/>
        <v>1.0855665800000001</v>
      </c>
      <c r="C228" s="13">
        <f t="shared" ca="1" si="73"/>
        <v>1.00166198</v>
      </c>
      <c r="D228" s="12">
        <f ca="1">IF(A228&lt;$B$1,VLOOKUP(A228,[1]DI!$A$4:$B$15000,2,FALSE),0)</f>
        <v>0</v>
      </c>
      <c r="E228" s="13">
        <f t="shared" ca="1" si="82"/>
        <v>1</v>
      </c>
      <c r="F228" s="13">
        <f ca="1">(TRUNC(PRODUCT($E$12:$E227),16))</f>
        <v>1.0239924965723599</v>
      </c>
      <c r="G228" s="13">
        <f t="shared" si="83"/>
        <v>1</v>
      </c>
      <c r="H228" s="13">
        <f t="shared" ca="1" si="84"/>
        <v>1.0239925000000001</v>
      </c>
      <c r="I228" s="12">
        <f t="shared" si="85"/>
        <v>0.1</v>
      </c>
      <c r="J228" s="30">
        <f t="shared" si="74"/>
        <v>44270</v>
      </c>
      <c r="K228" s="2">
        <f t="shared" si="75"/>
        <v>149</v>
      </c>
      <c r="L228" s="15">
        <f t="shared" si="76"/>
        <v>150</v>
      </c>
      <c r="M228" s="11">
        <f t="shared" si="68"/>
        <v>1.058372393</v>
      </c>
      <c r="N228" s="11">
        <f t="shared" ca="1" si="69"/>
        <v>1.083765393</v>
      </c>
      <c r="O228" s="15">
        <f t="shared" si="77"/>
        <v>0</v>
      </c>
      <c r="P228" s="13">
        <f t="shared" ca="1" si="70"/>
        <v>8.3904599999999996E-2</v>
      </c>
      <c r="Q228" s="19">
        <f t="shared" si="71"/>
        <v>0</v>
      </c>
      <c r="R228" s="13">
        <f t="shared" si="78"/>
        <v>0</v>
      </c>
      <c r="S228" s="13"/>
      <c r="T228" s="13"/>
      <c r="U228" s="13"/>
      <c r="V228" s="13"/>
      <c r="W228" s="4" t="str">
        <f t="shared" si="79"/>
        <v>J=</v>
      </c>
      <c r="X228" s="30">
        <f t="shared" si="80"/>
        <v>44635</v>
      </c>
      <c r="Y228" s="3"/>
      <c r="Z228" s="71">
        <f>[2]Plan1!$A298</f>
        <v>45907</v>
      </c>
      <c r="AA228" s="71" t="str">
        <f>[2]Plan1!$C298</f>
        <v>Independência do Brasil</v>
      </c>
      <c r="AB228" s="64"/>
      <c r="AC228" s="1"/>
      <c r="AD228" s="26"/>
      <c r="AE228" s="62"/>
      <c r="AF228" s="62"/>
      <c r="AG228" s="62"/>
      <c r="AH228" s="64"/>
      <c r="AI228" s="10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pans="1:145" x14ac:dyDescent="0.15">
      <c r="A229" s="36">
        <f t="shared" si="72"/>
        <v>44487</v>
      </c>
      <c r="B229" s="14">
        <f t="shared" ca="1" si="81"/>
        <v>1.0855665800000001</v>
      </c>
      <c r="C229" s="13">
        <f t="shared" ca="1" si="73"/>
        <v>1.00166198</v>
      </c>
      <c r="D229" s="12">
        <f ca="1">IF(A229&lt;$B$1,VLOOKUP(A229,[1]DI!$A$4:$B$15000,2,FALSE),0)</f>
        <v>6.1499999999999999E-2</v>
      </c>
      <c r="E229" s="13">
        <f t="shared" ca="1" si="82"/>
        <v>1.0002368699999999</v>
      </c>
      <c r="F229" s="13">
        <f ca="1">(TRUNC(PRODUCT($E$12:$E228),16))</f>
        <v>1.0239924965723599</v>
      </c>
      <c r="G229" s="13">
        <f t="shared" si="83"/>
        <v>1</v>
      </c>
      <c r="H229" s="13">
        <f t="shared" ca="1" si="84"/>
        <v>1.0239925000000001</v>
      </c>
      <c r="I229" s="12">
        <f t="shared" si="85"/>
        <v>0.1</v>
      </c>
      <c r="J229" s="30">
        <f t="shared" si="74"/>
        <v>44270</v>
      </c>
      <c r="K229" s="2">
        <f t="shared" si="75"/>
        <v>150</v>
      </c>
      <c r="L229" s="15">
        <f t="shared" si="76"/>
        <v>150</v>
      </c>
      <c r="M229" s="11">
        <f t="shared" si="68"/>
        <v>1.058372393</v>
      </c>
      <c r="N229" s="11">
        <f t="shared" ca="1" si="69"/>
        <v>1.083765393</v>
      </c>
      <c r="O229" s="15">
        <f t="shared" si="77"/>
        <v>0</v>
      </c>
      <c r="P229" s="13">
        <f t="shared" ca="1" si="70"/>
        <v>8.3904599999999996E-2</v>
      </c>
      <c r="Q229" s="19">
        <f t="shared" si="71"/>
        <v>0</v>
      </c>
      <c r="R229" s="13">
        <f t="shared" si="78"/>
        <v>0</v>
      </c>
      <c r="S229" s="13"/>
      <c r="T229" s="13"/>
      <c r="U229" s="13"/>
      <c r="V229" s="13"/>
      <c r="W229" s="4" t="str">
        <f t="shared" si="79"/>
        <v>J=</v>
      </c>
      <c r="X229" s="30">
        <f t="shared" si="80"/>
        <v>44635</v>
      </c>
      <c r="Y229" s="3"/>
      <c r="Z229" s="71">
        <f>[2]Plan1!$A299</f>
        <v>45942</v>
      </c>
      <c r="AA229" s="71" t="str">
        <f>[2]Plan1!$C299</f>
        <v>Nossa Sr.a Aparecida - Padroeira do Brasil</v>
      </c>
      <c r="AB229" s="64"/>
      <c r="AC229" s="1"/>
      <c r="AD229" s="26"/>
      <c r="AE229" s="62"/>
      <c r="AF229" s="62"/>
      <c r="AG229" s="62"/>
      <c r="AH229" s="64"/>
      <c r="AI229" s="10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pans="1:145" x14ac:dyDescent="0.15">
      <c r="A230" s="36">
        <f t="shared" si="72"/>
        <v>44488</v>
      </c>
      <c r="B230" s="14">
        <f t="shared" ca="1" si="81"/>
        <v>1.08623447</v>
      </c>
      <c r="C230" s="13">
        <f t="shared" ca="1" si="73"/>
        <v>1.00166198</v>
      </c>
      <c r="D230" s="12">
        <f ca="1">IF(A230&lt;$B$1,VLOOKUP(A230,[1]DI!$A$4:$B$15000,2,FALSE),0)</f>
        <v>6.1499999999999999E-2</v>
      </c>
      <c r="E230" s="13">
        <f t="shared" ca="1" si="82"/>
        <v>1.0002368699999999</v>
      </c>
      <c r="F230" s="13">
        <f ca="1">(TRUNC(PRODUCT($E$12:$E229),16))</f>
        <v>1.0242350496750201</v>
      </c>
      <c r="G230" s="13">
        <f t="shared" si="83"/>
        <v>1</v>
      </c>
      <c r="H230" s="13">
        <f t="shared" ca="1" si="84"/>
        <v>1.0242350499999999</v>
      </c>
      <c r="I230" s="12">
        <f t="shared" si="85"/>
        <v>0.1</v>
      </c>
      <c r="J230" s="30">
        <f t="shared" si="74"/>
        <v>44270</v>
      </c>
      <c r="K230" s="2">
        <f t="shared" si="75"/>
        <v>151</v>
      </c>
      <c r="L230" s="15">
        <f t="shared" si="76"/>
        <v>151</v>
      </c>
      <c r="M230" s="11">
        <f t="shared" si="68"/>
        <v>1.058772761</v>
      </c>
      <c r="N230" s="11">
        <f t="shared" ca="1" si="69"/>
        <v>1.0844321720000001</v>
      </c>
      <c r="O230" s="15">
        <f t="shared" si="77"/>
        <v>0</v>
      </c>
      <c r="P230" s="13">
        <f t="shared" ca="1" si="70"/>
        <v>8.457249E-2</v>
      </c>
      <c r="Q230" s="19">
        <f t="shared" si="71"/>
        <v>0</v>
      </c>
      <c r="R230" s="13">
        <f t="shared" si="78"/>
        <v>0</v>
      </c>
      <c r="S230" s="13"/>
      <c r="T230" s="13"/>
      <c r="U230" s="13"/>
      <c r="V230" s="13"/>
      <c r="W230" s="4" t="str">
        <f t="shared" si="79"/>
        <v>J=</v>
      </c>
      <c r="X230" s="30">
        <f t="shared" si="80"/>
        <v>44635</v>
      </c>
      <c r="Y230" s="3"/>
      <c r="Z230" s="71">
        <f>[2]Plan1!$A300</f>
        <v>45963</v>
      </c>
      <c r="AA230" s="71" t="str">
        <f>[2]Plan1!$C300</f>
        <v>Finados</v>
      </c>
      <c r="AB230" s="64"/>
      <c r="AC230" s="1"/>
      <c r="AD230" s="26"/>
      <c r="AE230" s="62"/>
      <c r="AF230" s="62"/>
      <c r="AG230" s="62"/>
      <c r="AH230" s="64"/>
      <c r="AI230" s="10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pans="1:145" x14ac:dyDescent="0.15">
      <c r="A231" s="36">
        <f t="shared" si="72"/>
        <v>44489</v>
      </c>
      <c r="B231" s="14">
        <f t="shared" ca="1" si="81"/>
        <v>1.08690277</v>
      </c>
      <c r="C231" s="13">
        <f t="shared" ca="1" si="73"/>
        <v>1.00166198</v>
      </c>
      <c r="D231" s="12">
        <f ca="1">IF(A231&lt;$B$1,VLOOKUP(A231,[1]DI!$A$4:$B$15000,2,FALSE),0)</f>
        <v>6.1499999999999999E-2</v>
      </c>
      <c r="E231" s="13">
        <f t="shared" ca="1" si="82"/>
        <v>1.0002368699999999</v>
      </c>
      <c r="F231" s="13">
        <f ca="1">(TRUNC(PRODUCT($E$12:$E230),16))</f>
        <v>1.02447766023124</v>
      </c>
      <c r="G231" s="13">
        <f t="shared" si="83"/>
        <v>1</v>
      </c>
      <c r="H231" s="13">
        <f t="shared" ca="1" si="84"/>
        <v>1.0244776600000001</v>
      </c>
      <c r="I231" s="12">
        <f t="shared" si="85"/>
        <v>0.1</v>
      </c>
      <c r="J231" s="30">
        <f t="shared" si="74"/>
        <v>44270</v>
      </c>
      <c r="K231" s="2">
        <f t="shared" si="75"/>
        <v>152</v>
      </c>
      <c r="L231" s="15">
        <f t="shared" si="76"/>
        <v>152</v>
      </c>
      <c r="M231" s="11">
        <f t="shared" si="68"/>
        <v>1.0591732810000001</v>
      </c>
      <c r="N231" s="11">
        <f t="shared" ca="1" si="69"/>
        <v>1.085099364</v>
      </c>
      <c r="O231" s="15">
        <f t="shared" si="77"/>
        <v>0</v>
      </c>
      <c r="P231" s="13">
        <f t="shared" ca="1" si="70"/>
        <v>8.5240789999999997E-2</v>
      </c>
      <c r="Q231" s="19">
        <f t="shared" si="71"/>
        <v>0</v>
      </c>
      <c r="R231" s="13">
        <f t="shared" si="78"/>
        <v>0</v>
      </c>
      <c r="S231" s="13"/>
      <c r="T231" s="13"/>
      <c r="U231" s="13"/>
      <c r="V231" s="13"/>
      <c r="W231" s="4" t="str">
        <f t="shared" si="79"/>
        <v>J=</v>
      </c>
      <c r="X231" s="30">
        <f t="shared" si="80"/>
        <v>44635</v>
      </c>
      <c r="Y231" s="3"/>
      <c r="Z231" s="71">
        <f>[2]Plan1!$A301</f>
        <v>45976</v>
      </c>
      <c r="AA231" s="71" t="str">
        <f>[2]Plan1!$C301</f>
        <v>Proclamação da República</v>
      </c>
      <c r="AB231" s="64"/>
      <c r="AC231" s="1"/>
      <c r="AD231" s="26"/>
      <c r="AE231" s="62"/>
      <c r="AF231" s="62"/>
      <c r="AG231" s="62"/>
      <c r="AH231" s="64"/>
      <c r="AI231" s="10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pans="1:145" x14ac:dyDescent="0.15">
      <c r="A232" s="36">
        <f t="shared" si="72"/>
        <v>44490</v>
      </c>
      <c r="B232" s="14">
        <f t="shared" ca="1" si="81"/>
        <v>1.08757149</v>
      </c>
      <c r="C232" s="13">
        <f t="shared" ca="1" si="73"/>
        <v>1.00166198</v>
      </c>
      <c r="D232" s="12">
        <f ca="1">IF(A232&lt;$B$1,VLOOKUP(A232,[1]DI!$A$4:$B$15000,2,FALSE),0)</f>
        <v>6.1499999999999999E-2</v>
      </c>
      <c r="E232" s="13">
        <f t="shared" ca="1" si="82"/>
        <v>1.0002368699999999</v>
      </c>
      <c r="F232" s="13">
        <f ca="1">(TRUNC(PRODUCT($E$12:$E231),16))</f>
        <v>1.02472032825462</v>
      </c>
      <c r="G232" s="13">
        <f t="shared" si="83"/>
        <v>1</v>
      </c>
      <c r="H232" s="13">
        <f t="shared" ca="1" si="84"/>
        <v>1.0247203300000001</v>
      </c>
      <c r="I232" s="12">
        <f t="shared" si="85"/>
        <v>0.1</v>
      </c>
      <c r="J232" s="30">
        <f t="shared" si="74"/>
        <v>44270</v>
      </c>
      <c r="K232" s="2">
        <f t="shared" si="75"/>
        <v>153</v>
      </c>
      <c r="L232" s="15">
        <f t="shared" si="76"/>
        <v>153</v>
      </c>
      <c r="M232" s="11">
        <f t="shared" si="68"/>
        <v>1.059573952</v>
      </c>
      <c r="N232" s="11">
        <f t="shared" ca="1" si="69"/>
        <v>1.0857669700000001</v>
      </c>
      <c r="O232" s="15">
        <f t="shared" si="77"/>
        <v>0</v>
      </c>
      <c r="P232" s="13">
        <f t="shared" ca="1" si="70"/>
        <v>8.5909509999999994E-2</v>
      </c>
      <c r="Q232" s="19">
        <f t="shared" si="71"/>
        <v>0</v>
      </c>
      <c r="R232" s="13">
        <f t="shared" si="78"/>
        <v>0</v>
      </c>
      <c r="S232" s="13"/>
      <c r="T232" s="13"/>
      <c r="U232" s="13"/>
      <c r="V232" s="13"/>
      <c r="W232" s="4" t="str">
        <f t="shared" si="79"/>
        <v>J=</v>
      </c>
      <c r="X232" s="30">
        <f t="shared" si="80"/>
        <v>44635</v>
      </c>
      <c r="Y232" s="3"/>
      <c r="Z232" s="71">
        <f>[2]Plan1!$A302</f>
        <v>45981</v>
      </c>
      <c r="AA232" s="71" t="str">
        <f>[2]Plan1!$C302</f>
        <v>Dia Nacional de Zumbi e da Consciência Negra</v>
      </c>
      <c r="AB232" s="64"/>
      <c r="AC232" s="1"/>
      <c r="AD232" s="26"/>
      <c r="AE232" s="62"/>
      <c r="AF232" s="62"/>
      <c r="AG232" s="62"/>
      <c r="AH232" s="64"/>
      <c r="AI232" s="10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pans="1:145" x14ac:dyDescent="0.15">
      <c r="A233" s="36">
        <f t="shared" si="72"/>
        <v>44491</v>
      </c>
      <c r="B233" s="14">
        <f t="shared" ca="1" si="81"/>
        <v>1.0882406099999999</v>
      </c>
      <c r="C233" s="13">
        <f t="shared" ca="1" si="73"/>
        <v>1.00166198</v>
      </c>
      <c r="D233" s="12">
        <f ca="1">IF(A233&lt;$B$1,VLOOKUP(A233,[1]DI!$A$4:$B$15000,2,FALSE),0)</f>
        <v>6.1499999999999999E-2</v>
      </c>
      <c r="E233" s="13">
        <f t="shared" ca="1" si="82"/>
        <v>1.0002368699999999</v>
      </c>
      <c r="F233" s="13">
        <f ca="1">(TRUNC(PRODUCT($E$12:$E232),16))</f>
        <v>1.0249630537587699</v>
      </c>
      <c r="G233" s="13">
        <f t="shared" si="83"/>
        <v>1</v>
      </c>
      <c r="H233" s="13">
        <f t="shared" ca="1" si="84"/>
        <v>1.02496305</v>
      </c>
      <c r="I233" s="12">
        <f t="shared" si="85"/>
        <v>0.1</v>
      </c>
      <c r="J233" s="30">
        <f t="shared" si="74"/>
        <v>44270</v>
      </c>
      <c r="K233" s="2">
        <f t="shared" si="75"/>
        <v>154</v>
      </c>
      <c r="L233" s="15">
        <f t="shared" si="76"/>
        <v>154</v>
      </c>
      <c r="M233" s="11">
        <f t="shared" si="68"/>
        <v>1.0599747740000001</v>
      </c>
      <c r="N233" s="11">
        <f t="shared" ca="1" si="69"/>
        <v>1.0864349769999999</v>
      </c>
      <c r="O233" s="15">
        <f t="shared" si="77"/>
        <v>0</v>
      </c>
      <c r="P233" s="13">
        <f t="shared" ca="1" si="70"/>
        <v>8.6578630000000004E-2</v>
      </c>
      <c r="Q233" s="19">
        <f t="shared" si="71"/>
        <v>0</v>
      </c>
      <c r="R233" s="13">
        <f t="shared" si="78"/>
        <v>0</v>
      </c>
      <c r="S233" s="13"/>
      <c r="T233" s="13"/>
      <c r="U233" s="13"/>
      <c r="V233" s="13"/>
      <c r="W233" s="4" t="str">
        <f t="shared" si="79"/>
        <v>J=</v>
      </c>
      <c r="X233" s="30">
        <f t="shared" si="80"/>
        <v>44635</v>
      </c>
      <c r="Y233" s="3"/>
      <c r="Z233" s="71">
        <f>[2]Plan1!$A303</f>
        <v>46016</v>
      </c>
      <c r="AA233" s="71" t="str">
        <f>[2]Plan1!$C303</f>
        <v>Natal</v>
      </c>
      <c r="AB233" s="64"/>
      <c r="AC233" s="1"/>
      <c r="AD233" s="26"/>
      <c r="AE233" s="62"/>
      <c r="AF233" s="62"/>
      <c r="AG233" s="62"/>
      <c r="AH233" s="64"/>
      <c r="AI233" s="10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pans="1:145" x14ac:dyDescent="0.15">
      <c r="A234" s="36">
        <f t="shared" si="72"/>
        <v>44492</v>
      </c>
      <c r="B234" s="14">
        <f t="shared" ca="1" si="81"/>
        <v>1.08891015</v>
      </c>
      <c r="C234" s="13">
        <f t="shared" ca="1" si="73"/>
        <v>1.00166198</v>
      </c>
      <c r="D234" s="12">
        <f ca="1">IF(A234&lt;$B$1,VLOOKUP(A234,[1]DI!$A$4:$B$15000,2,FALSE),0)</f>
        <v>0</v>
      </c>
      <c r="E234" s="13">
        <f t="shared" ca="1" si="82"/>
        <v>1</v>
      </c>
      <c r="F234" s="13">
        <f ca="1">(TRUNC(PRODUCT($E$12:$E233),16))</f>
        <v>1.02520583675732</v>
      </c>
      <c r="G234" s="13">
        <f t="shared" si="83"/>
        <v>1</v>
      </c>
      <c r="H234" s="13">
        <f t="shared" ca="1" si="84"/>
        <v>1.0252058399999999</v>
      </c>
      <c r="I234" s="12">
        <f t="shared" si="85"/>
        <v>0.1</v>
      </c>
      <c r="J234" s="30">
        <f t="shared" si="74"/>
        <v>44270</v>
      </c>
      <c r="K234" s="2">
        <f t="shared" si="75"/>
        <v>154</v>
      </c>
      <c r="L234" s="15">
        <f t="shared" si="76"/>
        <v>155</v>
      </c>
      <c r="M234" s="11">
        <f t="shared" si="68"/>
        <v>1.060375748</v>
      </c>
      <c r="N234" s="11">
        <f t="shared" ca="1" si="69"/>
        <v>1.087103409</v>
      </c>
      <c r="O234" s="15">
        <f t="shared" si="77"/>
        <v>0</v>
      </c>
      <c r="P234" s="13">
        <f t="shared" ca="1" si="70"/>
        <v>8.724817E-2</v>
      </c>
      <c r="Q234" s="19">
        <f t="shared" si="71"/>
        <v>0</v>
      </c>
      <c r="R234" s="13">
        <f t="shared" si="78"/>
        <v>0</v>
      </c>
      <c r="S234" s="13"/>
      <c r="T234" s="13"/>
      <c r="U234" s="13"/>
      <c r="V234" s="13"/>
      <c r="W234" s="4" t="str">
        <f t="shared" si="79"/>
        <v>J=</v>
      </c>
      <c r="X234" s="30">
        <f t="shared" si="80"/>
        <v>44635</v>
      </c>
      <c r="Y234" s="3"/>
      <c r="Z234" s="71">
        <f>[2]Plan1!$A304</f>
        <v>46023</v>
      </c>
      <c r="AA234" s="71" t="str">
        <f>[2]Plan1!$C304</f>
        <v>Confraternização Universal</v>
      </c>
      <c r="AB234" s="64"/>
      <c r="AC234" s="1"/>
      <c r="AD234" s="26"/>
      <c r="AE234" s="62"/>
      <c r="AF234" s="62"/>
      <c r="AG234" s="62"/>
      <c r="AH234" s="64"/>
      <c r="AI234" s="10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pans="1:145" x14ac:dyDescent="0.15">
      <c r="A235" s="36">
        <f t="shared" si="72"/>
        <v>44493</v>
      </c>
      <c r="B235" s="14">
        <f t="shared" ca="1" si="81"/>
        <v>1.08891015</v>
      </c>
      <c r="C235" s="13">
        <f t="shared" ca="1" si="73"/>
        <v>1.00166198</v>
      </c>
      <c r="D235" s="12">
        <f ca="1">IF(A235&lt;$B$1,VLOOKUP(A235,[1]DI!$A$4:$B$15000,2,FALSE),0)</f>
        <v>0</v>
      </c>
      <c r="E235" s="13">
        <f t="shared" ca="1" si="82"/>
        <v>1</v>
      </c>
      <c r="F235" s="13">
        <f ca="1">(TRUNC(PRODUCT($E$12:$E234),16))</f>
        <v>1.02520583675732</v>
      </c>
      <c r="G235" s="13">
        <f t="shared" si="83"/>
        <v>1</v>
      </c>
      <c r="H235" s="13">
        <f t="shared" ca="1" si="84"/>
        <v>1.0252058399999999</v>
      </c>
      <c r="I235" s="12">
        <f t="shared" si="85"/>
        <v>0.1</v>
      </c>
      <c r="J235" s="30">
        <f t="shared" si="74"/>
        <v>44270</v>
      </c>
      <c r="K235" s="2">
        <f t="shared" si="75"/>
        <v>154</v>
      </c>
      <c r="L235" s="15">
        <f t="shared" si="76"/>
        <v>155</v>
      </c>
      <c r="M235" s="11">
        <f t="shared" si="68"/>
        <v>1.060375748</v>
      </c>
      <c r="N235" s="11">
        <f t="shared" ca="1" si="69"/>
        <v>1.087103409</v>
      </c>
      <c r="O235" s="15">
        <f t="shared" si="77"/>
        <v>0</v>
      </c>
      <c r="P235" s="13">
        <f t="shared" ca="1" si="70"/>
        <v>8.724817E-2</v>
      </c>
      <c r="Q235" s="19">
        <f t="shared" si="71"/>
        <v>0</v>
      </c>
      <c r="R235" s="13">
        <f t="shared" si="78"/>
        <v>0</v>
      </c>
      <c r="S235" s="13"/>
      <c r="T235" s="13"/>
      <c r="U235" s="13"/>
      <c r="V235" s="13"/>
      <c r="W235" s="4" t="str">
        <f t="shared" si="79"/>
        <v>J=</v>
      </c>
      <c r="X235" s="30">
        <f t="shared" si="80"/>
        <v>44635</v>
      </c>
      <c r="Y235" s="3"/>
      <c r="Z235" s="71">
        <f>[2]Plan1!$A305</f>
        <v>46069</v>
      </c>
      <c r="AA235" s="71" t="str">
        <f>[2]Plan1!$C305</f>
        <v>Carnaval</v>
      </c>
      <c r="AB235" s="64"/>
      <c r="AC235" s="1"/>
      <c r="AD235" s="26"/>
      <c r="AE235" s="62"/>
      <c r="AF235" s="62"/>
      <c r="AG235" s="62"/>
      <c r="AH235" s="64"/>
      <c r="AI235" s="10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pans="1:145" x14ac:dyDescent="0.15">
      <c r="A236" s="36">
        <f t="shared" si="72"/>
        <v>44494</v>
      </c>
      <c r="B236" s="14">
        <f t="shared" ca="1" si="81"/>
        <v>1.08891015</v>
      </c>
      <c r="C236" s="13">
        <f t="shared" ca="1" si="73"/>
        <v>1.00166198</v>
      </c>
      <c r="D236" s="12">
        <f ca="1">IF(A236&lt;$B$1,VLOOKUP(A236,[1]DI!$A$4:$B$15000,2,FALSE),0)</f>
        <v>6.1499999999999999E-2</v>
      </c>
      <c r="E236" s="13">
        <f t="shared" ca="1" si="82"/>
        <v>1.0002368699999999</v>
      </c>
      <c r="F236" s="13">
        <f ca="1">(TRUNC(PRODUCT($E$12:$E235),16))</f>
        <v>1.02520583675732</v>
      </c>
      <c r="G236" s="13">
        <f t="shared" si="83"/>
        <v>1</v>
      </c>
      <c r="H236" s="13">
        <f t="shared" ca="1" si="84"/>
        <v>1.0252058399999999</v>
      </c>
      <c r="I236" s="12">
        <f t="shared" si="85"/>
        <v>0.1</v>
      </c>
      <c r="J236" s="30">
        <f t="shared" si="74"/>
        <v>44270</v>
      </c>
      <c r="K236" s="2">
        <f t="shared" si="75"/>
        <v>155</v>
      </c>
      <c r="L236" s="15">
        <f t="shared" si="76"/>
        <v>155</v>
      </c>
      <c r="M236" s="11">
        <f t="shared" si="68"/>
        <v>1.060375748</v>
      </c>
      <c r="N236" s="11">
        <f t="shared" ca="1" si="69"/>
        <v>1.087103409</v>
      </c>
      <c r="O236" s="15">
        <f t="shared" si="77"/>
        <v>0</v>
      </c>
      <c r="P236" s="13">
        <f t="shared" ca="1" si="70"/>
        <v>8.724817E-2</v>
      </c>
      <c r="Q236" s="19">
        <f t="shared" si="71"/>
        <v>0</v>
      </c>
      <c r="R236" s="13">
        <f t="shared" si="78"/>
        <v>0</v>
      </c>
      <c r="S236" s="13"/>
      <c r="T236" s="13"/>
      <c r="U236" s="13"/>
      <c r="V236" s="13"/>
      <c r="W236" s="4" t="str">
        <f t="shared" si="79"/>
        <v>J=</v>
      </c>
      <c r="X236" s="30">
        <f t="shared" si="80"/>
        <v>44635</v>
      </c>
      <c r="Y236" s="3"/>
      <c r="Z236" s="71">
        <f>[2]Plan1!$A306</f>
        <v>46070</v>
      </c>
      <c r="AA236" s="71" t="str">
        <f>[2]Plan1!$C306</f>
        <v>Carnaval</v>
      </c>
      <c r="AB236" s="64"/>
      <c r="AC236" s="1"/>
      <c r="AD236" s="26"/>
      <c r="AE236" s="62"/>
      <c r="AF236" s="62"/>
      <c r="AG236" s="62"/>
      <c r="AH236" s="64"/>
      <c r="AI236" s="10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pans="1:145" x14ac:dyDescent="0.15">
      <c r="A237" s="36">
        <f t="shared" si="72"/>
        <v>44495</v>
      </c>
      <c r="B237" s="14">
        <f t="shared" ca="1" si="81"/>
        <v>1.0895801000000001</v>
      </c>
      <c r="C237" s="13">
        <f t="shared" ca="1" si="73"/>
        <v>1.00166198</v>
      </c>
      <c r="D237" s="12">
        <f ca="1">IF(A237&lt;$B$1,VLOOKUP(A237,[1]DI!$A$4:$B$15000,2,FALSE),0)</f>
        <v>6.1499999999999999E-2</v>
      </c>
      <c r="E237" s="13">
        <f t="shared" ca="1" si="82"/>
        <v>1.0002368699999999</v>
      </c>
      <c r="F237" s="13">
        <f ca="1">(TRUNC(PRODUCT($E$12:$E236),16))</f>
        <v>1.02544867726387</v>
      </c>
      <c r="G237" s="13">
        <f t="shared" si="83"/>
        <v>1</v>
      </c>
      <c r="H237" s="13">
        <f t="shared" ca="1" si="84"/>
        <v>1.02544868</v>
      </c>
      <c r="I237" s="12">
        <f t="shared" si="85"/>
        <v>0.1</v>
      </c>
      <c r="J237" s="30">
        <f t="shared" si="74"/>
        <v>44270</v>
      </c>
      <c r="K237" s="2">
        <f t="shared" si="75"/>
        <v>156</v>
      </c>
      <c r="L237" s="15">
        <f t="shared" si="76"/>
        <v>156</v>
      </c>
      <c r="M237" s="11">
        <f t="shared" si="68"/>
        <v>1.0607768740000001</v>
      </c>
      <c r="N237" s="11">
        <f t="shared" ca="1" si="69"/>
        <v>1.087772245</v>
      </c>
      <c r="O237" s="15">
        <f t="shared" si="77"/>
        <v>0</v>
      </c>
      <c r="P237" s="13">
        <f t="shared" ca="1" si="70"/>
        <v>8.7918120000000002E-2</v>
      </c>
      <c r="Q237" s="19">
        <f t="shared" si="71"/>
        <v>0</v>
      </c>
      <c r="R237" s="13">
        <f t="shared" si="78"/>
        <v>0</v>
      </c>
      <c r="S237" s="13"/>
      <c r="T237" s="13"/>
      <c r="U237" s="13"/>
      <c r="V237" s="13"/>
      <c r="W237" s="4" t="str">
        <f t="shared" si="79"/>
        <v>J=</v>
      </c>
      <c r="X237" s="30">
        <f t="shared" si="80"/>
        <v>44635</v>
      </c>
      <c r="Y237" s="3"/>
      <c r="Z237" s="71">
        <f>[2]Plan1!$A307</f>
        <v>46115</v>
      </c>
      <c r="AA237" s="71" t="str">
        <f>[2]Plan1!$C307</f>
        <v>Paixão de Cristo</v>
      </c>
      <c r="AB237" s="64"/>
      <c r="AC237" s="1"/>
      <c r="AD237" s="26"/>
      <c r="AE237" s="62"/>
      <c r="AF237" s="62"/>
      <c r="AG237" s="62"/>
      <c r="AH237" s="64"/>
      <c r="AI237" s="10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pans="1:145" x14ac:dyDescent="0.15">
      <c r="A238" s="36">
        <f t="shared" si="72"/>
        <v>44496</v>
      </c>
      <c r="B238" s="14">
        <f t="shared" ca="1" si="81"/>
        <v>1.09025046</v>
      </c>
      <c r="C238" s="13">
        <f t="shared" ca="1" si="73"/>
        <v>1.00166198</v>
      </c>
      <c r="D238" s="12">
        <f ca="1">IF(A238&lt;$B$1,VLOOKUP(A238,[1]DI!$A$4:$B$15000,2,FALSE),0)</f>
        <v>6.1499999999999999E-2</v>
      </c>
      <c r="E238" s="13">
        <f t="shared" ca="1" si="82"/>
        <v>1.0002368699999999</v>
      </c>
      <c r="F238" s="13">
        <f ca="1">(TRUNC(PRODUCT($E$12:$E237),16))</f>
        <v>1.0256915752920499</v>
      </c>
      <c r="G238" s="13">
        <f t="shared" si="83"/>
        <v>1</v>
      </c>
      <c r="H238" s="13">
        <f t="shared" ca="1" si="84"/>
        <v>1.0256915799999999</v>
      </c>
      <c r="I238" s="12">
        <f t="shared" si="85"/>
        <v>0.1</v>
      </c>
      <c r="J238" s="30">
        <f t="shared" si="74"/>
        <v>44270</v>
      </c>
      <c r="K238" s="2">
        <f t="shared" si="75"/>
        <v>157</v>
      </c>
      <c r="L238" s="15">
        <f t="shared" si="76"/>
        <v>157</v>
      </c>
      <c r="M238" s="11">
        <f t="shared" si="68"/>
        <v>1.0611781520000001</v>
      </c>
      <c r="N238" s="11">
        <f t="shared" ca="1" si="69"/>
        <v>1.0884414950000001</v>
      </c>
      <c r="O238" s="15">
        <f t="shared" si="77"/>
        <v>0</v>
      </c>
      <c r="P238" s="13">
        <f t="shared" ca="1" si="70"/>
        <v>8.8588479999999997E-2</v>
      </c>
      <c r="Q238" s="19">
        <f t="shared" si="71"/>
        <v>0</v>
      </c>
      <c r="R238" s="13">
        <f t="shared" si="78"/>
        <v>0</v>
      </c>
      <c r="S238" s="13"/>
      <c r="T238" s="13"/>
      <c r="U238" s="13"/>
      <c r="V238" s="13"/>
      <c r="W238" s="4" t="str">
        <f t="shared" si="79"/>
        <v>J=</v>
      </c>
      <c r="X238" s="30">
        <f t="shared" si="80"/>
        <v>44635</v>
      </c>
      <c r="Y238" s="3"/>
      <c r="Z238" s="71">
        <f>[2]Plan1!$A308</f>
        <v>46133</v>
      </c>
      <c r="AA238" s="71" t="str">
        <f>[2]Plan1!$C308</f>
        <v>Tiradentes</v>
      </c>
      <c r="AB238" s="64"/>
      <c r="AC238" s="1"/>
      <c r="AD238" s="26"/>
      <c r="AE238" s="62"/>
      <c r="AF238" s="62"/>
      <c r="AG238" s="62"/>
      <c r="AH238" s="64"/>
      <c r="AI238" s="10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pans="1:145" x14ac:dyDescent="0.15">
      <c r="A239" s="36">
        <f t="shared" si="72"/>
        <v>44497</v>
      </c>
      <c r="B239" s="14">
        <f t="shared" ca="1" si="81"/>
        <v>1.09092122</v>
      </c>
      <c r="C239" s="13">
        <f t="shared" ca="1" si="73"/>
        <v>1.00166198</v>
      </c>
      <c r="D239" s="12">
        <f ca="1">IF(A239&lt;$B$1,VLOOKUP(A239,[1]DI!$A$4:$B$15000,2,FALSE),0)</f>
        <v>7.6499999999999999E-2</v>
      </c>
      <c r="E239" s="13">
        <f t="shared" ca="1" si="82"/>
        <v>1.0002925600000001</v>
      </c>
      <c r="F239" s="13">
        <f ca="1">(TRUNC(PRODUCT($E$12:$E238),16))</f>
        <v>1.0259345308554899</v>
      </c>
      <c r="G239" s="13">
        <f t="shared" si="83"/>
        <v>1</v>
      </c>
      <c r="H239" s="13">
        <f t="shared" ca="1" si="84"/>
        <v>1.02593453</v>
      </c>
      <c r="I239" s="12">
        <f t="shared" si="85"/>
        <v>0.1</v>
      </c>
      <c r="J239" s="30">
        <f t="shared" si="74"/>
        <v>44270</v>
      </c>
      <c r="K239" s="2">
        <f t="shared" si="75"/>
        <v>158</v>
      </c>
      <c r="L239" s="15">
        <f t="shared" si="76"/>
        <v>158</v>
      </c>
      <c r="M239" s="11">
        <f t="shared" si="68"/>
        <v>1.0615795809999999</v>
      </c>
      <c r="N239" s="11">
        <f t="shared" ca="1" si="69"/>
        <v>1.089111148</v>
      </c>
      <c r="O239" s="15">
        <f t="shared" si="77"/>
        <v>0</v>
      </c>
      <c r="P239" s="13">
        <f t="shared" ca="1" si="70"/>
        <v>8.9259240000000004E-2</v>
      </c>
      <c r="Q239" s="19">
        <f t="shared" si="71"/>
        <v>0</v>
      </c>
      <c r="R239" s="13">
        <f t="shared" si="78"/>
        <v>0</v>
      </c>
      <c r="S239" s="13"/>
      <c r="T239" s="13"/>
      <c r="U239" s="13"/>
      <c r="V239" s="13"/>
      <c r="W239" s="4" t="str">
        <f t="shared" si="79"/>
        <v>J=</v>
      </c>
      <c r="X239" s="30">
        <f t="shared" si="80"/>
        <v>44635</v>
      </c>
      <c r="Y239" s="3"/>
      <c r="Z239" s="71">
        <f>[2]Plan1!$A309</f>
        <v>46143</v>
      </c>
      <c r="AA239" s="71" t="str">
        <f>[2]Plan1!$C309</f>
        <v>Dia do Trabalho</v>
      </c>
      <c r="AB239" s="64"/>
      <c r="AC239" s="1"/>
      <c r="AD239" s="26"/>
      <c r="AE239" s="62"/>
      <c r="AF239" s="62"/>
      <c r="AG239" s="62"/>
      <c r="AH239" s="64"/>
      <c r="AI239" s="10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pans="1:145" x14ac:dyDescent="0.15">
      <c r="A240" s="36">
        <f t="shared" si="72"/>
        <v>44498</v>
      </c>
      <c r="B240" s="14">
        <f t="shared" ca="1" si="81"/>
        <v>1.0916531899999999</v>
      </c>
      <c r="C240" s="13">
        <f t="shared" ca="1" si="73"/>
        <v>1.00166198</v>
      </c>
      <c r="D240" s="12">
        <f ca="1">IF(A240&lt;$B$1,VLOOKUP(A240,[1]DI!$A$4:$B$15000,2,FALSE),0)</f>
        <v>7.6499999999999999E-2</v>
      </c>
      <c r="E240" s="13">
        <f t="shared" ca="1" si="82"/>
        <v>1.0002925600000001</v>
      </c>
      <c r="F240" s="13">
        <f ca="1">(TRUNC(PRODUCT($E$12:$E239),16))</f>
        <v>1.0262346782618399</v>
      </c>
      <c r="G240" s="13">
        <f t="shared" si="83"/>
        <v>1</v>
      </c>
      <c r="H240" s="13">
        <f t="shared" ca="1" si="84"/>
        <v>1.02623468</v>
      </c>
      <c r="I240" s="12">
        <f t="shared" si="85"/>
        <v>0.1</v>
      </c>
      <c r="J240" s="30">
        <f t="shared" si="74"/>
        <v>44270</v>
      </c>
      <c r="K240" s="2">
        <f t="shared" si="75"/>
        <v>159</v>
      </c>
      <c r="L240" s="15">
        <f t="shared" si="76"/>
        <v>159</v>
      </c>
      <c r="M240" s="11">
        <f t="shared" si="68"/>
        <v>1.0619811619999999</v>
      </c>
      <c r="N240" s="11">
        <f t="shared" ca="1" si="69"/>
        <v>1.089841898</v>
      </c>
      <c r="O240" s="15">
        <f t="shared" si="77"/>
        <v>0</v>
      </c>
      <c r="P240" s="13">
        <f t="shared" ca="1" si="70"/>
        <v>8.9991210000000002E-2</v>
      </c>
      <c r="Q240" s="19">
        <f t="shared" si="71"/>
        <v>0</v>
      </c>
      <c r="R240" s="13">
        <f t="shared" si="78"/>
        <v>0</v>
      </c>
      <c r="S240" s="13"/>
      <c r="T240" s="13"/>
      <c r="U240" s="13"/>
      <c r="V240" s="13"/>
      <c r="W240" s="4" t="str">
        <f t="shared" si="79"/>
        <v>J=</v>
      </c>
      <c r="X240" s="30">
        <f t="shared" si="80"/>
        <v>44635</v>
      </c>
      <c r="Y240" s="3"/>
      <c r="Z240" s="71">
        <f>[2]Plan1!$A310</f>
        <v>46177</v>
      </c>
      <c r="AA240" s="71" t="str">
        <f>[2]Plan1!$C310</f>
        <v>Corpus Christi</v>
      </c>
      <c r="AB240" s="64"/>
      <c r="AC240" s="1"/>
      <c r="AD240" s="26"/>
      <c r="AE240" s="62"/>
      <c r="AF240" s="62"/>
      <c r="AG240" s="62"/>
      <c r="AH240" s="64"/>
      <c r="AI240" s="10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pans="1:145" x14ac:dyDescent="0.15">
      <c r="A241" s="36">
        <f t="shared" si="72"/>
        <v>44499</v>
      </c>
      <c r="B241" s="14">
        <f t="shared" ca="1" si="81"/>
        <v>1.09238564</v>
      </c>
      <c r="C241" s="13">
        <f t="shared" ca="1" si="73"/>
        <v>1.00166198</v>
      </c>
      <c r="D241" s="12">
        <f ca="1">IF(A241&lt;$B$1,VLOOKUP(A241,[1]DI!$A$4:$B$15000,2,FALSE),0)</f>
        <v>0</v>
      </c>
      <c r="E241" s="13">
        <f t="shared" ca="1" si="82"/>
        <v>1</v>
      </c>
      <c r="F241" s="13">
        <f ca="1">(TRUNC(PRODUCT($E$12:$E240),16))</f>
        <v>1.02653491347931</v>
      </c>
      <c r="G241" s="13">
        <f t="shared" si="83"/>
        <v>1</v>
      </c>
      <c r="H241" s="13">
        <f t="shared" ca="1" si="84"/>
        <v>1.0265349100000001</v>
      </c>
      <c r="I241" s="12">
        <f t="shared" si="85"/>
        <v>0.1</v>
      </c>
      <c r="J241" s="30">
        <f t="shared" si="74"/>
        <v>44270</v>
      </c>
      <c r="K241" s="2">
        <f t="shared" si="75"/>
        <v>159</v>
      </c>
      <c r="L241" s="15">
        <f t="shared" si="76"/>
        <v>160</v>
      </c>
      <c r="M241" s="11">
        <f t="shared" si="68"/>
        <v>1.0623828959999999</v>
      </c>
      <c r="N241" s="11">
        <f t="shared" ca="1" si="69"/>
        <v>1.090573131</v>
      </c>
      <c r="O241" s="15">
        <f t="shared" si="77"/>
        <v>0</v>
      </c>
      <c r="P241" s="13">
        <f t="shared" ca="1" si="70"/>
        <v>9.0723659999999998E-2</v>
      </c>
      <c r="Q241" s="19">
        <f t="shared" si="71"/>
        <v>0</v>
      </c>
      <c r="R241" s="13">
        <f t="shared" si="78"/>
        <v>0</v>
      </c>
      <c r="S241" s="13"/>
      <c r="T241" s="13"/>
      <c r="U241" s="13"/>
      <c r="V241" s="13"/>
      <c r="W241" s="4" t="str">
        <f t="shared" si="79"/>
        <v>J=</v>
      </c>
      <c r="X241" s="30">
        <f t="shared" si="80"/>
        <v>44635</v>
      </c>
      <c r="Y241" s="3"/>
      <c r="Z241" s="71">
        <f>[2]Plan1!$A311</f>
        <v>46272</v>
      </c>
      <c r="AA241" s="71" t="str">
        <f>[2]Plan1!$C311</f>
        <v>Independência do Brasil</v>
      </c>
      <c r="AB241" s="64"/>
      <c r="AC241" s="1"/>
      <c r="AD241" s="26"/>
      <c r="AE241" s="62"/>
      <c r="AF241" s="62"/>
      <c r="AG241" s="62"/>
      <c r="AH241" s="64"/>
      <c r="AI241" s="10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pans="1:145" x14ac:dyDescent="0.15">
      <c r="A242" s="36">
        <f t="shared" si="72"/>
        <v>44500</v>
      </c>
      <c r="B242" s="14">
        <f t="shared" ca="1" si="81"/>
        <v>1.09238564</v>
      </c>
      <c r="C242" s="13">
        <f t="shared" ca="1" si="73"/>
        <v>1.00166198</v>
      </c>
      <c r="D242" s="12">
        <f ca="1">IF(A242&lt;$B$1,VLOOKUP(A242,[1]DI!$A$4:$B$15000,2,FALSE),0)</f>
        <v>0</v>
      </c>
      <c r="E242" s="13">
        <f t="shared" ca="1" si="82"/>
        <v>1</v>
      </c>
      <c r="F242" s="13">
        <f ca="1">(TRUNC(PRODUCT($E$12:$E241),16))</f>
        <v>1.02653491347931</v>
      </c>
      <c r="G242" s="13">
        <f t="shared" si="83"/>
        <v>1</v>
      </c>
      <c r="H242" s="13">
        <f t="shared" ca="1" si="84"/>
        <v>1.0265349100000001</v>
      </c>
      <c r="I242" s="12">
        <f t="shared" si="85"/>
        <v>0.1</v>
      </c>
      <c r="J242" s="30">
        <f t="shared" si="74"/>
        <v>44270</v>
      </c>
      <c r="K242" s="2">
        <f t="shared" si="75"/>
        <v>159</v>
      </c>
      <c r="L242" s="15">
        <f t="shared" si="76"/>
        <v>160</v>
      </c>
      <c r="M242" s="11">
        <f t="shared" si="68"/>
        <v>1.0623828959999999</v>
      </c>
      <c r="N242" s="11">
        <f t="shared" ca="1" si="69"/>
        <v>1.090573131</v>
      </c>
      <c r="O242" s="15">
        <f t="shared" si="77"/>
        <v>0</v>
      </c>
      <c r="P242" s="13">
        <f t="shared" ca="1" si="70"/>
        <v>9.0723659999999998E-2</v>
      </c>
      <c r="Q242" s="19">
        <f t="shared" si="71"/>
        <v>0</v>
      </c>
      <c r="R242" s="13">
        <f t="shared" si="78"/>
        <v>0</v>
      </c>
      <c r="S242" s="13"/>
      <c r="T242" s="13"/>
      <c r="U242" s="13"/>
      <c r="V242" s="13"/>
      <c r="W242" s="4" t="str">
        <f t="shared" si="79"/>
        <v>J=</v>
      </c>
      <c r="X242" s="30">
        <f t="shared" si="80"/>
        <v>44635</v>
      </c>
      <c r="Y242" s="3"/>
      <c r="Z242" s="71">
        <f>[2]Plan1!$A312</f>
        <v>46307</v>
      </c>
      <c r="AA242" s="71" t="str">
        <f>[2]Plan1!$C312</f>
        <v>Nossa Sr.a Aparecida - Padroeira do Brasil</v>
      </c>
      <c r="AB242" s="64"/>
      <c r="AC242" s="1"/>
      <c r="AD242" s="26"/>
      <c r="AE242" s="62"/>
      <c r="AF242" s="62"/>
      <c r="AG242" s="62"/>
      <c r="AH242" s="64"/>
      <c r="AI242" s="10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pans="1:145" x14ac:dyDescent="0.15">
      <c r="A243" s="36">
        <f t="shared" si="72"/>
        <v>44501</v>
      </c>
      <c r="B243" s="14">
        <f t="shared" ca="1" si="81"/>
        <v>1.09238564</v>
      </c>
      <c r="C243" s="13">
        <f t="shared" ca="1" si="73"/>
        <v>1.00166198</v>
      </c>
      <c r="D243" s="12">
        <f ca="1">IF(A243&lt;$B$1,VLOOKUP(A243,[1]DI!$A$4:$B$15000,2,FALSE),0)</f>
        <v>7.6499999999999999E-2</v>
      </c>
      <c r="E243" s="13">
        <f t="shared" ca="1" si="82"/>
        <v>1.0002925600000001</v>
      </c>
      <c r="F243" s="13">
        <f ca="1">(TRUNC(PRODUCT($E$12:$E242),16))</f>
        <v>1.02653491347931</v>
      </c>
      <c r="G243" s="13">
        <f t="shared" si="83"/>
        <v>1</v>
      </c>
      <c r="H243" s="13">
        <f t="shared" ca="1" si="84"/>
        <v>1.0265349100000001</v>
      </c>
      <c r="I243" s="12">
        <f t="shared" si="85"/>
        <v>0.1</v>
      </c>
      <c r="J243" s="30">
        <f t="shared" si="74"/>
        <v>44270</v>
      </c>
      <c r="K243" s="2">
        <f t="shared" si="75"/>
        <v>160</v>
      </c>
      <c r="L243" s="15">
        <f t="shared" si="76"/>
        <v>160</v>
      </c>
      <c r="M243" s="11">
        <f t="shared" si="68"/>
        <v>1.0623828959999999</v>
      </c>
      <c r="N243" s="11">
        <f t="shared" ca="1" si="69"/>
        <v>1.090573131</v>
      </c>
      <c r="O243" s="15">
        <f t="shared" si="77"/>
        <v>0</v>
      </c>
      <c r="P243" s="13">
        <f t="shared" ca="1" si="70"/>
        <v>9.0723659999999998E-2</v>
      </c>
      <c r="Q243" s="19">
        <f t="shared" si="71"/>
        <v>0</v>
      </c>
      <c r="R243" s="13">
        <f t="shared" si="78"/>
        <v>0</v>
      </c>
      <c r="S243" s="13"/>
      <c r="T243" s="13"/>
      <c r="U243" s="13"/>
      <c r="V243" s="13"/>
      <c r="W243" s="4" t="str">
        <f t="shared" si="79"/>
        <v>J=</v>
      </c>
      <c r="X243" s="30">
        <f t="shared" si="80"/>
        <v>44635</v>
      </c>
      <c r="Y243" s="3"/>
      <c r="Z243" s="71">
        <f>[2]Plan1!$A313</f>
        <v>46328</v>
      </c>
      <c r="AA243" s="71" t="str">
        <f>[2]Plan1!$C313</f>
        <v>Finados</v>
      </c>
      <c r="AB243" s="64"/>
      <c r="AC243" s="1"/>
      <c r="AD243" s="26"/>
      <c r="AE243" s="62"/>
      <c r="AF243" s="62"/>
      <c r="AG243" s="62"/>
      <c r="AH243" s="64"/>
      <c r="AI243" s="10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pans="1:145" x14ac:dyDescent="0.15">
      <c r="A244" s="36">
        <f t="shared" si="72"/>
        <v>44502</v>
      </c>
      <c r="B244" s="14">
        <f t="shared" ca="1" si="81"/>
        <v>1.09311859</v>
      </c>
      <c r="C244" s="13">
        <f t="shared" ca="1" si="73"/>
        <v>1.00166198</v>
      </c>
      <c r="D244" s="12">
        <f ca="1">IF(A244&lt;$B$1,VLOOKUP(A244,[1]DI!$A$4:$B$15000,2,FALSE),0)</f>
        <v>0</v>
      </c>
      <c r="E244" s="13">
        <f t="shared" ca="1" si="82"/>
        <v>1</v>
      </c>
      <c r="F244" s="13">
        <f ca="1">(TRUNC(PRODUCT($E$12:$E243),16))</f>
        <v>1.0268352365336</v>
      </c>
      <c r="G244" s="13">
        <f t="shared" si="83"/>
        <v>1</v>
      </c>
      <c r="H244" s="13">
        <f t="shared" ca="1" si="84"/>
        <v>1.02683524</v>
      </c>
      <c r="I244" s="12">
        <f t="shared" si="85"/>
        <v>0.1</v>
      </c>
      <c r="J244" s="30">
        <f t="shared" si="74"/>
        <v>44270</v>
      </c>
      <c r="K244" s="2">
        <f t="shared" si="75"/>
        <v>160</v>
      </c>
      <c r="L244" s="15">
        <f t="shared" si="76"/>
        <v>161</v>
      </c>
      <c r="M244" s="11">
        <f t="shared" si="68"/>
        <v>1.062784781</v>
      </c>
      <c r="N244" s="11">
        <f t="shared" ca="1" si="69"/>
        <v>1.091304866</v>
      </c>
      <c r="O244" s="15">
        <f t="shared" si="77"/>
        <v>0</v>
      </c>
      <c r="P244" s="13">
        <f t="shared" ca="1" si="70"/>
        <v>9.1456609999999994E-2</v>
      </c>
      <c r="Q244" s="19">
        <f t="shared" si="71"/>
        <v>0</v>
      </c>
      <c r="R244" s="13">
        <f t="shared" si="78"/>
        <v>0</v>
      </c>
      <c r="S244" s="13"/>
      <c r="T244" s="13"/>
      <c r="U244" s="13"/>
      <c r="V244" s="13"/>
      <c r="W244" s="4" t="str">
        <f t="shared" si="79"/>
        <v>J=</v>
      </c>
      <c r="X244" s="30">
        <f t="shared" si="80"/>
        <v>44635</v>
      </c>
      <c r="Y244" s="3"/>
      <c r="Z244" s="71">
        <f>[2]Plan1!$A314</f>
        <v>46341</v>
      </c>
      <c r="AA244" s="71" t="str">
        <f>[2]Plan1!$C314</f>
        <v>Proclamação da República</v>
      </c>
      <c r="AB244" s="64"/>
      <c r="AC244" s="1"/>
      <c r="AD244" s="26"/>
      <c r="AE244" s="62"/>
      <c r="AF244" s="62"/>
      <c r="AG244" s="62"/>
      <c r="AH244" s="64"/>
      <c r="AI244" s="10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pans="1:145" x14ac:dyDescent="0.15">
      <c r="A245" s="36">
        <f t="shared" si="72"/>
        <v>44503</v>
      </c>
      <c r="B245" s="14">
        <f t="shared" ca="1" si="81"/>
        <v>1.09311859</v>
      </c>
      <c r="C245" s="13">
        <f t="shared" ca="1" si="73"/>
        <v>1.00166198</v>
      </c>
      <c r="D245" s="12">
        <f ca="1">IF(A245&lt;$B$1,VLOOKUP(A245,[1]DI!$A$4:$B$15000,2,FALSE),0)</f>
        <v>7.6499999999999999E-2</v>
      </c>
      <c r="E245" s="13">
        <f t="shared" ca="1" si="82"/>
        <v>1.0002925600000001</v>
      </c>
      <c r="F245" s="13">
        <f ca="1">(TRUNC(PRODUCT($E$12:$E244),16))</f>
        <v>1.0268352365336</v>
      </c>
      <c r="G245" s="13">
        <f t="shared" si="83"/>
        <v>1</v>
      </c>
      <c r="H245" s="13">
        <f t="shared" ca="1" si="84"/>
        <v>1.02683524</v>
      </c>
      <c r="I245" s="12">
        <f t="shared" si="85"/>
        <v>0.1</v>
      </c>
      <c r="J245" s="30">
        <f t="shared" si="74"/>
        <v>44270</v>
      </c>
      <c r="K245" s="2">
        <f t="shared" si="75"/>
        <v>161</v>
      </c>
      <c r="L245" s="15">
        <f t="shared" si="76"/>
        <v>161</v>
      </c>
      <c r="M245" s="11">
        <f t="shared" si="68"/>
        <v>1.062784781</v>
      </c>
      <c r="N245" s="11">
        <f t="shared" ca="1" si="69"/>
        <v>1.091304866</v>
      </c>
      <c r="O245" s="15">
        <f t="shared" si="77"/>
        <v>0</v>
      </c>
      <c r="P245" s="13">
        <f t="shared" ca="1" si="70"/>
        <v>9.1456609999999994E-2</v>
      </c>
      <c r="Q245" s="19">
        <f t="shared" si="71"/>
        <v>0</v>
      </c>
      <c r="R245" s="13">
        <f t="shared" si="78"/>
        <v>0</v>
      </c>
      <c r="S245" s="13"/>
      <c r="T245" s="13"/>
      <c r="U245" s="13"/>
      <c r="V245" s="13"/>
      <c r="W245" s="4" t="str">
        <f t="shared" si="79"/>
        <v>J=</v>
      </c>
      <c r="X245" s="30">
        <f t="shared" si="80"/>
        <v>44635</v>
      </c>
      <c r="Y245" s="3"/>
      <c r="Z245" s="71">
        <f>[2]Plan1!$A315</f>
        <v>46346</v>
      </c>
      <c r="AA245" s="71" t="str">
        <f>[2]Plan1!$C315</f>
        <v>Dia Nacional de Zumbi e da Consciência Negra</v>
      </c>
      <c r="AB245" s="64"/>
      <c r="AC245" s="1"/>
      <c r="AD245" s="26"/>
      <c r="AE245" s="62"/>
      <c r="AF245" s="62"/>
      <c r="AG245" s="62"/>
      <c r="AH245" s="64"/>
      <c r="AI245" s="10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pans="1:145" x14ac:dyDescent="0.15">
      <c r="A246" s="36">
        <f t="shared" si="72"/>
        <v>44504</v>
      </c>
      <c r="B246" s="14">
        <f t="shared" ca="1" si="81"/>
        <v>1.0938520199999999</v>
      </c>
      <c r="C246" s="13">
        <f t="shared" ca="1" si="73"/>
        <v>1.00166198</v>
      </c>
      <c r="D246" s="12">
        <f ca="1">IF(A246&lt;$B$1,VLOOKUP(A246,[1]DI!$A$4:$B$15000,2,FALSE),0)</f>
        <v>7.6499999999999999E-2</v>
      </c>
      <c r="E246" s="13">
        <f t="shared" ca="1" si="82"/>
        <v>1.0002925600000001</v>
      </c>
      <c r="F246" s="13">
        <f ca="1">(TRUNC(PRODUCT($E$12:$E245),16))</f>
        <v>1.0271356474504001</v>
      </c>
      <c r="G246" s="13">
        <f t="shared" si="83"/>
        <v>1</v>
      </c>
      <c r="H246" s="13">
        <f t="shared" ca="1" si="84"/>
        <v>1.02713565</v>
      </c>
      <c r="I246" s="12">
        <f t="shared" si="85"/>
        <v>0.1</v>
      </c>
      <c r="J246" s="30">
        <f t="shared" si="74"/>
        <v>44270</v>
      </c>
      <c r="K246" s="2">
        <f t="shared" si="75"/>
        <v>162</v>
      </c>
      <c r="L246" s="15">
        <f t="shared" si="76"/>
        <v>162</v>
      </c>
      <c r="M246" s="11">
        <f t="shared" si="68"/>
        <v>1.0631868179999999</v>
      </c>
      <c r="N246" s="11">
        <f t="shared" ca="1" si="69"/>
        <v>1.0920370829999999</v>
      </c>
      <c r="O246" s="15">
        <f t="shared" si="77"/>
        <v>0</v>
      </c>
      <c r="P246" s="13">
        <f t="shared" ca="1" si="70"/>
        <v>9.2190040000000001E-2</v>
      </c>
      <c r="Q246" s="19">
        <f t="shared" si="71"/>
        <v>0</v>
      </c>
      <c r="R246" s="13">
        <f t="shared" si="78"/>
        <v>0</v>
      </c>
      <c r="S246" s="13"/>
      <c r="T246" s="13"/>
      <c r="U246" s="13"/>
      <c r="V246" s="13"/>
      <c r="W246" s="4" t="str">
        <f t="shared" si="79"/>
        <v>J=</v>
      </c>
      <c r="X246" s="30">
        <f t="shared" si="80"/>
        <v>44635</v>
      </c>
      <c r="Y246" s="3"/>
      <c r="Z246" s="71">
        <f>[2]Plan1!$A316</f>
        <v>46381</v>
      </c>
      <c r="AA246" s="71" t="str">
        <f>[2]Plan1!$C316</f>
        <v>Natal</v>
      </c>
      <c r="AB246" s="64"/>
      <c r="AC246" s="1"/>
      <c r="AD246" s="26"/>
      <c r="AE246" s="62"/>
      <c r="AF246" s="62"/>
      <c r="AG246" s="62"/>
      <c r="AH246" s="64"/>
      <c r="AI246" s="10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pans="1:145" x14ac:dyDescent="0.15">
      <c r="A247" s="36">
        <f t="shared" si="72"/>
        <v>44505</v>
      </c>
      <c r="B247" s="14">
        <f t="shared" ca="1" si="81"/>
        <v>1.0945859499999999</v>
      </c>
      <c r="C247" s="13">
        <f t="shared" ca="1" si="73"/>
        <v>1.00166198</v>
      </c>
      <c r="D247" s="12">
        <f ca="1">IF(A247&lt;$B$1,VLOOKUP(A247,[1]DI!$A$4:$B$15000,2,FALSE),0)</f>
        <v>7.6499999999999999E-2</v>
      </c>
      <c r="E247" s="13">
        <f t="shared" ca="1" si="82"/>
        <v>1.0002925600000001</v>
      </c>
      <c r="F247" s="13">
        <f ca="1">(TRUNC(PRODUCT($E$12:$E246),16))</f>
        <v>1.02743614625542</v>
      </c>
      <c r="G247" s="13">
        <f t="shared" si="83"/>
        <v>1</v>
      </c>
      <c r="H247" s="13">
        <f t="shared" ca="1" si="84"/>
        <v>1.02743615</v>
      </c>
      <c r="I247" s="12">
        <f t="shared" si="85"/>
        <v>0.1</v>
      </c>
      <c r="J247" s="30">
        <f t="shared" si="74"/>
        <v>44270</v>
      </c>
      <c r="K247" s="2">
        <f t="shared" si="75"/>
        <v>163</v>
      </c>
      <c r="L247" s="15">
        <f t="shared" si="76"/>
        <v>163</v>
      </c>
      <c r="M247" s="11">
        <f t="shared" si="68"/>
        <v>1.063589007</v>
      </c>
      <c r="N247" s="11">
        <f t="shared" ca="1" si="69"/>
        <v>1.0927697949999999</v>
      </c>
      <c r="O247" s="15">
        <f t="shared" si="77"/>
        <v>0</v>
      </c>
      <c r="P247" s="13">
        <f t="shared" ca="1" si="70"/>
        <v>9.2923969999999995E-2</v>
      </c>
      <c r="Q247" s="19">
        <f t="shared" si="71"/>
        <v>0</v>
      </c>
      <c r="R247" s="13">
        <f t="shared" si="78"/>
        <v>0</v>
      </c>
      <c r="S247" s="13"/>
      <c r="T247" s="13"/>
      <c r="U247" s="13"/>
      <c r="V247" s="13"/>
      <c r="W247" s="4" t="str">
        <f t="shared" si="79"/>
        <v>J=</v>
      </c>
      <c r="X247" s="30">
        <f t="shared" si="80"/>
        <v>44635</v>
      </c>
      <c r="Y247" s="3"/>
      <c r="Z247" s="71">
        <f>[2]Plan1!$A317</f>
        <v>46388</v>
      </c>
      <c r="AA247" s="71" t="str">
        <f>[2]Plan1!$C317</f>
        <v>Confraternização Universal</v>
      </c>
      <c r="AB247" s="64"/>
      <c r="AC247" s="1"/>
      <c r="AD247" s="26"/>
      <c r="AE247" s="62"/>
      <c r="AF247" s="62"/>
      <c r="AG247" s="62"/>
      <c r="AH247" s="64"/>
      <c r="AI247" s="10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pans="1:145" x14ac:dyDescent="0.15">
      <c r="A248" s="36">
        <f t="shared" si="72"/>
        <v>44506</v>
      </c>
      <c r="B248" s="14">
        <f t="shared" ca="1" si="81"/>
        <v>1.09532037</v>
      </c>
      <c r="C248" s="13">
        <f t="shared" ca="1" si="73"/>
        <v>1.00166198</v>
      </c>
      <c r="D248" s="12">
        <f ca="1">IF(A248&lt;$B$1,VLOOKUP(A248,[1]DI!$A$4:$B$15000,2,FALSE),0)</f>
        <v>0</v>
      </c>
      <c r="E248" s="13">
        <f t="shared" ca="1" si="82"/>
        <v>1</v>
      </c>
      <c r="F248" s="13">
        <f ca="1">(TRUNC(PRODUCT($E$12:$E247),16))</f>
        <v>1.0277367329743701</v>
      </c>
      <c r="G248" s="13">
        <f t="shared" si="83"/>
        <v>1</v>
      </c>
      <c r="H248" s="13">
        <f t="shared" ca="1" si="84"/>
        <v>1.02773673</v>
      </c>
      <c r="I248" s="12">
        <f t="shared" si="85"/>
        <v>0.1</v>
      </c>
      <c r="J248" s="30">
        <f t="shared" si="74"/>
        <v>44270</v>
      </c>
      <c r="K248" s="2">
        <f t="shared" si="75"/>
        <v>163</v>
      </c>
      <c r="L248" s="15">
        <f t="shared" si="76"/>
        <v>164</v>
      </c>
      <c r="M248" s="11">
        <f t="shared" si="68"/>
        <v>1.0639913489999999</v>
      </c>
      <c r="N248" s="11">
        <f t="shared" ca="1" si="69"/>
        <v>1.09350299</v>
      </c>
      <c r="O248" s="15">
        <f t="shared" si="77"/>
        <v>0</v>
      </c>
      <c r="P248" s="13">
        <f t="shared" ca="1" si="70"/>
        <v>9.3658389999999994E-2</v>
      </c>
      <c r="Q248" s="19">
        <f t="shared" si="71"/>
        <v>0</v>
      </c>
      <c r="R248" s="13">
        <f t="shared" si="78"/>
        <v>0</v>
      </c>
      <c r="S248" s="13"/>
      <c r="T248" s="13"/>
      <c r="U248" s="13"/>
      <c r="V248" s="13"/>
      <c r="W248" s="4" t="str">
        <f t="shared" si="79"/>
        <v>J=</v>
      </c>
      <c r="X248" s="30">
        <f t="shared" si="80"/>
        <v>44635</v>
      </c>
      <c r="Y248" s="3"/>
      <c r="Z248" s="71">
        <f>[2]Plan1!$A318</f>
        <v>46426</v>
      </c>
      <c r="AA248" s="71" t="str">
        <f>[2]Plan1!$C318</f>
        <v>Carnaval</v>
      </c>
      <c r="AB248" s="64"/>
      <c r="AC248" s="1"/>
      <c r="AD248" s="26"/>
      <c r="AE248" s="62"/>
      <c r="AF248" s="62"/>
      <c r="AG248" s="62"/>
      <c r="AH248" s="64"/>
      <c r="AI248" s="10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pans="1:145" x14ac:dyDescent="0.15">
      <c r="A249" s="36">
        <f t="shared" si="72"/>
        <v>44507</v>
      </c>
      <c r="B249" s="14">
        <f t="shared" ca="1" si="81"/>
        <v>1.09532037</v>
      </c>
      <c r="C249" s="13">
        <f t="shared" ca="1" si="73"/>
        <v>1.00166198</v>
      </c>
      <c r="D249" s="12">
        <f ca="1">IF(A249&lt;$B$1,VLOOKUP(A249,[1]DI!$A$4:$B$15000,2,FALSE),0)</f>
        <v>0</v>
      </c>
      <c r="E249" s="13">
        <f t="shared" ca="1" si="82"/>
        <v>1</v>
      </c>
      <c r="F249" s="13">
        <f ca="1">(TRUNC(PRODUCT($E$12:$E248),16))</f>
        <v>1.0277367329743701</v>
      </c>
      <c r="G249" s="13">
        <f t="shared" si="83"/>
        <v>1</v>
      </c>
      <c r="H249" s="13">
        <f t="shared" ca="1" si="84"/>
        <v>1.02773673</v>
      </c>
      <c r="I249" s="12">
        <f t="shared" si="85"/>
        <v>0.1</v>
      </c>
      <c r="J249" s="30">
        <f t="shared" si="74"/>
        <v>44270</v>
      </c>
      <c r="K249" s="2">
        <f t="shared" si="75"/>
        <v>163</v>
      </c>
      <c r="L249" s="15">
        <f t="shared" si="76"/>
        <v>164</v>
      </c>
      <c r="M249" s="11">
        <f t="shared" si="68"/>
        <v>1.0639913489999999</v>
      </c>
      <c r="N249" s="11">
        <f t="shared" ca="1" si="69"/>
        <v>1.09350299</v>
      </c>
      <c r="O249" s="15">
        <f t="shared" si="77"/>
        <v>0</v>
      </c>
      <c r="P249" s="13">
        <f t="shared" ca="1" si="70"/>
        <v>9.3658389999999994E-2</v>
      </c>
      <c r="Q249" s="19">
        <f t="shared" si="71"/>
        <v>0</v>
      </c>
      <c r="R249" s="13">
        <f t="shared" si="78"/>
        <v>0</v>
      </c>
      <c r="S249" s="13"/>
      <c r="T249" s="13"/>
      <c r="U249" s="13"/>
      <c r="V249" s="13"/>
      <c r="W249" s="4" t="str">
        <f t="shared" si="79"/>
        <v>J=</v>
      </c>
      <c r="X249" s="30">
        <f t="shared" si="80"/>
        <v>44635</v>
      </c>
      <c r="Y249" s="3"/>
      <c r="Z249" s="71">
        <f>[2]Plan1!$A319</f>
        <v>46427</v>
      </c>
      <c r="AA249" s="71" t="str">
        <f>[2]Plan1!$C319</f>
        <v>Carnaval</v>
      </c>
      <c r="AB249" s="64"/>
      <c r="AC249" s="1"/>
      <c r="AD249" s="26"/>
      <c r="AE249" s="62"/>
      <c r="AF249" s="62"/>
      <c r="AG249" s="62"/>
      <c r="AH249" s="64"/>
      <c r="AI249" s="10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pans="1:145" x14ac:dyDescent="0.15">
      <c r="A250" s="36">
        <f t="shared" si="72"/>
        <v>44508</v>
      </c>
      <c r="B250" s="14">
        <f t="shared" ca="1" si="81"/>
        <v>1.09532037</v>
      </c>
      <c r="C250" s="13">
        <f t="shared" ca="1" si="73"/>
        <v>1.00166198</v>
      </c>
      <c r="D250" s="12">
        <f ca="1">IF(A250&lt;$B$1,VLOOKUP(A250,[1]DI!$A$4:$B$15000,2,FALSE),0)</f>
        <v>7.6499999999999999E-2</v>
      </c>
      <c r="E250" s="13">
        <f t="shared" ca="1" si="82"/>
        <v>1.0002925600000001</v>
      </c>
      <c r="F250" s="13">
        <f ca="1">(TRUNC(PRODUCT($E$12:$E249),16))</f>
        <v>1.0277367329743701</v>
      </c>
      <c r="G250" s="13">
        <f t="shared" si="83"/>
        <v>1</v>
      </c>
      <c r="H250" s="13">
        <f t="shared" ca="1" si="84"/>
        <v>1.02773673</v>
      </c>
      <c r="I250" s="12">
        <f t="shared" si="85"/>
        <v>0.1</v>
      </c>
      <c r="J250" s="30">
        <f t="shared" si="74"/>
        <v>44270</v>
      </c>
      <c r="K250" s="2">
        <f t="shared" si="75"/>
        <v>164</v>
      </c>
      <c r="L250" s="15">
        <f t="shared" si="76"/>
        <v>164</v>
      </c>
      <c r="M250" s="11">
        <f t="shared" si="68"/>
        <v>1.0639913489999999</v>
      </c>
      <c r="N250" s="11">
        <f t="shared" ca="1" si="69"/>
        <v>1.09350299</v>
      </c>
      <c r="O250" s="15">
        <f t="shared" si="77"/>
        <v>0</v>
      </c>
      <c r="P250" s="13">
        <f t="shared" ca="1" si="70"/>
        <v>9.3658389999999994E-2</v>
      </c>
      <c r="Q250" s="19">
        <f t="shared" si="71"/>
        <v>0</v>
      </c>
      <c r="R250" s="13">
        <f t="shared" si="78"/>
        <v>0</v>
      </c>
      <c r="S250" s="13"/>
      <c r="T250" s="13"/>
      <c r="U250" s="13"/>
      <c r="V250" s="13"/>
      <c r="W250" s="4" t="str">
        <f t="shared" si="79"/>
        <v>J=</v>
      </c>
      <c r="X250" s="30">
        <f t="shared" si="80"/>
        <v>44635</v>
      </c>
      <c r="Y250" s="3"/>
      <c r="Z250" s="71">
        <f>[2]Plan1!$A320</f>
        <v>46472</v>
      </c>
      <c r="AA250" s="71" t="str">
        <f>[2]Plan1!$C320</f>
        <v>Paixão de Cristo</v>
      </c>
      <c r="AB250" s="64"/>
      <c r="AC250" s="1"/>
      <c r="AD250" s="26"/>
      <c r="AE250" s="62"/>
      <c r="AF250" s="62"/>
      <c r="AG250" s="62"/>
      <c r="AH250" s="64"/>
      <c r="AI250" s="10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pans="1:145" x14ac:dyDescent="0.15">
      <c r="A251" s="36">
        <f t="shared" si="72"/>
        <v>44509</v>
      </c>
      <c r="B251" s="14">
        <f t="shared" ca="1" si="81"/>
        <v>1.0960552799999999</v>
      </c>
      <c r="C251" s="13">
        <f t="shared" ca="1" si="73"/>
        <v>1.00166198</v>
      </c>
      <c r="D251" s="12">
        <f ca="1">IF(A251&lt;$B$1,VLOOKUP(A251,[1]DI!$A$4:$B$15000,2,FALSE),0)</f>
        <v>7.6499999999999999E-2</v>
      </c>
      <c r="E251" s="13">
        <f t="shared" ca="1" si="82"/>
        <v>1.0002925600000001</v>
      </c>
      <c r="F251" s="13">
        <f ca="1">(TRUNC(PRODUCT($E$12:$E250),16))</f>
        <v>1.0280374076329599</v>
      </c>
      <c r="G251" s="13">
        <f t="shared" si="83"/>
        <v>1</v>
      </c>
      <c r="H251" s="13">
        <f t="shared" ca="1" si="84"/>
        <v>1.02803741</v>
      </c>
      <c r="I251" s="12">
        <f t="shared" si="85"/>
        <v>0.1</v>
      </c>
      <c r="J251" s="30">
        <f t="shared" si="74"/>
        <v>44270</v>
      </c>
      <c r="K251" s="2">
        <f t="shared" si="75"/>
        <v>165</v>
      </c>
      <c r="L251" s="15">
        <f t="shared" si="76"/>
        <v>165</v>
      </c>
      <c r="M251" s="11">
        <f t="shared" si="68"/>
        <v>1.0643938420000001</v>
      </c>
      <c r="N251" s="11">
        <f t="shared" ca="1" si="69"/>
        <v>1.0942366889999999</v>
      </c>
      <c r="O251" s="15">
        <f t="shared" si="77"/>
        <v>0</v>
      </c>
      <c r="P251" s="13">
        <f t="shared" ca="1" si="70"/>
        <v>9.4393299999999999E-2</v>
      </c>
      <c r="Q251" s="19">
        <f t="shared" si="71"/>
        <v>0</v>
      </c>
      <c r="R251" s="13">
        <f t="shared" si="78"/>
        <v>0</v>
      </c>
      <c r="S251" s="13"/>
      <c r="T251" s="13"/>
      <c r="U251" s="13"/>
      <c r="V251" s="13"/>
      <c r="W251" s="4" t="str">
        <f t="shared" si="79"/>
        <v>J=</v>
      </c>
      <c r="X251" s="30">
        <f t="shared" si="80"/>
        <v>44635</v>
      </c>
      <c r="Y251" s="3"/>
      <c r="Z251" s="71">
        <f>[2]Plan1!$A321</f>
        <v>46498</v>
      </c>
      <c r="AA251" s="71" t="str">
        <f>[2]Plan1!$C321</f>
        <v>Tiradentes</v>
      </c>
      <c r="AB251" s="64"/>
      <c r="AC251" s="1"/>
      <c r="AD251" s="26"/>
      <c r="AE251" s="62"/>
      <c r="AF251" s="62"/>
      <c r="AG251" s="62"/>
      <c r="AH251" s="64"/>
      <c r="AI251" s="10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pans="1:145" x14ac:dyDescent="0.15">
      <c r="A252" s="36">
        <f t="shared" si="72"/>
        <v>44510</v>
      </c>
      <c r="B252" s="14">
        <f t="shared" ca="1" si="81"/>
        <v>1.09679069</v>
      </c>
      <c r="C252" s="13">
        <f t="shared" ca="1" si="73"/>
        <v>1.00166198</v>
      </c>
      <c r="D252" s="12">
        <f ca="1">IF(A252&lt;$B$1,VLOOKUP(A252,[1]DI!$A$4:$B$15000,2,FALSE),0)</f>
        <v>7.6499999999999999E-2</v>
      </c>
      <c r="E252" s="13">
        <f t="shared" ca="1" si="82"/>
        <v>1.0002925600000001</v>
      </c>
      <c r="F252" s="13">
        <f ca="1">(TRUNC(PRODUCT($E$12:$E251),16))</f>
        <v>1.0283381702569401</v>
      </c>
      <c r="G252" s="13">
        <f t="shared" si="83"/>
        <v>1</v>
      </c>
      <c r="H252" s="13">
        <f t="shared" ca="1" si="84"/>
        <v>1.0283381700000001</v>
      </c>
      <c r="I252" s="12">
        <f t="shared" si="85"/>
        <v>0.1</v>
      </c>
      <c r="J252" s="30">
        <f t="shared" si="74"/>
        <v>44270</v>
      </c>
      <c r="K252" s="2">
        <f t="shared" si="75"/>
        <v>166</v>
      </c>
      <c r="L252" s="15">
        <f t="shared" si="76"/>
        <v>166</v>
      </c>
      <c r="M252" s="11">
        <f t="shared" si="68"/>
        <v>1.064796488</v>
      </c>
      <c r="N252" s="11">
        <f t="shared" ca="1" si="69"/>
        <v>1.094970872</v>
      </c>
      <c r="O252" s="15">
        <f t="shared" si="77"/>
        <v>0</v>
      </c>
      <c r="P252" s="13">
        <f t="shared" ca="1" si="70"/>
        <v>9.5128710000000005E-2</v>
      </c>
      <c r="Q252" s="19">
        <f t="shared" si="71"/>
        <v>0</v>
      </c>
      <c r="R252" s="13">
        <f t="shared" si="78"/>
        <v>0</v>
      </c>
      <c r="S252" s="13"/>
      <c r="T252" s="13"/>
      <c r="U252" s="13"/>
      <c r="V252" s="13"/>
      <c r="W252" s="4" t="str">
        <f t="shared" si="79"/>
        <v>J=</v>
      </c>
      <c r="X252" s="30">
        <f t="shared" si="80"/>
        <v>44635</v>
      </c>
      <c r="Y252" s="3"/>
      <c r="Z252" s="71">
        <f>[2]Plan1!$A322</f>
        <v>46508</v>
      </c>
      <c r="AA252" s="71" t="str">
        <f>[2]Plan1!$C322</f>
        <v>Dia do Trabalho</v>
      </c>
      <c r="AB252" s="64"/>
      <c r="AC252" s="1"/>
      <c r="AD252" s="26"/>
      <c r="AE252" s="62"/>
      <c r="AF252" s="62"/>
      <c r="AG252" s="62"/>
      <c r="AH252" s="64"/>
      <c r="AI252" s="10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pans="1:145" x14ac:dyDescent="0.15">
      <c r="A253" s="36">
        <f t="shared" si="72"/>
        <v>44511</v>
      </c>
      <c r="B253" s="14">
        <f t="shared" ca="1" si="81"/>
        <v>1.09752659</v>
      </c>
      <c r="C253" s="13">
        <f t="shared" ca="1" si="73"/>
        <v>1.00166198</v>
      </c>
      <c r="D253" s="12">
        <f ca="1">IF(A253&lt;$B$1,VLOOKUP(A253,[1]DI!$A$4:$B$15000,2,FALSE),0)</f>
        <v>7.6499999999999999E-2</v>
      </c>
      <c r="E253" s="13">
        <f t="shared" ca="1" si="82"/>
        <v>1.0002925600000001</v>
      </c>
      <c r="F253" s="13">
        <f ca="1">(TRUNC(PRODUCT($E$12:$E252),16))</f>
        <v>1.02863902087203</v>
      </c>
      <c r="G253" s="13">
        <f t="shared" si="83"/>
        <v>1</v>
      </c>
      <c r="H253" s="13">
        <f t="shared" ca="1" si="84"/>
        <v>1.02863902</v>
      </c>
      <c r="I253" s="12">
        <f t="shared" si="85"/>
        <v>0.1</v>
      </c>
      <c r="J253" s="30">
        <f t="shared" si="74"/>
        <v>44270</v>
      </c>
      <c r="K253" s="2">
        <f t="shared" si="75"/>
        <v>167</v>
      </c>
      <c r="L253" s="15">
        <f t="shared" si="76"/>
        <v>167</v>
      </c>
      <c r="M253" s="11">
        <f t="shared" si="68"/>
        <v>1.0651992859999999</v>
      </c>
      <c r="N253" s="11">
        <f t="shared" ca="1" si="69"/>
        <v>1.0957055499999999</v>
      </c>
      <c r="O253" s="15">
        <f t="shared" si="77"/>
        <v>0</v>
      </c>
      <c r="P253" s="13">
        <f t="shared" ca="1" si="70"/>
        <v>9.5864610000000003E-2</v>
      </c>
      <c r="Q253" s="19">
        <f t="shared" si="71"/>
        <v>0</v>
      </c>
      <c r="R253" s="13">
        <f t="shared" si="78"/>
        <v>0</v>
      </c>
      <c r="S253" s="13"/>
      <c r="T253" s="13"/>
      <c r="U253" s="13"/>
      <c r="V253" s="13"/>
      <c r="W253" s="4" t="str">
        <f t="shared" si="79"/>
        <v>J=</v>
      </c>
      <c r="X253" s="30">
        <f t="shared" si="80"/>
        <v>44635</v>
      </c>
      <c r="Y253" s="3"/>
      <c r="Z253" s="71">
        <f>[2]Plan1!$A323</f>
        <v>46534</v>
      </c>
      <c r="AA253" s="71" t="str">
        <f>[2]Plan1!$C323</f>
        <v>Corpus Christi</v>
      </c>
      <c r="AB253" s="64"/>
      <c r="AC253" s="1"/>
      <c r="AD253" s="26"/>
      <c r="AE253" s="62"/>
      <c r="AF253" s="62"/>
      <c r="AG253" s="62"/>
      <c r="AH253" s="64"/>
      <c r="AI253" s="10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pans="1:145" x14ac:dyDescent="0.15">
      <c r="A254" s="36">
        <f t="shared" si="72"/>
        <v>44512</v>
      </c>
      <c r="B254" s="14">
        <f t="shared" ca="1" si="81"/>
        <v>1.0982629799999999</v>
      </c>
      <c r="C254" s="13">
        <f t="shared" ca="1" si="73"/>
        <v>1.00166198</v>
      </c>
      <c r="D254" s="12">
        <f ca="1">IF(A254&lt;$B$1,VLOOKUP(A254,[1]DI!$A$4:$B$15000,2,FALSE),0)</f>
        <v>7.6499999999999999E-2</v>
      </c>
      <c r="E254" s="13">
        <f t="shared" ca="1" si="82"/>
        <v>1.0002925600000001</v>
      </c>
      <c r="F254" s="13">
        <f ca="1">(TRUNC(PRODUCT($E$12:$E253),16))</f>
        <v>1.0289399595039801</v>
      </c>
      <c r="G254" s="13">
        <f t="shared" si="83"/>
        <v>1</v>
      </c>
      <c r="H254" s="13">
        <f t="shared" ca="1" si="84"/>
        <v>1.02893996</v>
      </c>
      <c r="I254" s="12">
        <f t="shared" si="85"/>
        <v>0.1</v>
      </c>
      <c r="J254" s="30">
        <f t="shared" si="74"/>
        <v>44270</v>
      </c>
      <c r="K254" s="2">
        <f t="shared" si="75"/>
        <v>168</v>
      </c>
      <c r="L254" s="15">
        <f t="shared" si="76"/>
        <v>168</v>
      </c>
      <c r="M254" s="11">
        <f t="shared" si="68"/>
        <v>1.065602237</v>
      </c>
      <c r="N254" s="11">
        <f t="shared" ca="1" si="69"/>
        <v>1.096440723</v>
      </c>
      <c r="O254" s="15">
        <f t="shared" si="77"/>
        <v>0</v>
      </c>
      <c r="P254" s="13">
        <f t="shared" ca="1" si="70"/>
        <v>9.6601000000000006E-2</v>
      </c>
      <c r="Q254" s="19">
        <f t="shared" si="71"/>
        <v>0</v>
      </c>
      <c r="R254" s="13">
        <f t="shared" si="78"/>
        <v>0</v>
      </c>
      <c r="S254" s="13"/>
      <c r="T254" s="13"/>
      <c r="U254" s="13"/>
      <c r="V254" s="13"/>
      <c r="W254" s="4" t="str">
        <f t="shared" si="79"/>
        <v>J=</v>
      </c>
      <c r="X254" s="30">
        <f t="shared" si="80"/>
        <v>44635</v>
      </c>
      <c r="Y254" s="3"/>
      <c r="Z254" s="71">
        <f>[2]Plan1!$A324</f>
        <v>46637</v>
      </c>
      <c r="AA254" s="71" t="str">
        <f>[2]Plan1!$C324</f>
        <v>Independência do Brasil</v>
      </c>
      <c r="AB254" s="64"/>
      <c r="AC254" s="1"/>
      <c r="AD254" s="26"/>
      <c r="AE254" s="62"/>
      <c r="AF254" s="62"/>
      <c r="AG254" s="62"/>
      <c r="AH254" s="64"/>
      <c r="AI254" s="10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pans="1:145" x14ac:dyDescent="0.15">
      <c r="A255" s="36">
        <f t="shared" si="72"/>
        <v>44513</v>
      </c>
      <c r="B255" s="14">
        <f t="shared" ca="1" si="81"/>
        <v>1.0989998699999999</v>
      </c>
      <c r="C255" s="13">
        <f t="shared" ca="1" si="73"/>
        <v>1.00166198</v>
      </c>
      <c r="D255" s="12">
        <f ca="1">IF(A255&lt;$B$1,VLOOKUP(A255,[1]DI!$A$4:$B$15000,2,FALSE),0)</f>
        <v>0</v>
      </c>
      <c r="E255" s="13">
        <f t="shared" ca="1" si="82"/>
        <v>1</v>
      </c>
      <c r="F255" s="13">
        <f ca="1">(TRUNC(PRODUCT($E$12:$E254),16))</f>
        <v>1.0292409861785301</v>
      </c>
      <c r="G255" s="13">
        <f t="shared" si="83"/>
        <v>1</v>
      </c>
      <c r="H255" s="13">
        <f t="shared" ca="1" si="84"/>
        <v>1.0292409899999999</v>
      </c>
      <c r="I255" s="12">
        <f t="shared" si="85"/>
        <v>0.1</v>
      </c>
      <c r="J255" s="30">
        <f t="shared" si="74"/>
        <v>44270</v>
      </c>
      <c r="K255" s="2">
        <f t="shared" si="75"/>
        <v>168</v>
      </c>
      <c r="L255" s="15">
        <f t="shared" si="76"/>
        <v>169</v>
      </c>
      <c r="M255" s="11">
        <f t="shared" si="68"/>
        <v>1.06600534</v>
      </c>
      <c r="N255" s="11">
        <f t="shared" ca="1" si="69"/>
        <v>1.0971763910000001</v>
      </c>
      <c r="O255" s="15">
        <f t="shared" si="77"/>
        <v>0</v>
      </c>
      <c r="P255" s="13">
        <f t="shared" ca="1" si="70"/>
        <v>9.7337889999999996E-2</v>
      </c>
      <c r="Q255" s="19">
        <f t="shared" si="71"/>
        <v>0</v>
      </c>
      <c r="R255" s="13">
        <f t="shared" si="78"/>
        <v>0</v>
      </c>
      <c r="S255" s="13"/>
      <c r="T255" s="13"/>
      <c r="U255" s="13"/>
      <c r="V255" s="13"/>
      <c r="W255" s="4" t="str">
        <f t="shared" si="79"/>
        <v>J=</v>
      </c>
      <c r="X255" s="30">
        <f t="shared" si="80"/>
        <v>44635</v>
      </c>
      <c r="Y255" s="3"/>
      <c r="Z255" s="71">
        <f>[2]Plan1!$A325</f>
        <v>46672</v>
      </c>
      <c r="AA255" s="71" t="str">
        <f>[2]Plan1!$C325</f>
        <v>Nossa Sr.a Aparecida - Padroeira do Brasil</v>
      </c>
      <c r="AB255" s="64"/>
      <c r="AC255" s="1"/>
      <c r="AD255" s="26"/>
      <c r="AE255" s="62"/>
      <c r="AF255" s="62"/>
      <c r="AG255" s="62"/>
      <c r="AH255" s="64"/>
      <c r="AI255" s="10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pans="1:145" x14ac:dyDescent="0.15">
      <c r="A256" s="36">
        <f t="shared" si="72"/>
        <v>44514</v>
      </c>
      <c r="B256" s="14">
        <f t="shared" ca="1" si="81"/>
        <v>1.0989998699999999</v>
      </c>
      <c r="C256" s="13">
        <f t="shared" ca="1" si="73"/>
        <v>1.00166198</v>
      </c>
      <c r="D256" s="12">
        <f ca="1">IF(A256&lt;$B$1,VLOOKUP(A256,[1]DI!$A$4:$B$15000,2,FALSE),0)</f>
        <v>0</v>
      </c>
      <c r="E256" s="13">
        <f t="shared" ca="1" si="82"/>
        <v>1</v>
      </c>
      <c r="F256" s="13">
        <f ca="1">(TRUNC(PRODUCT($E$12:$E255),16))</f>
        <v>1.0292409861785301</v>
      </c>
      <c r="G256" s="13">
        <f t="shared" si="83"/>
        <v>1</v>
      </c>
      <c r="H256" s="13">
        <f t="shared" ca="1" si="84"/>
        <v>1.0292409899999999</v>
      </c>
      <c r="I256" s="12">
        <f t="shared" si="85"/>
        <v>0.1</v>
      </c>
      <c r="J256" s="30">
        <f t="shared" si="74"/>
        <v>44270</v>
      </c>
      <c r="K256" s="2">
        <f t="shared" si="75"/>
        <v>168</v>
      </c>
      <c r="L256" s="15">
        <f t="shared" si="76"/>
        <v>169</v>
      </c>
      <c r="M256" s="11">
        <f t="shared" si="68"/>
        <v>1.06600534</v>
      </c>
      <c r="N256" s="11">
        <f t="shared" ca="1" si="69"/>
        <v>1.0971763910000001</v>
      </c>
      <c r="O256" s="15">
        <f t="shared" si="77"/>
        <v>0</v>
      </c>
      <c r="P256" s="13">
        <f t="shared" ca="1" si="70"/>
        <v>9.7337889999999996E-2</v>
      </c>
      <c r="Q256" s="19">
        <f t="shared" si="71"/>
        <v>0</v>
      </c>
      <c r="R256" s="13">
        <f t="shared" si="78"/>
        <v>0</v>
      </c>
      <c r="S256" s="13"/>
      <c r="T256" s="13"/>
      <c r="U256" s="13"/>
      <c r="V256" s="13"/>
      <c r="W256" s="4" t="str">
        <f t="shared" si="79"/>
        <v>J=</v>
      </c>
      <c r="X256" s="30">
        <f t="shared" si="80"/>
        <v>44635</v>
      </c>
      <c r="Y256" s="3"/>
      <c r="Z256" s="71">
        <f>[2]Plan1!$A326</f>
        <v>46693</v>
      </c>
      <c r="AA256" s="71" t="str">
        <f>[2]Plan1!$C326</f>
        <v>Finados</v>
      </c>
      <c r="AB256" s="64"/>
      <c r="AC256" s="1"/>
      <c r="AD256" s="26"/>
      <c r="AE256" s="62"/>
      <c r="AF256" s="62"/>
      <c r="AG256" s="62"/>
      <c r="AH256" s="64"/>
      <c r="AI256" s="10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pans="1:145" ht="18.75" x14ac:dyDescent="0.3">
      <c r="A257" s="129">
        <f t="shared" si="72"/>
        <v>44515</v>
      </c>
      <c r="B257" s="130">
        <f t="shared" ca="1" si="81"/>
        <v>1.0989998699999999</v>
      </c>
      <c r="C257" s="131">
        <f t="shared" ca="1" si="73"/>
        <v>1.00166198</v>
      </c>
      <c r="D257" s="12">
        <f ca="1">IF(A257&lt;$B$1,VLOOKUP(A257,[1]DI!$A$4:$B$15000,2,FALSE),0)</f>
        <v>0</v>
      </c>
      <c r="E257" s="131">
        <f t="shared" ca="1" si="82"/>
        <v>1</v>
      </c>
      <c r="F257" s="131">
        <f ca="1">(TRUNC(PRODUCT($E$12:$E256),16))</f>
        <v>1.0292409861785301</v>
      </c>
      <c r="G257" s="131">
        <f t="shared" si="83"/>
        <v>1</v>
      </c>
      <c r="H257" s="131">
        <f t="shared" ca="1" si="84"/>
        <v>1.0292409899999999</v>
      </c>
      <c r="I257" s="132">
        <f t="shared" si="85"/>
        <v>0.1</v>
      </c>
      <c r="J257" s="129">
        <f t="shared" si="74"/>
        <v>44270</v>
      </c>
      <c r="K257" s="133">
        <f t="shared" si="75"/>
        <v>168</v>
      </c>
      <c r="L257" s="134">
        <f t="shared" si="76"/>
        <v>169</v>
      </c>
      <c r="M257" s="135">
        <f t="shared" si="68"/>
        <v>1.06600534</v>
      </c>
      <c r="N257" s="135">
        <f t="shared" ca="1" si="69"/>
        <v>1.0971763910000001</v>
      </c>
      <c r="O257" s="134">
        <f t="shared" si="77"/>
        <v>0</v>
      </c>
      <c r="P257" s="131">
        <f t="shared" ca="1" si="70"/>
        <v>9.7337889999999996E-2</v>
      </c>
      <c r="Q257" s="136">
        <f t="shared" si="71"/>
        <v>0</v>
      </c>
      <c r="R257" s="131">
        <f t="shared" si="78"/>
        <v>0</v>
      </c>
      <c r="S257" s="127">
        <f ca="1">TRUNC(0.02*($P257),8)</f>
        <v>1.9467499999999999E-3</v>
      </c>
      <c r="U257" s="13"/>
      <c r="V257" s="13"/>
      <c r="W257" s="4" t="str">
        <f t="shared" si="79"/>
        <v>J=</v>
      </c>
      <c r="X257" s="30">
        <f t="shared" si="80"/>
        <v>44635</v>
      </c>
      <c r="Y257" s="3"/>
      <c r="Z257" s="71">
        <f>[2]Plan1!$A327</f>
        <v>46706</v>
      </c>
      <c r="AA257" s="71" t="str">
        <f>[2]Plan1!$C327</f>
        <v>Proclamação da República</v>
      </c>
      <c r="AB257" s="64"/>
      <c r="AC257" s="1"/>
      <c r="AD257" s="26"/>
      <c r="AE257" s="62"/>
      <c r="AF257" s="62"/>
      <c r="AG257" s="62"/>
      <c r="AH257" s="64"/>
      <c r="AI257" s="10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pans="1:145" ht="18.75" x14ac:dyDescent="0.3">
      <c r="A258" s="36">
        <f t="shared" si="72"/>
        <v>44516</v>
      </c>
      <c r="B258" s="14">
        <f t="shared" ca="1" si="81"/>
        <v>1.1011358</v>
      </c>
      <c r="C258" s="127">
        <f ca="1">(C257-R257+S257)</f>
        <v>1.0036087300000001</v>
      </c>
      <c r="D258" s="12">
        <f ca="1">IF(A258&lt;$B$1,VLOOKUP(A258,[1]DI!$A$4:$B$15000,2,FALSE),0)</f>
        <v>7.6499999999999999E-2</v>
      </c>
      <c r="E258" s="13">
        <f t="shared" ca="1" si="82"/>
        <v>1.0002925600000001</v>
      </c>
      <c r="F258" s="13">
        <f ca="1">(TRUNC(PRODUCT($E$12:$E257),16))</f>
        <v>1.0292409861785301</v>
      </c>
      <c r="G258" s="13">
        <f t="shared" si="83"/>
        <v>1</v>
      </c>
      <c r="H258" s="13">
        <f t="shared" ca="1" si="84"/>
        <v>1.0292409899999999</v>
      </c>
      <c r="I258" s="12">
        <f t="shared" si="85"/>
        <v>0.1</v>
      </c>
      <c r="J258" s="30">
        <f t="shared" si="74"/>
        <v>44270</v>
      </c>
      <c r="K258" s="2">
        <f t="shared" si="75"/>
        <v>169</v>
      </c>
      <c r="L258" s="15">
        <f t="shared" si="76"/>
        <v>169</v>
      </c>
      <c r="M258" s="11">
        <f t="shared" si="68"/>
        <v>1.06600534</v>
      </c>
      <c r="N258" s="11">
        <f t="shared" ca="1" si="69"/>
        <v>1.0971763910000001</v>
      </c>
      <c r="O258" s="15">
        <f t="shared" si="77"/>
        <v>0</v>
      </c>
      <c r="P258" s="13">
        <f t="shared" ca="1" si="70"/>
        <v>9.7527069999999993E-2</v>
      </c>
      <c r="Q258" s="19">
        <f t="shared" si="71"/>
        <v>0</v>
      </c>
      <c r="R258" s="13">
        <f t="shared" si="78"/>
        <v>0</v>
      </c>
      <c r="S258" s="13"/>
      <c r="T258" s="13"/>
      <c r="U258" s="13"/>
      <c r="V258" s="13"/>
      <c r="W258" s="4" t="str">
        <f t="shared" si="79"/>
        <v>J=</v>
      </c>
      <c r="X258" s="30">
        <f t="shared" si="80"/>
        <v>44635</v>
      </c>
      <c r="Y258" s="3"/>
      <c r="Z258" s="71">
        <f>[2]Plan1!$A328</f>
        <v>46711</v>
      </c>
      <c r="AA258" s="71" t="str">
        <f>[2]Plan1!$C328</f>
        <v>Dia Nacional de Zumbi e da Consciência Negra</v>
      </c>
      <c r="AB258" s="64"/>
      <c r="AC258" s="1"/>
      <c r="AD258" s="26"/>
      <c r="AE258" s="62"/>
      <c r="AF258" s="62"/>
      <c r="AG258" s="62"/>
      <c r="AH258" s="64"/>
      <c r="AI258" s="10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pans="1:145" x14ac:dyDescent="0.15">
      <c r="A259" s="36">
        <f t="shared" si="72"/>
        <v>44517</v>
      </c>
      <c r="B259" s="14">
        <f t="shared" ca="1" si="81"/>
        <v>1.1018746100000001</v>
      </c>
      <c r="C259" s="13">
        <f t="shared" ca="1" si="73"/>
        <v>1.0036087300000001</v>
      </c>
      <c r="D259" s="12">
        <f ca="1">IF(A259&lt;$B$1,VLOOKUP(A259,[1]DI!$A$4:$B$15000,2,FALSE),0)</f>
        <v>7.6499999999999999E-2</v>
      </c>
      <c r="E259" s="13">
        <f t="shared" ca="1" si="82"/>
        <v>1.0002925600000001</v>
      </c>
      <c r="F259" s="13">
        <f ca="1">(TRUNC(PRODUCT($E$12:$E258),16))</f>
        <v>1.02954210092145</v>
      </c>
      <c r="G259" s="13">
        <f t="shared" si="83"/>
        <v>1</v>
      </c>
      <c r="H259" s="13">
        <f t="shared" ca="1" si="84"/>
        <v>1.0295421</v>
      </c>
      <c r="I259" s="12">
        <f t="shared" si="85"/>
        <v>0.1</v>
      </c>
      <c r="J259" s="30">
        <f t="shared" si="74"/>
        <v>44270</v>
      </c>
      <c r="K259" s="2">
        <f t="shared" si="75"/>
        <v>170</v>
      </c>
      <c r="L259" s="15">
        <f t="shared" si="76"/>
        <v>170</v>
      </c>
      <c r="M259" s="11">
        <f t="shared" si="68"/>
        <v>1.066408595</v>
      </c>
      <c r="N259" s="11">
        <f t="shared" ca="1" si="69"/>
        <v>1.0979125439999999</v>
      </c>
      <c r="O259" s="15">
        <f t="shared" si="77"/>
        <v>0</v>
      </c>
      <c r="P259" s="13">
        <f t="shared" ca="1" si="70"/>
        <v>9.826588E-2</v>
      </c>
      <c r="Q259" s="19">
        <f t="shared" si="71"/>
        <v>0</v>
      </c>
      <c r="R259" s="13">
        <f t="shared" si="78"/>
        <v>0</v>
      </c>
      <c r="S259" s="13"/>
      <c r="T259" s="13"/>
      <c r="U259" s="13"/>
      <c r="V259" s="13"/>
      <c r="W259" s="4" t="str">
        <f t="shared" si="79"/>
        <v>J=</v>
      </c>
      <c r="X259" s="30">
        <f t="shared" si="80"/>
        <v>44635</v>
      </c>
      <c r="Y259" s="3"/>
      <c r="Z259" s="71">
        <f>[2]Plan1!$A329</f>
        <v>46746</v>
      </c>
      <c r="AA259" s="71" t="str">
        <f>[2]Plan1!$C329</f>
        <v>Natal</v>
      </c>
      <c r="AB259" s="64"/>
      <c r="AC259" s="1"/>
      <c r="AD259" s="26"/>
      <c r="AE259" s="62"/>
      <c r="AF259" s="62"/>
      <c r="AG259" s="62"/>
      <c r="AH259" s="64"/>
      <c r="AI259" s="10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pans="1:145" x14ac:dyDescent="0.15">
      <c r="A260" s="36">
        <f t="shared" si="72"/>
        <v>44518</v>
      </c>
      <c r="B260" s="14">
        <f t="shared" ca="1" si="81"/>
        <v>1.10261392</v>
      </c>
      <c r="C260" s="13">
        <f t="shared" ca="1" si="73"/>
        <v>1.0036087300000001</v>
      </c>
      <c r="D260" s="12">
        <f ca="1">IF(A260&lt;$B$1,VLOOKUP(A260,[1]DI!$A$4:$B$15000,2,FALSE),0)</f>
        <v>7.6499999999999999E-2</v>
      </c>
      <c r="E260" s="13">
        <f t="shared" ca="1" si="82"/>
        <v>1.0002925600000001</v>
      </c>
      <c r="F260" s="13">
        <f ca="1">(TRUNC(PRODUCT($E$12:$E259),16))</f>
        <v>1.02984330375849</v>
      </c>
      <c r="G260" s="13">
        <f t="shared" si="83"/>
        <v>1</v>
      </c>
      <c r="H260" s="13">
        <f t="shared" ca="1" si="84"/>
        <v>1.0298433</v>
      </c>
      <c r="I260" s="12">
        <f t="shared" si="85"/>
        <v>0.1</v>
      </c>
      <c r="J260" s="30">
        <f t="shared" si="74"/>
        <v>44270</v>
      </c>
      <c r="K260" s="2">
        <f t="shared" si="75"/>
        <v>171</v>
      </c>
      <c r="L260" s="15">
        <f t="shared" si="76"/>
        <v>171</v>
      </c>
      <c r="M260" s="11">
        <f t="shared" si="68"/>
        <v>1.0668120029999999</v>
      </c>
      <c r="N260" s="11">
        <f t="shared" ca="1" si="69"/>
        <v>1.0986491940000001</v>
      </c>
      <c r="O260" s="15">
        <f t="shared" si="77"/>
        <v>0</v>
      </c>
      <c r="P260" s="13">
        <f t="shared" ca="1" si="70"/>
        <v>9.9005190000000007E-2</v>
      </c>
      <c r="Q260" s="19">
        <f t="shared" si="71"/>
        <v>0</v>
      </c>
      <c r="R260" s="13">
        <f t="shared" si="78"/>
        <v>0</v>
      </c>
      <c r="S260" s="13"/>
      <c r="T260" s="13"/>
      <c r="U260" s="13"/>
      <c r="V260" s="13"/>
      <c r="W260" s="4" t="str">
        <f t="shared" si="79"/>
        <v>J=</v>
      </c>
      <c r="X260" s="30">
        <f t="shared" si="80"/>
        <v>44635</v>
      </c>
      <c r="Y260" s="3"/>
      <c r="Z260" s="71">
        <f>[2]Plan1!$A330</f>
        <v>46753</v>
      </c>
      <c r="AA260" s="71" t="str">
        <f>[2]Plan1!$C330</f>
        <v>Confraternização Universal</v>
      </c>
      <c r="AB260" s="64"/>
      <c r="AC260" s="1"/>
      <c r="AD260" s="26"/>
      <c r="AE260" s="62"/>
      <c r="AF260" s="62"/>
      <c r="AG260" s="62"/>
      <c r="AH260" s="64"/>
      <c r="AI260" s="10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pans="1:145" x14ac:dyDescent="0.15">
      <c r="A261" s="36">
        <f t="shared" si="72"/>
        <v>44519</v>
      </c>
      <c r="B261" s="14">
        <f t="shared" ca="1" si="81"/>
        <v>1.1033537200000001</v>
      </c>
      <c r="C261" s="13">
        <f t="shared" ca="1" si="73"/>
        <v>1.0036087300000001</v>
      </c>
      <c r="D261" s="12">
        <f ca="1">IF(A261&lt;$B$1,VLOOKUP(A261,[1]DI!$A$4:$B$15000,2,FALSE),0)</f>
        <v>7.6499999999999999E-2</v>
      </c>
      <c r="E261" s="13">
        <f t="shared" ca="1" si="82"/>
        <v>1.0002925600000001</v>
      </c>
      <c r="F261" s="13">
        <f ca="1">(TRUNC(PRODUCT($E$12:$E260),16))</f>
        <v>1.03014459471544</v>
      </c>
      <c r="G261" s="13">
        <f t="shared" si="83"/>
        <v>1</v>
      </c>
      <c r="H261" s="13">
        <f t="shared" ca="1" si="84"/>
        <v>1.0301445899999999</v>
      </c>
      <c r="I261" s="12">
        <f t="shared" si="85"/>
        <v>0.1</v>
      </c>
      <c r="J261" s="30">
        <f t="shared" si="74"/>
        <v>44270</v>
      </c>
      <c r="K261" s="2">
        <f t="shared" si="75"/>
        <v>172</v>
      </c>
      <c r="L261" s="15">
        <f t="shared" si="76"/>
        <v>172</v>
      </c>
      <c r="M261" s="11">
        <f t="shared" si="68"/>
        <v>1.0672155640000001</v>
      </c>
      <c r="N261" s="11">
        <f t="shared" ca="1" si="69"/>
        <v>1.0993863399999999</v>
      </c>
      <c r="O261" s="15">
        <f t="shared" si="77"/>
        <v>0</v>
      </c>
      <c r="P261" s="13">
        <f t="shared" ca="1" si="70"/>
        <v>9.9744990000000006E-2</v>
      </c>
      <c r="Q261" s="19">
        <f t="shared" si="71"/>
        <v>0</v>
      </c>
      <c r="R261" s="13">
        <f t="shared" si="78"/>
        <v>0</v>
      </c>
      <c r="S261" s="13"/>
      <c r="T261" s="13"/>
      <c r="U261" s="13"/>
      <c r="V261" s="13"/>
      <c r="W261" s="4" t="str">
        <f t="shared" si="79"/>
        <v>J=</v>
      </c>
      <c r="X261" s="30">
        <f t="shared" si="80"/>
        <v>44635</v>
      </c>
      <c r="Y261" s="3"/>
      <c r="Z261" s="71">
        <f>[2]Plan1!$A331</f>
        <v>46811</v>
      </c>
      <c r="AA261" s="71" t="str">
        <f>[2]Plan1!$C331</f>
        <v>Carnaval</v>
      </c>
      <c r="AB261" s="64"/>
      <c r="AC261" s="1"/>
      <c r="AD261" s="26"/>
      <c r="AE261" s="62"/>
      <c r="AF261" s="62"/>
      <c r="AG261" s="62"/>
      <c r="AH261" s="64"/>
      <c r="AI261" s="10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pans="1:145" x14ac:dyDescent="0.15">
      <c r="A262" s="36">
        <f t="shared" si="72"/>
        <v>44520</v>
      </c>
      <c r="B262" s="14">
        <f t="shared" ca="1" si="81"/>
        <v>1.1040940300000002</v>
      </c>
      <c r="C262" s="13">
        <f t="shared" ca="1" si="73"/>
        <v>1.0036087300000001</v>
      </c>
      <c r="D262" s="12">
        <f ca="1">IF(A262&lt;$B$1,VLOOKUP(A262,[1]DI!$A$4:$B$15000,2,FALSE),0)</f>
        <v>0</v>
      </c>
      <c r="E262" s="13">
        <f t="shared" ca="1" si="82"/>
        <v>1</v>
      </c>
      <c r="F262" s="13">
        <f ca="1">(TRUNC(PRODUCT($E$12:$E261),16))</f>
        <v>1.03044597381807</v>
      </c>
      <c r="G262" s="13">
        <f t="shared" si="83"/>
        <v>1</v>
      </c>
      <c r="H262" s="13">
        <f t="shared" ca="1" si="84"/>
        <v>1.0304459699999999</v>
      </c>
      <c r="I262" s="12">
        <f t="shared" si="85"/>
        <v>0.1</v>
      </c>
      <c r="J262" s="30">
        <f t="shared" si="74"/>
        <v>44270</v>
      </c>
      <c r="K262" s="2">
        <f t="shared" si="75"/>
        <v>172</v>
      </c>
      <c r="L262" s="15">
        <f t="shared" si="76"/>
        <v>173</v>
      </c>
      <c r="M262" s="11">
        <f t="shared" si="68"/>
        <v>1.0676192769999999</v>
      </c>
      <c r="N262" s="11">
        <f t="shared" ca="1" si="69"/>
        <v>1.1001239810000001</v>
      </c>
      <c r="O262" s="15">
        <f t="shared" si="77"/>
        <v>0</v>
      </c>
      <c r="P262" s="13">
        <f t="shared" ca="1" si="70"/>
        <v>0.1004853</v>
      </c>
      <c r="Q262" s="19">
        <f t="shared" si="71"/>
        <v>0</v>
      </c>
      <c r="R262" s="13">
        <f t="shared" si="78"/>
        <v>0</v>
      </c>
      <c r="S262" s="13"/>
      <c r="T262" s="13"/>
      <c r="U262" s="13"/>
      <c r="V262" s="13"/>
      <c r="W262" s="4" t="str">
        <f t="shared" si="79"/>
        <v>J=</v>
      </c>
      <c r="X262" s="30">
        <f t="shared" si="80"/>
        <v>44635</v>
      </c>
      <c r="Y262" s="3"/>
      <c r="Z262" s="71">
        <f>[2]Plan1!$A332</f>
        <v>46812</v>
      </c>
      <c r="AA262" s="71" t="str">
        <f>[2]Plan1!$C332</f>
        <v>Carnaval</v>
      </c>
      <c r="AB262" s="64"/>
      <c r="AC262" s="1"/>
      <c r="AD262" s="26"/>
      <c r="AE262" s="62"/>
      <c r="AF262" s="62"/>
      <c r="AG262" s="62"/>
      <c r="AH262" s="64"/>
      <c r="AI262" s="10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pans="1:145" x14ac:dyDescent="0.15">
      <c r="A263" s="36">
        <f t="shared" si="72"/>
        <v>44521</v>
      </c>
      <c r="B263" s="14">
        <f t="shared" ca="1" si="81"/>
        <v>1.1040940300000002</v>
      </c>
      <c r="C263" s="13">
        <f t="shared" ca="1" si="73"/>
        <v>1.0036087300000001</v>
      </c>
      <c r="D263" s="12">
        <f ca="1">IF(A263&lt;$B$1,VLOOKUP(A263,[1]DI!$A$4:$B$15000,2,FALSE),0)</f>
        <v>0</v>
      </c>
      <c r="E263" s="13">
        <f t="shared" ca="1" si="82"/>
        <v>1</v>
      </c>
      <c r="F263" s="13">
        <f ca="1">(TRUNC(PRODUCT($E$12:$E262),16))</f>
        <v>1.03044597381807</v>
      </c>
      <c r="G263" s="13">
        <f t="shared" si="83"/>
        <v>1</v>
      </c>
      <c r="H263" s="13">
        <f t="shared" ca="1" si="84"/>
        <v>1.0304459699999999</v>
      </c>
      <c r="I263" s="12">
        <f t="shared" si="85"/>
        <v>0.1</v>
      </c>
      <c r="J263" s="30">
        <f t="shared" si="74"/>
        <v>44270</v>
      </c>
      <c r="K263" s="2">
        <f t="shared" si="75"/>
        <v>172</v>
      </c>
      <c r="L263" s="15">
        <f t="shared" si="76"/>
        <v>173</v>
      </c>
      <c r="M263" s="11">
        <f t="shared" si="68"/>
        <v>1.0676192769999999</v>
      </c>
      <c r="N263" s="11">
        <f t="shared" ca="1" si="69"/>
        <v>1.1001239810000001</v>
      </c>
      <c r="O263" s="15">
        <f t="shared" si="77"/>
        <v>0</v>
      </c>
      <c r="P263" s="13">
        <f t="shared" ca="1" si="70"/>
        <v>0.1004853</v>
      </c>
      <c r="Q263" s="19">
        <f t="shared" si="71"/>
        <v>0</v>
      </c>
      <c r="R263" s="13">
        <f t="shared" si="78"/>
        <v>0</v>
      </c>
      <c r="S263" s="13"/>
      <c r="T263" s="13"/>
      <c r="U263" s="13"/>
      <c r="V263" s="13"/>
      <c r="W263" s="4" t="str">
        <f t="shared" si="79"/>
        <v>J=</v>
      </c>
      <c r="X263" s="30">
        <f t="shared" si="80"/>
        <v>44635</v>
      </c>
      <c r="Y263" s="3"/>
      <c r="Z263" s="71">
        <f>[2]Plan1!$A333</f>
        <v>46857</v>
      </c>
      <c r="AA263" s="71" t="str">
        <f>[2]Plan1!$C333</f>
        <v>Paixão de Cristo</v>
      </c>
      <c r="AB263" s="64"/>
      <c r="AC263" s="1"/>
      <c r="AD263" s="26"/>
      <c r="AE263" s="62"/>
      <c r="AF263" s="62"/>
      <c r="AG263" s="62"/>
      <c r="AH263" s="64"/>
      <c r="AI263" s="10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pans="1:145" x14ac:dyDescent="0.15">
      <c r="A264" s="36">
        <f t="shared" si="72"/>
        <v>44522</v>
      </c>
      <c r="B264" s="14">
        <f t="shared" ca="1" si="81"/>
        <v>1.1040940300000002</v>
      </c>
      <c r="C264" s="13">
        <f t="shared" ca="1" si="73"/>
        <v>1.0036087300000001</v>
      </c>
      <c r="D264" s="12">
        <f ca="1">IF(A264&lt;$B$1,VLOOKUP(A264,[1]DI!$A$4:$B$15000,2,FALSE),0)</f>
        <v>7.6499999999999999E-2</v>
      </c>
      <c r="E264" s="13">
        <f t="shared" ca="1" si="82"/>
        <v>1.0002925600000001</v>
      </c>
      <c r="F264" s="13">
        <f ca="1">(TRUNC(PRODUCT($E$12:$E263),16))</f>
        <v>1.03044597381807</v>
      </c>
      <c r="G264" s="13">
        <f t="shared" si="83"/>
        <v>1</v>
      </c>
      <c r="H264" s="13">
        <f t="shared" ca="1" si="84"/>
        <v>1.0304459699999999</v>
      </c>
      <c r="I264" s="12">
        <f t="shared" si="85"/>
        <v>0.1</v>
      </c>
      <c r="J264" s="30">
        <f t="shared" si="74"/>
        <v>44270</v>
      </c>
      <c r="K264" s="2">
        <f t="shared" si="75"/>
        <v>173</v>
      </c>
      <c r="L264" s="15">
        <f t="shared" si="76"/>
        <v>173</v>
      </c>
      <c r="M264" s="11">
        <f t="shared" si="68"/>
        <v>1.0676192769999999</v>
      </c>
      <c r="N264" s="11">
        <f t="shared" ca="1" si="69"/>
        <v>1.1001239810000001</v>
      </c>
      <c r="O264" s="15">
        <f t="shared" si="77"/>
        <v>0</v>
      </c>
      <c r="P264" s="13">
        <f t="shared" ca="1" si="70"/>
        <v>0.1004853</v>
      </c>
      <c r="Q264" s="19">
        <f t="shared" si="71"/>
        <v>0</v>
      </c>
      <c r="R264" s="13">
        <f t="shared" si="78"/>
        <v>0</v>
      </c>
      <c r="S264" s="13"/>
      <c r="T264" s="13"/>
      <c r="U264" s="13"/>
      <c r="V264" s="13"/>
      <c r="W264" s="4" t="str">
        <f t="shared" si="79"/>
        <v>J=</v>
      </c>
      <c r="X264" s="30">
        <f t="shared" si="80"/>
        <v>44635</v>
      </c>
      <c r="Y264" s="3"/>
      <c r="Z264" s="71">
        <f>[2]Plan1!$A334</f>
        <v>46864</v>
      </c>
      <c r="AA264" s="71" t="str">
        <f>[2]Plan1!$C334</f>
        <v>Tiradentes</v>
      </c>
      <c r="AB264" s="64"/>
      <c r="AC264" s="1"/>
      <c r="AD264" s="26"/>
      <c r="AE264" s="62"/>
      <c r="AF264" s="62"/>
      <c r="AG264" s="62"/>
      <c r="AH264" s="64"/>
      <c r="AI264" s="10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pans="1:145" x14ac:dyDescent="0.15">
      <c r="A265" s="36">
        <f t="shared" si="72"/>
        <v>44523</v>
      </c>
      <c r="B265" s="14">
        <f t="shared" ca="1" si="81"/>
        <v>1.1048348300000002</v>
      </c>
      <c r="C265" s="13">
        <f t="shared" ca="1" si="73"/>
        <v>1.0036087300000001</v>
      </c>
      <c r="D265" s="12">
        <f ca="1">IF(A265&lt;$B$1,VLOOKUP(A265,[1]DI!$A$4:$B$15000,2,FALSE),0)</f>
        <v>7.6499999999999999E-2</v>
      </c>
      <c r="E265" s="13">
        <f t="shared" ca="1" si="82"/>
        <v>1.0002925600000001</v>
      </c>
      <c r="F265" s="13">
        <f ca="1">(TRUNC(PRODUCT($E$12:$E264),16))</f>
        <v>1.03074744109217</v>
      </c>
      <c r="G265" s="13">
        <f t="shared" si="83"/>
        <v>1</v>
      </c>
      <c r="H265" s="13">
        <f t="shared" ca="1" si="84"/>
        <v>1.0307474400000001</v>
      </c>
      <c r="I265" s="12">
        <f t="shared" si="85"/>
        <v>0.1</v>
      </c>
      <c r="J265" s="30">
        <f t="shared" si="74"/>
        <v>44270</v>
      </c>
      <c r="K265" s="2">
        <f t="shared" si="75"/>
        <v>174</v>
      </c>
      <c r="L265" s="15">
        <f t="shared" si="76"/>
        <v>174</v>
      </c>
      <c r="M265" s="11">
        <f t="shared" si="68"/>
        <v>1.068023143</v>
      </c>
      <c r="N265" s="11">
        <f t="shared" ca="1" si="69"/>
        <v>1.100862121</v>
      </c>
      <c r="O265" s="15">
        <f t="shared" si="77"/>
        <v>0</v>
      </c>
      <c r="P265" s="13">
        <f t="shared" ca="1" si="70"/>
        <v>0.1012261</v>
      </c>
      <c r="Q265" s="19">
        <f t="shared" si="71"/>
        <v>0</v>
      </c>
      <c r="R265" s="13">
        <f t="shared" si="78"/>
        <v>0</v>
      </c>
      <c r="S265" s="13"/>
      <c r="T265" s="13"/>
      <c r="U265" s="13"/>
      <c r="V265" s="13"/>
      <c r="W265" s="4" t="str">
        <f t="shared" si="79"/>
        <v>J=</v>
      </c>
      <c r="X265" s="30">
        <f t="shared" si="80"/>
        <v>44635</v>
      </c>
      <c r="Y265" s="3"/>
      <c r="Z265" s="71">
        <f>[2]Plan1!$A335</f>
        <v>46874</v>
      </c>
      <c r="AA265" s="71" t="str">
        <f>[2]Plan1!$C335</f>
        <v>Dia do Trabalho</v>
      </c>
      <c r="AB265" s="64"/>
      <c r="AC265" s="1"/>
      <c r="AD265" s="26"/>
      <c r="AE265" s="62"/>
      <c r="AF265" s="62"/>
      <c r="AG265" s="62"/>
      <c r="AH265" s="64"/>
      <c r="AI265" s="10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pans="1:145" x14ac:dyDescent="0.15">
      <c r="A266" s="36">
        <f t="shared" si="72"/>
        <v>44524</v>
      </c>
      <c r="B266" s="14">
        <f t="shared" ca="1" si="81"/>
        <v>1.10557613</v>
      </c>
      <c r="C266" s="13">
        <f t="shared" ca="1" si="73"/>
        <v>1.0036087300000001</v>
      </c>
      <c r="D266" s="12">
        <f ca="1">IF(A266&lt;$B$1,VLOOKUP(A266,[1]DI!$A$4:$B$15000,2,FALSE),0)</f>
        <v>7.6499999999999999E-2</v>
      </c>
      <c r="E266" s="13">
        <f t="shared" ca="1" si="82"/>
        <v>1.0002925600000001</v>
      </c>
      <c r="F266" s="13">
        <f ca="1">(TRUNC(PRODUCT($E$12:$E265),16))</f>
        <v>1.0310489965635401</v>
      </c>
      <c r="G266" s="13">
        <f t="shared" si="83"/>
        <v>1</v>
      </c>
      <c r="H266" s="13">
        <f t="shared" ca="1" si="84"/>
        <v>1.0310490000000001</v>
      </c>
      <c r="I266" s="12">
        <f t="shared" si="85"/>
        <v>0.1</v>
      </c>
      <c r="J266" s="30">
        <f t="shared" si="74"/>
        <v>44270</v>
      </c>
      <c r="K266" s="2">
        <f t="shared" si="75"/>
        <v>175</v>
      </c>
      <c r="L266" s="15">
        <f t="shared" si="76"/>
        <v>175</v>
      </c>
      <c r="M266" s="11">
        <f t="shared" si="68"/>
        <v>1.0684271620000001</v>
      </c>
      <c r="N266" s="11">
        <f t="shared" ca="1" si="69"/>
        <v>1.1016007569999999</v>
      </c>
      <c r="O266" s="15">
        <f t="shared" si="77"/>
        <v>0</v>
      </c>
      <c r="P266" s="13">
        <f t="shared" ca="1" si="70"/>
        <v>0.1019674</v>
      </c>
      <c r="Q266" s="19">
        <f t="shared" si="71"/>
        <v>0</v>
      </c>
      <c r="R266" s="13">
        <f t="shared" si="78"/>
        <v>0</v>
      </c>
      <c r="S266" s="13"/>
      <c r="T266" s="13"/>
      <c r="U266" s="13"/>
      <c r="V266" s="13"/>
      <c r="W266" s="4" t="str">
        <f t="shared" si="79"/>
        <v>J=</v>
      </c>
      <c r="X266" s="30">
        <f t="shared" si="80"/>
        <v>44635</v>
      </c>
      <c r="Y266" s="3"/>
      <c r="Z266" s="71">
        <f>[2]Plan1!$A336</f>
        <v>46919</v>
      </c>
      <c r="AA266" s="71" t="str">
        <f>[2]Plan1!$C336</f>
        <v>Corpus Christi</v>
      </c>
      <c r="AB266" s="64"/>
      <c r="AC266" s="1"/>
      <c r="AD266" s="26"/>
      <c r="AE266" s="62"/>
      <c r="AF266" s="62"/>
      <c r="AG266" s="62"/>
      <c r="AH266" s="64"/>
      <c r="AI266" s="10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pans="1:145" x14ac:dyDescent="0.15">
      <c r="A267" s="36">
        <f t="shared" si="72"/>
        <v>44525</v>
      </c>
      <c r="B267" s="14">
        <f t="shared" ca="1" si="81"/>
        <v>1.10631792</v>
      </c>
      <c r="C267" s="13">
        <f t="shared" ca="1" si="73"/>
        <v>1.0036087300000001</v>
      </c>
      <c r="D267" s="12">
        <f ca="1">IF(A267&lt;$B$1,VLOOKUP(A267,[1]DI!$A$4:$B$15000,2,FALSE),0)</f>
        <v>7.6499999999999999E-2</v>
      </c>
      <c r="E267" s="13">
        <f t="shared" ca="1" si="82"/>
        <v>1.0002925600000001</v>
      </c>
      <c r="F267" s="13">
        <f ca="1">(TRUNC(PRODUCT($E$12:$E266),16))</f>
        <v>1.03135064025797</v>
      </c>
      <c r="G267" s="13">
        <f t="shared" si="83"/>
        <v>1</v>
      </c>
      <c r="H267" s="13">
        <f t="shared" ca="1" si="84"/>
        <v>1.0313506400000001</v>
      </c>
      <c r="I267" s="12">
        <f t="shared" si="85"/>
        <v>0.1</v>
      </c>
      <c r="J267" s="30">
        <f t="shared" si="74"/>
        <v>44270</v>
      </c>
      <c r="K267" s="2">
        <f t="shared" si="75"/>
        <v>176</v>
      </c>
      <c r="L267" s="15">
        <f t="shared" si="76"/>
        <v>176</v>
      </c>
      <c r="M267" s="11">
        <f t="shared" si="68"/>
        <v>1.0688313330000001</v>
      </c>
      <c r="N267" s="11">
        <f t="shared" ca="1" si="69"/>
        <v>1.1023398790000001</v>
      </c>
      <c r="O267" s="15">
        <f t="shared" si="77"/>
        <v>0</v>
      </c>
      <c r="P267" s="13">
        <f t="shared" ca="1" si="70"/>
        <v>0.10270919000000001</v>
      </c>
      <c r="Q267" s="19">
        <f t="shared" si="71"/>
        <v>0</v>
      </c>
      <c r="R267" s="13">
        <f t="shared" si="78"/>
        <v>0</v>
      </c>
      <c r="S267" s="13"/>
      <c r="T267" s="13"/>
      <c r="U267" s="13"/>
      <c r="V267" s="13"/>
      <c r="W267" s="4" t="str">
        <f t="shared" si="79"/>
        <v>J=</v>
      </c>
      <c r="X267" s="30">
        <f t="shared" si="80"/>
        <v>44635</v>
      </c>
      <c r="Y267" s="3"/>
      <c r="Z267" s="71">
        <f>[2]Plan1!$A337</f>
        <v>47003</v>
      </c>
      <c r="AA267" s="71" t="str">
        <f>[2]Plan1!$C337</f>
        <v>Independência do Brasil</v>
      </c>
      <c r="AB267" s="64"/>
      <c r="AC267" s="1"/>
      <c r="AD267" s="26"/>
      <c r="AE267" s="62"/>
      <c r="AF267" s="62"/>
      <c r="AG267" s="62"/>
      <c r="AH267" s="64"/>
      <c r="AI267" s="10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pans="1:145" x14ac:dyDescent="0.15">
      <c r="A268" s="36">
        <f t="shared" si="72"/>
        <v>44526</v>
      </c>
      <c r="B268" s="14">
        <f t="shared" ca="1" si="81"/>
        <v>1.10706021</v>
      </c>
      <c r="C268" s="13">
        <f t="shared" ca="1" si="73"/>
        <v>1.0036087300000001</v>
      </c>
      <c r="D268" s="12">
        <f ca="1">IF(A268&lt;$B$1,VLOOKUP(A268,[1]DI!$A$4:$B$15000,2,FALSE),0)</f>
        <v>7.6499999999999999E-2</v>
      </c>
      <c r="E268" s="13">
        <f t="shared" ca="1" si="82"/>
        <v>1.0002925600000001</v>
      </c>
      <c r="F268" s="13">
        <f ca="1">(TRUNC(PRODUCT($E$12:$E267),16))</f>
        <v>1.03165237220129</v>
      </c>
      <c r="G268" s="13">
        <f t="shared" si="83"/>
        <v>1</v>
      </c>
      <c r="H268" s="13">
        <f t="shared" ca="1" si="84"/>
        <v>1.03165237</v>
      </c>
      <c r="I268" s="12">
        <f t="shared" si="85"/>
        <v>0.1</v>
      </c>
      <c r="J268" s="30">
        <f t="shared" si="74"/>
        <v>44270</v>
      </c>
      <c r="K268" s="2">
        <f t="shared" si="75"/>
        <v>177</v>
      </c>
      <c r="L268" s="15">
        <f t="shared" si="76"/>
        <v>177</v>
      </c>
      <c r="M268" s="11">
        <f t="shared" ref="M268:M331" si="86">ROUND((I268+1)^(L268/252),9)</f>
        <v>1.069235658</v>
      </c>
      <c r="N268" s="11">
        <f t="shared" ref="N268:N331" ca="1" si="87">ROUND(H268*M268,9)</f>
        <v>1.1030795010000001</v>
      </c>
      <c r="O268" s="15">
        <f t="shared" si="77"/>
        <v>0</v>
      </c>
      <c r="P268" s="13">
        <f t="shared" ref="P268:P331" ca="1" si="88">TRUNC(((N268-1)*C268),8)</f>
        <v>0.10345148</v>
      </c>
      <c r="Q268" s="19">
        <f t="shared" ref="Q268:Q331" si="89">IF($O268&gt;0,VLOOKUP($O268,$Z$12:$AF$150,7),0)</f>
        <v>0</v>
      </c>
      <c r="R268" s="13">
        <f t="shared" si="78"/>
        <v>0</v>
      </c>
      <c r="S268" s="13"/>
      <c r="T268" s="13"/>
      <c r="U268" s="13"/>
      <c r="V268" s="13"/>
      <c r="W268" s="4" t="str">
        <f t="shared" si="79"/>
        <v>J=</v>
      </c>
      <c r="X268" s="30">
        <f t="shared" si="80"/>
        <v>44635</v>
      </c>
      <c r="Y268" s="3"/>
      <c r="Z268" s="71">
        <f>[2]Plan1!$A338</f>
        <v>47038</v>
      </c>
      <c r="AA268" s="71" t="str">
        <f>[2]Plan1!$C338</f>
        <v>Nossa Sr.a Aparecida - Padroeira do Brasil</v>
      </c>
      <c r="AB268" s="64"/>
      <c r="AC268" s="1"/>
      <c r="AD268" s="26"/>
      <c r="AE268" s="62"/>
      <c r="AF268" s="62"/>
      <c r="AG268" s="62"/>
      <c r="AH268" s="64"/>
      <c r="AI268" s="10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pans="1:145" x14ac:dyDescent="0.15">
      <c r="A269" s="36">
        <f t="shared" ref="A269:A332" si="90">(A268+1)</f>
        <v>44527</v>
      </c>
      <c r="B269" s="14">
        <f t="shared" ca="1" si="81"/>
        <v>1.1078030000000001</v>
      </c>
      <c r="C269" s="13">
        <f t="shared" ref="C269:C332" ca="1" si="91">(C268-R268)</f>
        <v>1.0036087300000001</v>
      </c>
      <c r="D269" s="12">
        <f ca="1">IF(A269&lt;$B$1,VLOOKUP(A269,[1]DI!$A$4:$B$15000,2,FALSE),0)</f>
        <v>0</v>
      </c>
      <c r="E269" s="13">
        <f t="shared" ca="1" si="82"/>
        <v>1</v>
      </c>
      <c r="F269" s="13">
        <f ca="1">(TRUNC(PRODUCT($E$12:$E268),16))</f>
        <v>1.0319541924193001</v>
      </c>
      <c r="G269" s="13">
        <f t="shared" si="83"/>
        <v>1</v>
      </c>
      <c r="H269" s="13">
        <f t="shared" ca="1" si="84"/>
        <v>1.03195419</v>
      </c>
      <c r="I269" s="12">
        <f t="shared" si="85"/>
        <v>0.1</v>
      </c>
      <c r="J269" s="30">
        <f t="shared" ref="J269:J332" si="92">IF(O268&gt;0,VLOOKUP(O268,Z$12:AJ$150,2),J268)</f>
        <v>44270</v>
      </c>
      <c r="K269" s="2">
        <f t="shared" ref="K269:K332" si="93">IF(A269&gt;J269,IF(NETWORKDAYS(J269,A269,$Z$160:$Z$544)-1=0,1,NETWORKDAYS(J269,A269,$Z$160:$Z$544)-1),0)</f>
        <v>177</v>
      </c>
      <c r="L269" s="15">
        <f t="shared" ref="L269:L332" si="94">IF(AND(K269=1,K268=1),1,IF(K269&gt;0,IF(K269=K268,K269+1,K269),0))</f>
        <v>178</v>
      </c>
      <c r="M269" s="11">
        <f t="shared" si="86"/>
        <v>1.069640135</v>
      </c>
      <c r="N269" s="11">
        <f t="shared" ca="1" si="87"/>
        <v>1.103819619</v>
      </c>
      <c r="O269" s="15">
        <f t="shared" ref="O269:O332" si="95">IF(VLOOKUP(A269,AA$12:AH$150,8)=VLOOKUP(A268,AA$12:AH$150,8),0,VLOOKUP(A269,AA$12:AH$150,8))</f>
        <v>0</v>
      </c>
      <c r="P269" s="13">
        <f t="shared" ca="1" si="88"/>
        <v>0.10419427000000001</v>
      </c>
      <c r="Q269" s="19">
        <f t="shared" si="89"/>
        <v>0</v>
      </c>
      <c r="R269" s="13">
        <f t="shared" ref="R269:R332" si="96">IF(Q269&gt;0,TRUNC(Q269*C269,8),0)</f>
        <v>0</v>
      </c>
      <c r="S269" s="13"/>
      <c r="T269" s="13"/>
      <c r="U269" s="13"/>
      <c r="V269" s="13"/>
      <c r="W269" s="4" t="str">
        <f t="shared" ref="W269:W332" si="97">IF(O268&gt;0,VLOOKUP(O268,Z$12:AJ$150,10),W268)</f>
        <v>J=</v>
      </c>
      <c r="X269" s="30">
        <f t="shared" ref="X269:X332" si="98">IF(O268&gt;0,VLOOKUP(O268,Z$12:AJ$150,11),X268)</f>
        <v>44635</v>
      </c>
      <c r="Y269" s="3"/>
      <c r="Z269" s="71">
        <f>[2]Plan1!$A339</f>
        <v>47059</v>
      </c>
      <c r="AA269" s="71" t="str">
        <f>[2]Plan1!$C339</f>
        <v>Finados</v>
      </c>
      <c r="AB269" s="64"/>
      <c r="AC269" s="1"/>
      <c r="AD269" s="26"/>
      <c r="AE269" s="62"/>
      <c r="AF269" s="62"/>
      <c r="AG269" s="62"/>
      <c r="AH269" s="64"/>
      <c r="AI269" s="10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pans="1:145" x14ac:dyDescent="0.15">
      <c r="A270" s="36">
        <f t="shared" si="90"/>
        <v>44528</v>
      </c>
      <c r="B270" s="14">
        <f t="shared" ref="B270:B333" ca="1" si="99">IF(A270&lt;=TODAY(),C270+P270,IF(AND(A270&gt;TODAY(),A270&lt;=$B$1),IF(VLOOKUP(TODAY(),$A$10:$D$5000,4,FALSE)=0,"n.d",C270+P270),"n.d"))</f>
        <v>1.1078030000000001</v>
      </c>
      <c r="C270" s="13">
        <f t="shared" ca="1" si="91"/>
        <v>1.0036087300000001</v>
      </c>
      <c r="D270" s="12">
        <f ca="1">IF(A270&lt;$B$1,VLOOKUP(A270,[1]DI!$A$4:$B$15000,2,FALSE),0)</f>
        <v>0</v>
      </c>
      <c r="E270" s="13">
        <f t="shared" ref="E270:E333" ca="1" si="100">ROUND(((1+D270)^(1/252)),8)</f>
        <v>1</v>
      </c>
      <c r="F270" s="13">
        <f ca="1">(TRUNC(PRODUCT($E$12:$E269),16))</f>
        <v>1.0319541924193001</v>
      </c>
      <c r="G270" s="13">
        <f t="shared" ref="G270:G333" si="101">IF(O269&gt;0,F269,G269)</f>
        <v>1</v>
      </c>
      <c r="H270" s="13">
        <f t="shared" ref="H270:H333" ca="1" si="102">ROUND(F270/G270,8)</f>
        <v>1.03195419</v>
      </c>
      <c r="I270" s="12">
        <f t="shared" ref="I270:I333" si="103">IF(O269&gt;0,VLOOKUP(A269,AG$160:AH$222,2),I269)</f>
        <v>0.1</v>
      </c>
      <c r="J270" s="30">
        <f t="shared" si="92"/>
        <v>44270</v>
      </c>
      <c r="K270" s="2">
        <f t="shared" si="93"/>
        <v>177</v>
      </c>
      <c r="L270" s="15">
        <f t="shared" si="94"/>
        <v>178</v>
      </c>
      <c r="M270" s="11">
        <f t="shared" si="86"/>
        <v>1.069640135</v>
      </c>
      <c r="N270" s="11">
        <f t="shared" ca="1" si="87"/>
        <v>1.103819619</v>
      </c>
      <c r="O270" s="15">
        <f t="shared" si="95"/>
        <v>0</v>
      </c>
      <c r="P270" s="13">
        <f t="shared" ca="1" si="88"/>
        <v>0.10419427000000001</v>
      </c>
      <c r="Q270" s="19">
        <f t="shared" si="89"/>
        <v>0</v>
      </c>
      <c r="R270" s="13">
        <f t="shared" si="96"/>
        <v>0</v>
      </c>
      <c r="S270" s="13"/>
      <c r="T270" s="13"/>
      <c r="U270" s="13"/>
      <c r="V270" s="13"/>
      <c r="W270" s="4" t="str">
        <f t="shared" si="97"/>
        <v>J=</v>
      </c>
      <c r="X270" s="30">
        <f t="shared" si="98"/>
        <v>44635</v>
      </c>
      <c r="Y270" s="3"/>
      <c r="Z270" s="71">
        <f>[2]Plan1!$A340</f>
        <v>47072</v>
      </c>
      <c r="AA270" s="71" t="str">
        <f>[2]Plan1!$C340</f>
        <v>Proclamação da República</v>
      </c>
      <c r="AB270" s="64"/>
      <c r="AC270" s="1"/>
      <c r="AD270" s="26"/>
      <c r="AE270" s="62"/>
      <c r="AF270" s="62"/>
      <c r="AG270" s="62"/>
      <c r="AH270" s="64"/>
      <c r="AI270" s="10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pans="1:145" x14ac:dyDescent="0.15">
      <c r="A271" s="36">
        <f t="shared" si="90"/>
        <v>44529</v>
      </c>
      <c r="B271" s="14">
        <f t="shared" ca="1" si="99"/>
        <v>1.1078030000000001</v>
      </c>
      <c r="C271" s="13">
        <f t="shared" ca="1" si="91"/>
        <v>1.0036087300000001</v>
      </c>
      <c r="D271" s="12">
        <f ca="1">IF(A271&lt;$B$1,VLOOKUP(A271,[1]DI!$A$4:$B$15000,2,FALSE),0)</f>
        <v>7.6499999999999999E-2</v>
      </c>
      <c r="E271" s="13">
        <f t="shared" ca="1" si="100"/>
        <v>1.0002925600000001</v>
      </c>
      <c r="F271" s="13">
        <f ca="1">(TRUNC(PRODUCT($E$12:$E270),16))</f>
        <v>1.0319541924193001</v>
      </c>
      <c r="G271" s="13">
        <f t="shared" si="101"/>
        <v>1</v>
      </c>
      <c r="H271" s="13">
        <f t="shared" ca="1" si="102"/>
        <v>1.03195419</v>
      </c>
      <c r="I271" s="12">
        <f t="shared" si="103"/>
        <v>0.1</v>
      </c>
      <c r="J271" s="30">
        <f t="shared" si="92"/>
        <v>44270</v>
      </c>
      <c r="K271" s="2">
        <f t="shared" si="93"/>
        <v>178</v>
      </c>
      <c r="L271" s="15">
        <f t="shared" si="94"/>
        <v>178</v>
      </c>
      <c r="M271" s="11">
        <f t="shared" si="86"/>
        <v>1.069640135</v>
      </c>
      <c r="N271" s="11">
        <f t="shared" ca="1" si="87"/>
        <v>1.103819619</v>
      </c>
      <c r="O271" s="15">
        <f t="shared" si="95"/>
        <v>0</v>
      </c>
      <c r="P271" s="13">
        <f t="shared" ca="1" si="88"/>
        <v>0.10419427000000001</v>
      </c>
      <c r="Q271" s="19">
        <f t="shared" si="89"/>
        <v>0</v>
      </c>
      <c r="R271" s="13">
        <f t="shared" si="96"/>
        <v>0</v>
      </c>
      <c r="S271" s="13"/>
      <c r="T271" s="13"/>
      <c r="U271" s="13"/>
      <c r="V271" s="13"/>
      <c r="W271" s="4" t="str">
        <f t="shared" si="97"/>
        <v>J=</v>
      </c>
      <c r="X271" s="30">
        <f t="shared" si="98"/>
        <v>44635</v>
      </c>
      <c r="Y271" s="3"/>
      <c r="Z271" s="71">
        <f>[2]Plan1!$A341</f>
        <v>47077</v>
      </c>
      <c r="AA271" s="71" t="str">
        <f>[2]Plan1!$C341</f>
        <v>Dia Nacional de Zumbi e da Consciência Negra</v>
      </c>
      <c r="AB271" s="64"/>
      <c r="AC271" s="1"/>
      <c r="AD271" s="26"/>
      <c r="AE271" s="62"/>
      <c r="AF271" s="62"/>
      <c r="AG271" s="62"/>
      <c r="AH271" s="64"/>
      <c r="AI271" s="10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pans="1:145" x14ac:dyDescent="0.15">
      <c r="A272" s="36">
        <f t="shared" si="90"/>
        <v>44530</v>
      </c>
      <c r="B272" s="14">
        <f t="shared" ca="1" si="99"/>
        <v>1.10854629</v>
      </c>
      <c r="C272" s="13">
        <f t="shared" ca="1" si="91"/>
        <v>1.0036087300000001</v>
      </c>
      <c r="D272" s="12">
        <f ca="1">IF(A272&lt;$B$1,VLOOKUP(A272,[1]DI!$A$4:$B$15000,2,FALSE),0)</f>
        <v>7.6499999999999999E-2</v>
      </c>
      <c r="E272" s="13">
        <f t="shared" ca="1" si="100"/>
        <v>1.0002925600000001</v>
      </c>
      <c r="F272" s="13">
        <f ca="1">(TRUNC(PRODUCT($E$12:$E271),16))</f>
        <v>1.0322561009378299</v>
      </c>
      <c r="G272" s="13">
        <f t="shared" si="101"/>
        <v>1</v>
      </c>
      <c r="H272" s="13">
        <f t="shared" ca="1" si="102"/>
        <v>1.0322560999999999</v>
      </c>
      <c r="I272" s="12">
        <f t="shared" si="103"/>
        <v>0.1</v>
      </c>
      <c r="J272" s="30">
        <f t="shared" si="92"/>
        <v>44270</v>
      </c>
      <c r="K272" s="2">
        <f t="shared" si="93"/>
        <v>179</v>
      </c>
      <c r="L272" s="15">
        <f t="shared" si="94"/>
        <v>179</v>
      </c>
      <c r="M272" s="11">
        <f t="shared" si="86"/>
        <v>1.0700447660000001</v>
      </c>
      <c r="N272" s="11">
        <f t="shared" ca="1" si="87"/>
        <v>1.1045602370000001</v>
      </c>
      <c r="O272" s="15">
        <f t="shared" si="95"/>
        <v>0</v>
      </c>
      <c r="P272" s="13">
        <f t="shared" ca="1" si="88"/>
        <v>0.10493756</v>
      </c>
      <c r="Q272" s="19">
        <f t="shared" si="89"/>
        <v>0</v>
      </c>
      <c r="R272" s="13">
        <f t="shared" si="96"/>
        <v>0</v>
      </c>
      <c r="S272" s="13"/>
      <c r="T272" s="13"/>
      <c r="U272" s="13"/>
      <c r="V272" s="13"/>
      <c r="W272" s="4" t="str">
        <f t="shared" si="97"/>
        <v>J=</v>
      </c>
      <c r="X272" s="30">
        <f t="shared" si="98"/>
        <v>44635</v>
      </c>
      <c r="Y272" s="3"/>
      <c r="Z272" s="71">
        <f>[2]Plan1!$A342</f>
        <v>47112</v>
      </c>
      <c r="AA272" s="71" t="str">
        <f>[2]Plan1!$C342</f>
        <v>Natal</v>
      </c>
      <c r="AB272" s="64"/>
      <c r="AC272" s="1"/>
      <c r="AD272" s="26"/>
      <c r="AE272" s="62"/>
      <c r="AF272" s="62"/>
      <c r="AG272" s="62"/>
      <c r="AH272" s="64"/>
      <c r="AI272" s="10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pans="1:145" x14ac:dyDescent="0.15">
      <c r="A273" s="36">
        <f t="shared" si="90"/>
        <v>44531</v>
      </c>
      <c r="B273" s="14">
        <f t="shared" ca="1" si="99"/>
        <v>1.1092900800000001</v>
      </c>
      <c r="C273" s="13">
        <f t="shared" ca="1" si="91"/>
        <v>1.0036087300000001</v>
      </c>
      <c r="D273" s="12">
        <f ca="1">IF(A273&lt;$B$1,VLOOKUP(A273,[1]DI!$A$4:$B$15000,2,FALSE),0)</f>
        <v>7.6499999999999999E-2</v>
      </c>
      <c r="E273" s="13">
        <f t="shared" ca="1" si="100"/>
        <v>1.0002925600000001</v>
      </c>
      <c r="F273" s="13">
        <f ca="1">(TRUNC(PRODUCT($E$12:$E272),16))</f>
        <v>1.03255809778272</v>
      </c>
      <c r="G273" s="13">
        <f t="shared" si="101"/>
        <v>1</v>
      </c>
      <c r="H273" s="13">
        <f t="shared" ca="1" si="102"/>
        <v>1.0325580999999999</v>
      </c>
      <c r="I273" s="12">
        <f t="shared" si="103"/>
        <v>0.1</v>
      </c>
      <c r="J273" s="30">
        <f t="shared" si="92"/>
        <v>44270</v>
      </c>
      <c r="K273" s="2">
        <f t="shared" si="93"/>
        <v>180</v>
      </c>
      <c r="L273" s="15">
        <f t="shared" si="94"/>
        <v>180</v>
      </c>
      <c r="M273" s="11">
        <f t="shared" si="86"/>
        <v>1.0704495489999999</v>
      </c>
      <c r="N273" s="11">
        <f t="shared" ca="1" si="87"/>
        <v>1.1053013519999999</v>
      </c>
      <c r="O273" s="15">
        <f t="shared" si="95"/>
        <v>0</v>
      </c>
      <c r="P273" s="13">
        <f t="shared" ca="1" si="88"/>
        <v>0.10568134999999999</v>
      </c>
      <c r="Q273" s="19">
        <f t="shared" si="89"/>
        <v>0</v>
      </c>
      <c r="R273" s="13">
        <f t="shared" si="96"/>
        <v>0</v>
      </c>
      <c r="S273" s="13"/>
      <c r="T273" s="13"/>
      <c r="U273" s="13"/>
      <c r="V273" s="13"/>
      <c r="W273" s="4" t="str">
        <f t="shared" si="97"/>
        <v>J=</v>
      </c>
      <c r="X273" s="30">
        <f t="shared" si="98"/>
        <v>44635</v>
      </c>
      <c r="Y273" s="3"/>
      <c r="Z273" s="71">
        <f>[2]Plan1!$A343</f>
        <v>47119</v>
      </c>
      <c r="AA273" s="71" t="str">
        <f>[2]Plan1!$C343</f>
        <v>Confraternização Universal</v>
      </c>
      <c r="AB273" s="64"/>
      <c r="AC273" s="1"/>
      <c r="AD273" s="26"/>
      <c r="AE273" s="62"/>
      <c r="AF273" s="62"/>
      <c r="AG273" s="62"/>
      <c r="AH273" s="64"/>
      <c r="AI273" s="10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pans="1:145" x14ac:dyDescent="0.15">
      <c r="A274" s="36">
        <f t="shared" si="90"/>
        <v>44532</v>
      </c>
      <c r="B274" s="14">
        <f t="shared" ca="1" si="99"/>
        <v>1.11003436</v>
      </c>
      <c r="C274" s="13">
        <f t="shared" ca="1" si="91"/>
        <v>1.0036087300000001</v>
      </c>
      <c r="D274" s="12">
        <f ca="1">IF(A274&lt;$B$1,VLOOKUP(A274,[1]DI!$A$4:$B$15000,2,FALSE),0)</f>
        <v>7.6499999999999999E-2</v>
      </c>
      <c r="E274" s="13">
        <f t="shared" ca="1" si="100"/>
        <v>1.0002925600000001</v>
      </c>
      <c r="F274" s="13">
        <f ca="1">(TRUNC(PRODUCT($E$12:$E273),16))</f>
        <v>1.0328601829798101</v>
      </c>
      <c r="G274" s="13">
        <f t="shared" si="101"/>
        <v>1</v>
      </c>
      <c r="H274" s="13">
        <f t="shared" ca="1" si="102"/>
        <v>1.0328601799999999</v>
      </c>
      <c r="I274" s="12">
        <f t="shared" si="103"/>
        <v>0.1</v>
      </c>
      <c r="J274" s="30">
        <f t="shared" si="92"/>
        <v>44270</v>
      </c>
      <c r="K274" s="2">
        <f t="shared" si="93"/>
        <v>181</v>
      </c>
      <c r="L274" s="15">
        <f t="shared" si="94"/>
        <v>181</v>
      </c>
      <c r="M274" s="11">
        <f t="shared" si="86"/>
        <v>1.070854486</v>
      </c>
      <c r="N274" s="11">
        <f t="shared" ca="1" si="87"/>
        <v>1.1060429570000001</v>
      </c>
      <c r="O274" s="15">
        <f t="shared" si="95"/>
        <v>0</v>
      </c>
      <c r="P274" s="13">
        <f t="shared" ca="1" si="88"/>
        <v>0.10642562999999999</v>
      </c>
      <c r="Q274" s="19">
        <f t="shared" si="89"/>
        <v>0</v>
      </c>
      <c r="R274" s="13">
        <f t="shared" si="96"/>
        <v>0</v>
      </c>
      <c r="S274" s="13"/>
      <c r="T274" s="13"/>
      <c r="U274" s="13"/>
      <c r="V274" s="13"/>
      <c r="W274" s="4" t="str">
        <f t="shared" si="97"/>
        <v>J=</v>
      </c>
      <c r="X274" s="30">
        <f t="shared" si="98"/>
        <v>44635</v>
      </c>
      <c r="Y274" s="3"/>
      <c r="Z274" s="71">
        <f>[2]Plan1!$A344</f>
        <v>47161</v>
      </c>
      <c r="AA274" s="71" t="str">
        <f>[2]Plan1!$C344</f>
        <v>Carnaval</v>
      </c>
      <c r="AB274" s="64"/>
      <c r="AC274" s="1"/>
      <c r="AD274" s="26"/>
      <c r="AE274" s="62"/>
      <c r="AF274" s="62"/>
      <c r="AG274" s="62"/>
      <c r="AH274" s="64"/>
      <c r="AI274" s="10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pans="1:145" x14ac:dyDescent="0.15">
      <c r="A275" s="36">
        <f t="shared" si="90"/>
        <v>44533</v>
      </c>
      <c r="B275" s="14">
        <f t="shared" ca="1" si="99"/>
        <v>1.1107791600000001</v>
      </c>
      <c r="C275" s="13">
        <f t="shared" ca="1" si="91"/>
        <v>1.0036087300000001</v>
      </c>
      <c r="D275" s="12">
        <f ca="1">IF(A275&lt;$B$1,VLOOKUP(A275,[1]DI!$A$4:$B$15000,2,FALSE),0)</f>
        <v>7.6499999999999999E-2</v>
      </c>
      <c r="E275" s="13">
        <f t="shared" ca="1" si="100"/>
        <v>1.0002925600000001</v>
      </c>
      <c r="F275" s="13">
        <f ca="1">(TRUNC(PRODUCT($E$12:$E274),16))</f>
        <v>1.0331623565549399</v>
      </c>
      <c r="G275" s="13">
        <f t="shared" si="101"/>
        <v>1</v>
      </c>
      <c r="H275" s="13">
        <f t="shared" ca="1" si="102"/>
        <v>1.0331623599999999</v>
      </c>
      <c r="I275" s="12">
        <f t="shared" si="103"/>
        <v>0.1</v>
      </c>
      <c r="J275" s="30">
        <f t="shared" si="92"/>
        <v>44270</v>
      </c>
      <c r="K275" s="2">
        <f t="shared" si="93"/>
        <v>182</v>
      </c>
      <c r="L275" s="15">
        <f t="shared" si="94"/>
        <v>182</v>
      </c>
      <c r="M275" s="11">
        <f t="shared" si="86"/>
        <v>1.0712595760000001</v>
      </c>
      <c r="N275" s="11">
        <f t="shared" ca="1" si="87"/>
        <v>1.1067850720000001</v>
      </c>
      <c r="O275" s="15">
        <f t="shared" si="95"/>
        <v>0</v>
      </c>
      <c r="P275" s="13">
        <f t="shared" ca="1" si="88"/>
        <v>0.10717043</v>
      </c>
      <c r="Q275" s="19">
        <f t="shared" si="89"/>
        <v>0</v>
      </c>
      <c r="R275" s="13">
        <f t="shared" si="96"/>
        <v>0</v>
      </c>
      <c r="S275" s="13"/>
      <c r="T275" s="13"/>
      <c r="U275" s="13"/>
      <c r="V275" s="13"/>
      <c r="W275" s="4" t="str">
        <f t="shared" si="97"/>
        <v>J=</v>
      </c>
      <c r="X275" s="30">
        <f t="shared" si="98"/>
        <v>44635</v>
      </c>
      <c r="Y275" s="3"/>
      <c r="Z275" s="71">
        <f>[2]Plan1!$A345</f>
        <v>47162</v>
      </c>
      <c r="AA275" s="71" t="str">
        <f>[2]Plan1!$C345</f>
        <v>Carnaval</v>
      </c>
      <c r="AB275" s="64"/>
      <c r="AC275" s="1"/>
      <c r="AD275" s="26"/>
      <c r="AE275" s="62"/>
      <c r="AF275" s="62"/>
      <c r="AG275" s="62"/>
      <c r="AH275" s="64"/>
      <c r="AI275" s="10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pans="1:145" x14ac:dyDescent="0.15">
      <c r="A276" s="36">
        <f t="shared" si="90"/>
        <v>44534</v>
      </c>
      <c r="B276" s="14">
        <f t="shared" ca="1" si="99"/>
        <v>1.1115244400000002</v>
      </c>
      <c r="C276" s="13">
        <f t="shared" ca="1" si="91"/>
        <v>1.0036087300000001</v>
      </c>
      <c r="D276" s="12">
        <f ca="1">IF(A276&lt;$B$1,VLOOKUP(A276,[1]DI!$A$4:$B$15000,2,FALSE),0)</f>
        <v>0</v>
      </c>
      <c r="E276" s="13">
        <f t="shared" ca="1" si="100"/>
        <v>1</v>
      </c>
      <c r="F276" s="13">
        <f ca="1">(TRUNC(PRODUCT($E$12:$E275),16))</f>
        <v>1.03346461853398</v>
      </c>
      <c r="G276" s="13">
        <f t="shared" si="101"/>
        <v>1</v>
      </c>
      <c r="H276" s="13">
        <f t="shared" ca="1" si="102"/>
        <v>1.0334646199999999</v>
      </c>
      <c r="I276" s="12">
        <f t="shared" si="103"/>
        <v>0.1</v>
      </c>
      <c r="J276" s="30">
        <f t="shared" si="92"/>
        <v>44270</v>
      </c>
      <c r="K276" s="2">
        <f t="shared" si="93"/>
        <v>182</v>
      </c>
      <c r="L276" s="15">
        <f t="shared" si="94"/>
        <v>183</v>
      </c>
      <c r="M276" s="11">
        <f t="shared" si="86"/>
        <v>1.071664819</v>
      </c>
      <c r="N276" s="11">
        <f t="shared" ca="1" si="87"/>
        <v>1.107527675</v>
      </c>
      <c r="O276" s="15">
        <f t="shared" si="95"/>
        <v>0</v>
      </c>
      <c r="P276" s="13">
        <f t="shared" ca="1" si="88"/>
        <v>0.10791571</v>
      </c>
      <c r="Q276" s="19">
        <f t="shared" si="89"/>
        <v>0</v>
      </c>
      <c r="R276" s="13">
        <f t="shared" si="96"/>
        <v>0</v>
      </c>
      <c r="S276" s="13"/>
      <c r="T276" s="13"/>
      <c r="U276" s="13"/>
      <c r="V276" s="13"/>
      <c r="W276" s="4" t="str">
        <f t="shared" si="97"/>
        <v>J=</v>
      </c>
      <c r="X276" s="30">
        <f t="shared" si="98"/>
        <v>44635</v>
      </c>
      <c r="Y276" s="3"/>
      <c r="Z276" s="71">
        <f>[2]Plan1!$A346</f>
        <v>47207</v>
      </c>
      <c r="AA276" s="71" t="str">
        <f>[2]Plan1!$C346</f>
        <v>Paixão de Cristo</v>
      </c>
      <c r="AB276" s="64"/>
      <c r="AC276" s="1"/>
      <c r="AD276" s="26"/>
      <c r="AE276" s="62"/>
      <c r="AF276" s="62"/>
      <c r="AG276" s="62"/>
      <c r="AH276" s="64"/>
      <c r="AI276" s="10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pans="1:145" x14ac:dyDescent="0.15">
      <c r="A277" s="36">
        <f t="shared" si="90"/>
        <v>44535</v>
      </c>
      <c r="B277" s="14">
        <f t="shared" ca="1" si="99"/>
        <v>1.1115244400000002</v>
      </c>
      <c r="C277" s="13">
        <f t="shared" ca="1" si="91"/>
        <v>1.0036087300000001</v>
      </c>
      <c r="D277" s="12">
        <f ca="1">IF(A277&lt;$B$1,VLOOKUP(A277,[1]DI!$A$4:$B$15000,2,FALSE),0)</f>
        <v>0</v>
      </c>
      <c r="E277" s="13">
        <f t="shared" ca="1" si="100"/>
        <v>1</v>
      </c>
      <c r="F277" s="13">
        <f ca="1">(TRUNC(PRODUCT($E$12:$E276),16))</f>
        <v>1.03346461853398</v>
      </c>
      <c r="G277" s="13">
        <f t="shared" si="101"/>
        <v>1</v>
      </c>
      <c r="H277" s="13">
        <f t="shared" ca="1" si="102"/>
        <v>1.0334646199999999</v>
      </c>
      <c r="I277" s="12">
        <f t="shared" si="103"/>
        <v>0.1</v>
      </c>
      <c r="J277" s="30">
        <f t="shared" si="92"/>
        <v>44270</v>
      </c>
      <c r="K277" s="2">
        <f t="shared" si="93"/>
        <v>182</v>
      </c>
      <c r="L277" s="15">
        <f t="shared" si="94"/>
        <v>183</v>
      </c>
      <c r="M277" s="11">
        <f t="shared" si="86"/>
        <v>1.071664819</v>
      </c>
      <c r="N277" s="11">
        <f t="shared" ca="1" si="87"/>
        <v>1.107527675</v>
      </c>
      <c r="O277" s="15">
        <f t="shared" si="95"/>
        <v>0</v>
      </c>
      <c r="P277" s="13">
        <f t="shared" ca="1" si="88"/>
        <v>0.10791571</v>
      </c>
      <c r="Q277" s="19">
        <f t="shared" si="89"/>
        <v>0</v>
      </c>
      <c r="R277" s="13">
        <f t="shared" si="96"/>
        <v>0</v>
      </c>
      <c r="S277" s="13"/>
      <c r="T277" s="13"/>
      <c r="U277" s="13"/>
      <c r="V277" s="13"/>
      <c r="W277" s="4" t="str">
        <f t="shared" si="97"/>
        <v>J=</v>
      </c>
      <c r="X277" s="30">
        <f t="shared" si="98"/>
        <v>44635</v>
      </c>
      <c r="Y277" s="3"/>
      <c r="Z277" s="71">
        <f>[2]Plan1!$A347</f>
        <v>47229</v>
      </c>
      <c r="AA277" s="71" t="str">
        <f>[2]Plan1!$C347</f>
        <v>Tiradentes</v>
      </c>
      <c r="AB277" s="64"/>
      <c r="AC277" s="1"/>
      <c r="AD277" s="3"/>
      <c r="AE277" s="62"/>
      <c r="AF277" s="62"/>
      <c r="AG277" s="62"/>
      <c r="AH277" s="64"/>
      <c r="AI277" s="10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pans="1:145" x14ac:dyDescent="0.15">
      <c r="A278" s="36">
        <f t="shared" si="90"/>
        <v>44536</v>
      </c>
      <c r="B278" s="14">
        <f t="shared" ca="1" si="99"/>
        <v>1.1115244400000002</v>
      </c>
      <c r="C278" s="13">
        <f t="shared" ca="1" si="91"/>
        <v>1.0036087300000001</v>
      </c>
      <c r="D278" s="12">
        <f ca="1">IF(A278&lt;$B$1,VLOOKUP(A278,[1]DI!$A$4:$B$15000,2,FALSE),0)</f>
        <v>7.6499999999999999E-2</v>
      </c>
      <c r="E278" s="13">
        <f t="shared" ca="1" si="100"/>
        <v>1.0002925600000001</v>
      </c>
      <c r="F278" s="13">
        <f ca="1">(TRUNC(PRODUCT($E$12:$E277),16))</f>
        <v>1.03346461853398</v>
      </c>
      <c r="G278" s="13">
        <f t="shared" si="101"/>
        <v>1</v>
      </c>
      <c r="H278" s="13">
        <f t="shared" ca="1" si="102"/>
        <v>1.0334646199999999</v>
      </c>
      <c r="I278" s="12">
        <f t="shared" si="103"/>
        <v>0.1</v>
      </c>
      <c r="J278" s="30">
        <f t="shared" si="92"/>
        <v>44270</v>
      </c>
      <c r="K278" s="2">
        <f t="shared" si="93"/>
        <v>183</v>
      </c>
      <c r="L278" s="15">
        <f t="shared" si="94"/>
        <v>183</v>
      </c>
      <c r="M278" s="11">
        <f t="shared" si="86"/>
        <v>1.071664819</v>
      </c>
      <c r="N278" s="11">
        <f t="shared" ca="1" si="87"/>
        <v>1.107527675</v>
      </c>
      <c r="O278" s="15">
        <f t="shared" si="95"/>
        <v>0</v>
      </c>
      <c r="P278" s="13">
        <f t="shared" ca="1" si="88"/>
        <v>0.10791571</v>
      </c>
      <c r="Q278" s="19">
        <f t="shared" si="89"/>
        <v>0</v>
      </c>
      <c r="R278" s="13">
        <f t="shared" si="96"/>
        <v>0</v>
      </c>
      <c r="S278" s="13"/>
      <c r="T278" s="13"/>
      <c r="U278" s="13"/>
      <c r="V278" s="13"/>
      <c r="W278" s="4" t="str">
        <f t="shared" si="97"/>
        <v>J=</v>
      </c>
      <c r="X278" s="30">
        <f t="shared" si="98"/>
        <v>44635</v>
      </c>
      <c r="Y278" s="3"/>
      <c r="Z278" s="71">
        <f>[2]Plan1!$A348</f>
        <v>47239</v>
      </c>
      <c r="AA278" s="71" t="str">
        <f>[2]Plan1!$C348</f>
        <v>Dia do Trabalho</v>
      </c>
      <c r="AB278" s="64"/>
      <c r="AC278" s="1"/>
      <c r="AD278" s="3"/>
      <c r="AE278" s="62"/>
      <c r="AF278" s="62"/>
      <c r="AG278" s="62"/>
      <c r="AH278" s="64"/>
      <c r="AI278" s="10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pans="1:145" x14ac:dyDescent="0.15">
      <c r="A279" s="36">
        <f t="shared" si="90"/>
        <v>44537</v>
      </c>
      <c r="B279" s="14">
        <f t="shared" ca="1" si="99"/>
        <v>1.1122702200000001</v>
      </c>
      <c r="C279" s="13">
        <f t="shared" ca="1" si="91"/>
        <v>1.0036087300000001</v>
      </c>
      <c r="D279" s="12">
        <f ca="1">IF(A279&lt;$B$1,VLOOKUP(A279,[1]DI!$A$4:$B$15000,2,FALSE),0)</f>
        <v>7.6499999999999999E-2</v>
      </c>
      <c r="E279" s="13">
        <f t="shared" ca="1" si="100"/>
        <v>1.0002925600000001</v>
      </c>
      <c r="F279" s="13">
        <f ca="1">(TRUNC(PRODUCT($E$12:$E278),16))</f>
        <v>1.03376696894278</v>
      </c>
      <c r="G279" s="13">
        <f t="shared" si="101"/>
        <v>1</v>
      </c>
      <c r="H279" s="13">
        <f t="shared" ca="1" si="102"/>
        <v>1.0337669700000001</v>
      </c>
      <c r="I279" s="12">
        <f t="shared" si="103"/>
        <v>0.1</v>
      </c>
      <c r="J279" s="30">
        <f t="shared" si="92"/>
        <v>44270</v>
      </c>
      <c r="K279" s="2">
        <f t="shared" si="93"/>
        <v>184</v>
      </c>
      <c r="L279" s="15">
        <f t="shared" si="94"/>
        <v>184</v>
      </c>
      <c r="M279" s="11">
        <f t="shared" si="86"/>
        <v>1.0720702150000001</v>
      </c>
      <c r="N279" s="11">
        <f t="shared" ca="1" si="87"/>
        <v>1.1082707780000001</v>
      </c>
      <c r="O279" s="15">
        <f t="shared" si="95"/>
        <v>0</v>
      </c>
      <c r="P279" s="13">
        <f t="shared" ca="1" si="88"/>
        <v>0.10866149</v>
      </c>
      <c r="Q279" s="19">
        <f t="shared" si="89"/>
        <v>0</v>
      </c>
      <c r="R279" s="13">
        <f t="shared" si="96"/>
        <v>0</v>
      </c>
      <c r="S279" s="13"/>
      <c r="T279" s="13"/>
      <c r="U279" s="13"/>
      <c r="V279" s="13"/>
      <c r="W279" s="4" t="str">
        <f t="shared" si="97"/>
        <v>J=</v>
      </c>
      <c r="X279" s="30">
        <f t="shared" si="98"/>
        <v>44635</v>
      </c>
      <c r="Y279" s="3"/>
      <c r="Z279" s="71">
        <f>[2]Plan1!$A349</f>
        <v>47269</v>
      </c>
      <c r="AA279" s="71" t="str">
        <f>[2]Plan1!$C349</f>
        <v>Corpus Christi</v>
      </c>
      <c r="AB279" s="64"/>
      <c r="AC279" s="1"/>
      <c r="AD279" s="3"/>
      <c r="AE279" s="62"/>
      <c r="AF279" s="62"/>
      <c r="AG279" s="62"/>
      <c r="AH279" s="64"/>
      <c r="AI279" s="10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pans="1:145" x14ac:dyDescent="0.15">
      <c r="A280" s="36">
        <f t="shared" si="90"/>
        <v>44538</v>
      </c>
      <c r="B280" s="14">
        <f t="shared" ca="1" si="99"/>
        <v>1.11301651</v>
      </c>
      <c r="C280" s="13">
        <f t="shared" ca="1" si="91"/>
        <v>1.0036087300000001</v>
      </c>
      <c r="D280" s="12">
        <f ca="1">IF(A280&lt;$B$1,VLOOKUP(A280,[1]DI!$A$4:$B$15000,2,FALSE),0)</f>
        <v>7.6499999999999999E-2</v>
      </c>
      <c r="E280" s="13">
        <f t="shared" ca="1" si="100"/>
        <v>1.0002925600000001</v>
      </c>
      <c r="F280" s="13">
        <f ca="1">(TRUNC(PRODUCT($E$12:$E279),16))</f>
        <v>1.0340694078072099</v>
      </c>
      <c r="G280" s="13">
        <f t="shared" si="101"/>
        <v>1</v>
      </c>
      <c r="H280" s="13">
        <f t="shared" ca="1" si="102"/>
        <v>1.0340694100000001</v>
      </c>
      <c r="I280" s="12">
        <f t="shared" si="103"/>
        <v>0.1</v>
      </c>
      <c r="J280" s="30">
        <f t="shared" si="92"/>
        <v>44270</v>
      </c>
      <c r="K280" s="2">
        <f t="shared" si="93"/>
        <v>185</v>
      </c>
      <c r="L280" s="15">
        <f t="shared" si="94"/>
        <v>185</v>
      </c>
      <c r="M280" s="11">
        <f t="shared" si="86"/>
        <v>1.0724757650000001</v>
      </c>
      <c r="N280" s="11">
        <f t="shared" ca="1" si="87"/>
        <v>1.109014382</v>
      </c>
      <c r="O280" s="15">
        <f t="shared" si="95"/>
        <v>0</v>
      </c>
      <c r="P280" s="13">
        <f t="shared" ca="1" si="88"/>
        <v>0.10940778</v>
      </c>
      <c r="Q280" s="19">
        <f t="shared" si="89"/>
        <v>0</v>
      </c>
      <c r="R280" s="13">
        <f t="shared" si="96"/>
        <v>0</v>
      </c>
      <c r="S280" s="13"/>
      <c r="T280" s="13"/>
      <c r="U280" s="13"/>
      <c r="V280" s="13"/>
      <c r="W280" s="4" t="str">
        <f t="shared" si="97"/>
        <v>J=</v>
      </c>
      <c r="X280" s="30">
        <f t="shared" si="98"/>
        <v>44635</v>
      </c>
      <c r="Y280" s="3"/>
      <c r="Z280" s="71">
        <f>[2]Plan1!$A350</f>
        <v>47368</v>
      </c>
      <c r="AA280" s="71" t="str">
        <f>[2]Plan1!$C350</f>
        <v>Independência do Brasil</v>
      </c>
      <c r="AB280" s="64"/>
      <c r="AC280" s="1"/>
      <c r="AD280" s="3"/>
      <c r="AE280" s="62"/>
      <c r="AF280" s="62"/>
      <c r="AG280" s="62"/>
      <c r="AH280" s="64"/>
      <c r="AI280" s="10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pans="1:145" x14ac:dyDescent="0.15">
      <c r="A281" s="36">
        <f t="shared" si="90"/>
        <v>44539</v>
      </c>
      <c r="B281" s="14">
        <f t="shared" ca="1" si="99"/>
        <v>1.1137633</v>
      </c>
      <c r="C281" s="13">
        <f t="shared" ca="1" si="91"/>
        <v>1.0036087300000001</v>
      </c>
      <c r="D281" s="12">
        <f ca="1">IF(A281&lt;$B$1,VLOOKUP(A281,[1]DI!$A$4:$B$15000,2,FALSE),0)</f>
        <v>9.1499999999999998E-2</v>
      </c>
      <c r="E281" s="13">
        <f t="shared" ca="1" si="100"/>
        <v>1.00034749</v>
      </c>
      <c r="F281" s="13">
        <f ca="1">(TRUNC(PRODUCT($E$12:$E280),16))</f>
        <v>1.0343719351531599</v>
      </c>
      <c r="G281" s="13">
        <f t="shared" si="101"/>
        <v>1</v>
      </c>
      <c r="H281" s="13">
        <f t="shared" ca="1" si="102"/>
        <v>1.03437194</v>
      </c>
      <c r="I281" s="12">
        <f t="shared" si="103"/>
        <v>0.1</v>
      </c>
      <c r="J281" s="30">
        <f t="shared" si="92"/>
        <v>44270</v>
      </c>
      <c r="K281" s="2">
        <f t="shared" si="93"/>
        <v>186</v>
      </c>
      <c r="L281" s="15">
        <f t="shared" si="94"/>
        <v>186</v>
      </c>
      <c r="M281" s="11">
        <f t="shared" si="86"/>
        <v>1.0728814680000001</v>
      </c>
      <c r="N281" s="11">
        <f t="shared" ca="1" si="87"/>
        <v>1.109758485</v>
      </c>
      <c r="O281" s="15">
        <f t="shared" si="95"/>
        <v>0</v>
      </c>
      <c r="P281" s="13">
        <f t="shared" ca="1" si="88"/>
        <v>0.11015456999999999</v>
      </c>
      <c r="Q281" s="19">
        <f t="shared" si="89"/>
        <v>0</v>
      </c>
      <c r="R281" s="13">
        <f t="shared" si="96"/>
        <v>0</v>
      </c>
      <c r="S281" s="13"/>
      <c r="T281" s="13"/>
      <c r="U281" s="13"/>
      <c r="V281" s="13"/>
      <c r="W281" s="4" t="str">
        <f t="shared" si="97"/>
        <v>J=</v>
      </c>
      <c r="X281" s="30">
        <f t="shared" si="98"/>
        <v>44635</v>
      </c>
      <c r="Y281" s="3"/>
      <c r="Z281" s="71">
        <f>[2]Plan1!$A351</f>
        <v>47403</v>
      </c>
      <c r="AA281" s="71" t="str">
        <f>[2]Plan1!$C351</f>
        <v>Nossa Sr.a Aparecida - Padroeira do Brasil</v>
      </c>
      <c r="AB281" s="64"/>
      <c r="AC281" s="1"/>
      <c r="AD281" s="3"/>
      <c r="AE281" s="62"/>
      <c r="AF281" s="62"/>
      <c r="AG281" s="62"/>
      <c r="AH281" s="64"/>
      <c r="AI281" s="10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pans="1:145" x14ac:dyDescent="0.15">
      <c r="A282" s="36">
        <f t="shared" si="90"/>
        <v>44540</v>
      </c>
      <c r="B282" s="14">
        <f t="shared" ca="1" si="99"/>
        <v>1.1145717800000001</v>
      </c>
      <c r="C282" s="13">
        <f t="shared" ca="1" si="91"/>
        <v>1.0036087300000001</v>
      </c>
      <c r="D282" s="12">
        <f ca="1">IF(A282&lt;$B$1,VLOOKUP(A282,[1]DI!$A$4:$B$15000,2,FALSE),0)</f>
        <v>9.1499999999999998E-2</v>
      </c>
      <c r="E282" s="13">
        <f t="shared" ca="1" si="100"/>
        <v>1.00034749</v>
      </c>
      <c r="F282" s="13">
        <f ca="1">(TRUNC(PRODUCT($E$12:$E281),16))</f>
        <v>1.0347313690569</v>
      </c>
      <c r="G282" s="13">
        <f t="shared" si="101"/>
        <v>1</v>
      </c>
      <c r="H282" s="13">
        <f t="shared" ca="1" si="102"/>
        <v>1.03473137</v>
      </c>
      <c r="I282" s="12">
        <f t="shared" si="103"/>
        <v>0.1</v>
      </c>
      <c r="J282" s="30">
        <f t="shared" si="92"/>
        <v>44270</v>
      </c>
      <c r="K282" s="2">
        <f t="shared" si="93"/>
        <v>187</v>
      </c>
      <c r="L282" s="15">
        <f t="shared" si="94"/>
        <v>187</v>
      </c>
      <c r="M282" s="11">
        <f t="shared" si="86"/>
        <v>1.0732873249999999</v>
      </c>
      <c r="N282" s="11">
        <f t="shared" ca="1" si="87"/>
        <v>1.1105640640000001</v>
      </c>
      <c r="O282" s="15">
        <f t="shared" si="95"/>
        <v>0</v>
      </c>
      <c r="P282" s="13">
        <f t="shared" ca="1" si="88"/>
        <v>0.11096304999999999</v>
      </c>
      <c r="Q282" s="19">
        <f t="shared" si="89"/>
        <v>0</v>
      </c>
      <c r="R282" s="13">
        <f t="shared" si="96"/>
        <v>0</v>
      </c>
      <c r="S282" s="13"/>
      <c r="T282" s="13"/>
      <c r="U282" s="13"/>
      <c r="V282" s="13"/>
      <c r="W282" s="4" t="str">
        <f t="shared" si="97"/>
        <v>J=</v>
      </c>
      <c r="X282" s="30">
        <f t="shared" si="98"/>
        <v>44635</v>
      </c>
      <c r="Y282" s="3"/>
      <c r="Z282" s="71">
        <f>[2]Plan1!$A352</f>
        <v>47424</v>
      </c>
      <c r="AA282" s="71" t="str">
        <f>[2]Plan1!$C352</f>
        <v>Finados</v>
      </c>
      <c r="AB282" s="64"/>
      <c r="AC282" s="1"/>
      <c r="AD282" s="3"/>
      <c r="AE282" s="62"/>
      <c r="AF282" s="62"/>
      <c r="AG282" s="62"/>
      <c r="AH282" s="64"/>
      <c r="AI282" s="10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pans="1:145" x14ac:dyDescent="0.15">
      <c r="A283" s="36">
        <f t="shared" si="90"/>
        <v>44541</v>
      </c>
      <c r="B283" s="14">
        <f t="shared" ca="1" si="99"/>
        <v>1.1153808600000001</v>
      </c>
      <c r="C283" s="13">
        <f t="shared" ca="1" si="91"/>
        <v>1.0036087300000001</v>
      </c>
      <c r="D283" s="12">
        <f ca="1">IF(A283&lt;$B$1,VLOOKUP(A283,[1]DI!$A$4:$B$15000,2,FALSE),0)</f>
        <v>0</v>
      </c>
      <c r="E283" s="13">
        <f t="shared" ca="1" si="100"/>
        <v>1</v>
      </c>
      <c r="F283" s="13">
        <f ca="1">(TRUNC(PRODUCT($E$12:$E282),16))</f>
        <v>1.03509092786034</v>
      </c>
      <c r="G283" s="13">
        <f t="shared" si="101"/>
        <v>1</v>
      </c>
      <c r="H283" s="13">
        <f t="shared" ca="1" si="102"/>
        <v>1.03509093</v>
      </c>
      <c r="I283" s="12">
        <f t="shared" si="103"/>
        <v>0.1</v>
      </c>
      <c r="J283" s="30">
        <f t="shared" si="92"/>
        <v>44270</v>
      </c>
      <c r="K283" s="2">
        <f t="shared" si="93"/>
        <v>187</v>
      </c>
      <c r="L283" s="15">
        <f t="shared" si="94"/>
        <v>188</v>
      </c>
      <c r="M283" s="11">
        <f t="shared" si="86"/>
        <v>1.073693335</v>
      </c>
      <c r="N283" s="11">
        <f t="shared" ca="1" si="87"/>
        <v>1.1113702329999999</v>
      </c>
      <c r="O283" s="15">
        <f t="shared" si="95"/>
        <v>0</v>
      </c>
      <c r="P283" s="13">
        <f t="shared" ca="1" si="88"/>
        <v>0.11177213</v>
      </c>
      <c r="Q283" s="19">
        <f t="shared" si="89"/>
        <v>0</v>
      </c>
      <c r="R283" s="13">
        <f t="shared" si="96"/>
        <v>0</v>
      </c>
      <c r="S283" s="13"/>
      <c r="T283" s="13"/>
      <c r="U283" s="13"/>
      <c r="V283" s="13"/>
      <c r="W283" s="4" t="str">
        <f t="shared" si="97"/>
        <v>J=</v>
      </c>
      <c r="X283" s="30">
        <f t="shared" si="98"/>
        <v>44635</v>
      </c>
      <c r="Y283" s="3"/>
      <c r="Z283" s="71">
        <f>[2]Plan1!$A353</f>
        <v>47437</v>
      </c>
      <c r="AA283" s="71" t="str">
        <f>[2]Plan1!$C353</f>
        <v>Proclamação da República</v>
      </c>
      <c r="AB283" s="64"/>
      <c r="AC283" s="1"/>
      <c r="AD283" s="3"/>
      <c r="AE283" s="62"/>
      <c r="AF283" s="62"/>
      <c r="AG283" s="62"/>
      <c r="AH283" s="64"/>
      <c r="AI283" s="10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pans="1:145" x14ac:dyDescent="0.15">
      <c r="A284" s="36">
        <f t="shared" si="90"/>
        <v>44542</v>
      </c>
      <c r="B284" s="14">
        <f t="shared" ca="1" si="99"/>
        <v>1.1153808600000001</v>
      </c>
      <c r="C284" s="13">
        <f t="shared" ca="1" si="91"/>
        <v>1.0036087300000001</v>
      </c>
      <c r="D284" s="12">
        <f ca="1">IF(A284&lt;$B$1,VLOOKUP(A284,[1]DI!$A$4:$B$15000,2,FALSE),0)</f>
        <v>0</v>
      </c>
      <c r="E284" s="13">
        <f t="shared" ca="1" si="100"/>
        <v>1</v>
      </c>
      <c r="F284" s="13">
        <f ca="1">(TRUNC(PRODUCT($E$12:$E283),16))</f>
        <v>1.03509092786034</v>
      </c>
      <c r="G284" s="13">
        <f t="shared" si="101"/>
        <v>1</v>
      </c>
      <c r="H284" s="13">
        <f t="shared" ca="1" si="102"/>
        <v>1.03509093</v>
      </c>
      <c r="I284" s="12">
        <f t="shared" si="103"/>
        <v>0.1</v>
      </c>
      <c r="J284" s="30">
        <f t="shared" si="92"/>
        <v>44270</v>
      </c>
      <c r="K284" s="2">
        <f t="shared" si="93"/>
        <v>187</v>
      </c>
      <c r="L284" s="15">
        <f t="shared" si="94"/>
        <v>188</v>
      </c>
      <c r="M284" s="11">
        <f t="shared" si="86"/>
        <v>1.073693335</v>
      </c>
      <c r="N284" s="11">
        <f t="shared" ca="1" si="87"/>
        <v>1.1113702329999999</v>
      </c>
      <c r="O284" s="15">
        <f t="shared" si="95"/>
        <v>0</v>
      </c>
      <c r="P284" s="13">
        <f t="shared" ca="1" si="88"/>
        <v>0.11177213</v>
      </c>
      <c r="Q284" s="19">
        <f t="shared" si="89"/>
        <v>0</v>
      </c>
      <c r="R284" s="13">
        <f t="shared" si="96"/>
        <v>0</v>
      </c>
      <c r="S284" s="13"/>
      <c r="T284" s="13"/>
      <c r="U284" s="13"/>
      <c r="V284" s="13"/>
      <c r="W284" s="4" t="str">
        <f t="shared" si="97"/>
        <v>J=</v>
      </c>
      <c r="X284" s="30">
        <f t="shared" si="98"/>
        <v>44635</v>
      </c>
      <c r="Y284" s="3"/>
      <c r="Z284" s="71">
        <f>[2]Plan1!$A354</f>
        <v>47442</v>
      </c>
      <c r="AA284" s="71" t="str">
        <f>[2]Plan1!$C354</f>
        <v>Dia Nacional de Zumbi e da Consciência Negra</v>
      </c>
      <c r="AB284" s="64"/>
      <c r="AC284" s="1"/>
      <c r="AD284" s="3"/>
      <c r="AE284" s="62"/>
      <c r="AF284" s="62"/>
      <c r="AG284" s="62"/>
      <c r="AH284" s="64"/>
      <c r="AI284" s="10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pans="1:145" x14ac:dyDescent="0.15">
      <c r="A285" s="36">
        <f t="shared" si="90"/>
        <v>44543</v>
      </c>
      <c r="B285" s="14">
        <f t="shared" ca="1" si="99"/>
        <v>1.1153808600000001</v>
      </c>
      <c r="C285" s="13">
        <f t="shared" ca="1" si="91"/>
        <v>1.0036087300000001</v>
      </c>
      <c r="D285" s="12">
        <f ca="1">IF(A285&lt;$B$1,VLOOKUP(A285,[1]DI!$A$4:$B$15000,2,FALSE),0)</f>
        <v>9.1499999999999998E-2</v>
      </c>
      <c r="E285" s="13">
        <f t="shared" ca="1" si="100"/>
        <v>1.00034749</v>
      </c>
      <c r="F285" s="13">
        <f ca="1">(TRUNC(PRODUCT($E$12:$E284),16))</f>
        <v>1.03509092786034</v>
      </c>
      <c r="G285" s="13">
        <f t="shared" si="101"/>
        <v>1</v>
      </c>
      <c r="H285" s="13">
        <f t="shared" ca="1" si="102"/>
        <v>1.03509093</v>
      </c>
      <c r="I285" s="12">
        <f t="shared" si="103"/>
        <v>0.1</v>
      </c>
      <c r="J285" s="30">
        <f t="shared" si="92"/>
        <v>44270</v>
      </c>
      <c r="K285" s="2">
        <f t="shared" si="93"/>
        <v>188</v>
      </c>
      <c r="L285" s="15">
        <f t="shared" si="94"/>
        <v>188</v>
      </c>
      <c r="M285" s="11">
        <f t="shared" si="86"/>
        <v>1.073693335</v>
      </c>
      <c r="N285" s="11">
        <f t="shared" ca="1" si="87"/>
        <v>1.1113702329999999</v>
      </c>
      <c r="O285" s="15">
        <f t="shared" si="95"/>
        <v>0</v>
      </c>
      <c r="P285" s="13">
        <f t="shared" ca="1" si="88"/>
        <v>0.11177213</v>
      </c>
      <c r="Q285" s="19">
        <f t="shared" si="89"/>
        <v>0</v>
      </c>
      <c r="R285" s="13">
        <f t="shared" si="96"/>
        <v>0</v>
      </c>
      <c r="S285" s="13"/>
      <c r="T285" s="13"/>
      <c r="U285" s="13"/>
      <c r="V285" s="13"/>
      <c r="W285" s="4" t="str">
        <f t="shared" si="97"/>
        <v>J=</v>
      </c>
      <c r="X285" s="30">
        <f t="shared" si="98"/>
        <v>44635</v>
      </c>
      <c r="Y285" s="3"/>
      <c r="Z285" s="71">
        <f>[2]Plan1!$A355</f>
        <v>47477</v>
      </c>
      <c r="AA285" s="71" t="str">
        <f>[2]Plan1!$C355</f>
        <v>Natal</v>
      </c>
      <c r="AB285" s="64"/>
      <c r="AC285" s="1"/>
      <c r="AD285" s="3"/>
      <c r="AE285" s="62"/>
      <c r="AF285" s="62"/>
      <c r="AG285" s="62"/>
      <c r="AH285" s="64"/>
      <c r="AI285" s="10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pans="1:145" x14ac:dyDescent="0.15">
      <c r="A286" s="36">
        <f t="shared" si="90"/>
        <v>44544</v>
      </c>
      <c r="B286" s="14">
        <f t="shared" ca="1" si="99"/>
        <v>1.11619052</v>
      </c>
      <c r="C286" s="13">
        <f t="shared" ca="1" si="91"/>
        <v>1.0036087300000001</v>
      </c>
      <c r="D286" s="12">
        <f ca="1">IF(A286&lt;$B$1,VLOOKUP(A286,[1]DI!$A$4:$B$15000,2,FALSE),0)</f>
        <v>9.1499999999999998E-2</v>
      </c>
      <c r="E286" s="13">
        <f t="shared" ca="1" si="100"/>
        <v>1.00034749</v>
      </c>
      <c r="F286" s="13">
        <f ca="1">(TRUNC(PRODUCT($E$12:$E285),16))</f>
        <v>1.03545061160686</v>
      </c>
      <c r="G286" s="13">
        <f t="shared" si="101"/>
        <v>1</v>
      </c>
      <c r="H286" s="13">
        <f t="shared" ca="1" si="102"/>
        <v>1.03545061</v>
      </c>
      <c r="I286" s="12">
        <f t="shared" si="103"/>
        <v>0.1</v>
      </c>
      <c r="J286" s="30">
        <f t="shared" si="92"/>
        <v>44270</v>
      </c>
      <c r="K286" s="2">
        <f t="shared" si="93"/>
        <v>189</v>
      </c>
      <c r="L286" s="15">
        <f t="shared" si="94"/>
        <v>189</v>
      </c>
      <c r="M286" s="11">
        <f t="shared" si="86"/>
        <v>1.0740994989999999</v>
      </c>
      <c r="N286" s="11">
        <f t="shared" ca="1" si="87"/>
        <v>1.112176981</v>
      </c>
      <c r="O286" s="15">
        <f t="shared" si="95"/>
        <v>0</v>
      </c>
      <c r="P286" s="13">
        <f t="shared" ca="1" si="88"/>
        <v>0.11258179</v>
      </c>
      <c r="Q286" s="19">
        <f t="shared" si="89"/>
        <v>0</v>
      </c>
      <c r="R286" s="13">
        <f t="shared" si="96"/>
        <v>0</v>
      </c>
      <c r="S286" s="13"/>
      <c r="T286" s="13"/>
      <c r="U286" s="13"/>
      <c r="V286" s="13"/>
      <c r="W286" s="4" t="str">
        <f t="shared" si="97"/>
        <v>J=</v>
      </c>
      <c r="X286" s="30">
        <f t="shared" si="98"/>
        <v>44635</v>
      </c>
      <c r="Y286" s="3"/>
      <c r="Z286" s="71">
        <f>[2]Plan1!$A356</f>
        <v>47484</v>
      </c>
      <c r="AA286" s="71" t="str">
        <f>[2]Plan1!$C356</f>
        <v>Confraternização Universal</v>
      </c>
      <c r="AB286" s="64"/>
      <c r="AC286" s="1"/>
      <c r="AD286" s="3"/>
      <c r="AE286" s="62"/>
      <c r="AF286" s="62"/>
      <c r="AG286" s="62"/>
      <c r="AH286" s="64"/>
      <c r="AI286" s="10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pans="1:145" x14ac:dyDescent="0.15">
      <c r="A287" s="36">
        <f t="shared" si="90"/>
        <v>44545</v>
      </c>
      <c r="B287" s="14">
        <f t="shared" ca="1" si="99"/>
        <v>1.1170007800000001</v>
      </c>
      <c r="C287" s="13">
        <f t="shared" ca="1" si="91"/>
        <v>1.0036087300000001</v>
      </c>
      <c r="D287" s="12">
        <f ca="1">IF(A287&lt;$B$1,VLOOKUP(A287,[1]DI!$A$4:$B$15000,2,FALSE),0)</f>
        <v>9.1499999999999998E-2</v>
      </c>
      <c r="E287" s="13">
        <f t="shared" ca="1" si="100"/>
        <v>1.00034749</v>
      </c>
      <c r="F287" s="13">
        <f ca="1">(TRUNC(PRODUCT($E$12:$E286),16))</f>
        <v>1.0358104203398899</v>
      </c>
      <c r="G287" s="13">
        <f t="shared" si="101"/>
        <v>1</v>
      </c>
      <c r="H287" s="13">
        <f t="shared" ca="1" si="102"/>
        <v>1.03581042</v>
      </c>
      <c r="I287" s="12">
        <f t="shared" si="103"/>
        <v>0.1</v>
      </c>
      <c r="J287" s="30">
        <f t="shared" si="92"/>
        <v>44270</v>
      </c>
      <c r="K287" s="2">
        <f t="shared" si="93"/>
        <v>190</v>
      </c>
      <c r="L287" s="15">
        <f t="shared" si="94"/>
        <v>190</v>
      </c>
      <c r="M287" s="11">
        <f t="shared" si="86"/>
        <v>1.0745058160000001</v>
      </c>
      <c r="N287" s="11">
        <f t="shared" ca="1" si="87"/>
        <v>1.1129843210000001</v>
      </c>
      <c r="O287" s="15">
        <f t="shared" si="95"/>
        <v>0</v>
      </c>
      <c r="P287" s="13">
        <f t="shared" ca="1" si="88"/>
        <v>0.11339204999999999</v>
      </c>
      <c r="Q287" s="19">
        <f t="shared" si="89"/>
        <v>0</v>
      </c>
      <c r="R287" s="13">
        <f t="shared" si="96"/>
        <v>0</v>
      </c>
      <c r="S287" s="13"/>
      <c r="T287" s="13"/>
      <c r="U287" s="13"/>
      <c r="V287" s="13"/>
      <c r="W287" s="4" t="str">
        <f t="shared" si="97"/>
        <v>J=</v>
      </c>
      <c r="X287" s="30">
        <f t="shared" si="98"/>
        <v>44635</v>
      </c>
      <c r="Y287" s="3"/>
      <c r="Z287" s="71">
        <f>[2]Plan1!$A357</f>
        <v>47546</v>
      </c>
      <c r="AA287" s="71" t="str">
        <f>[2]Plan1!$C357</f>
        <v>Carnaval</v>
      </c>
      <c r="AB287" s="64"/>
      <c r="AC287" s="1"/>
      <c r="AD287" s="3"/>
      <c r="AE287" s="62"/>
      <c r="AF287" s="62"/>
      <c r="AG287" s="62"/>
      <c r="AH287" s="64"/>
      <c r="AI287" s="10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pans="1:145" x14ac:dyDescent="0.15">
      <c r="A288" s="36">
        <f t="shared" si="90"/>
        <v>44546</v>
      </c>
      <c r="B288" s="14">
        <f t="shared" ca="1" si="99"/>
        <v>1.11781161</v>
      </c>
      <c r="C288" s="13">
        <f t="shared" ca="1" si="91"/>
        <v>1.0036087300000001</v>
      </c>
      <c r="D288" s="12">
        <f ca="1">IF(A288&lt;$B$1,VLOOKUP(A288,[1]DI!$A$4:$B$15000,2,FALSE),0)</f>
        <v>9.1499999999999998E-2</v>
      </c>
      <c r="E288" s="13">
        <f t="shared" ca="1" si="100"/>
        <v>1.00034749</v>
      </c>
      <c r="F288" s="13">
        <f ca="1">(TRUNC(PRODUCT($E$12:$E287),16))</f>
        <v>1.03617035410285</v>
      </c>
      <c r="G288" s="13">
        <f t="shared" si="101"/>
        <v>1</v>
      </c>
      <c r="H288" s="13">
        <f t="shared" ca="1" si="102"/>
        <v>1.0361703499999999</v>
      </c>
      <c r="I288" s="12">
        <f t="shared" si="103"/>
        <v>0.1</v>
      </c>
      <c r="J288" s="30">
        <f t="shared" si="92"/>
        <v>44270</v>
      </c>
      <c r="K288" s="2">
        <f t="shared" si="93"/>
        <v>191</v>
      </c>
      <c r="L288" s="15">
        <f t="shared" si="94"/>
        <v>191</v>
      </c>
      <c r="M288" s="11">
        <f t="shared" si="86"/>
        <v>1.0749122870000001</v>
      </c>
      <c r="N288" s="11">
        <f t="shared" ca="1" si="87"/>
        <v>1.1137922410000001</v>
      </c>
      <c r="O288" s="15">
        <f t="shared" si="95"/>
        <v>0</v>
      </c>
      <c r="P288" s="13">
        <f t="shared" ca="1" si="88"/>
        <v>0.11420288000000001</v>
      </c>
      <c r="Q288" s="19">
        <f t="shared" si="89"/>
        <v>0</v>
      </c>
      <c r="R288" s="13">
        <f t="shared" si="96"/>
        <v>0</v>
      </c>
      <c r="S288" s="13"/>
      <c r="T288" s="13"/>
      <c r="U288" s="13"/>
      <c r="V288" s="13"/>
      <c r="W288" s="4" t="str">
        <f t="shared" si="97"/>
        <v>J=</v>
      </c>
      <c r="X288" s="30">
        <f t="shared" si="98"/>
        <v>44635</v>
      </c>
      <c r="Y288" s="3"/>
      <c r="Z288" s="71">
        <f>[2]Plan1!$A358</f>
        <v>47547</v>
      </c>
      <c r="AA288" s="71" t="str">
        <f>[2]Plan1!$C358</f>
        <v>Carnaval</v>
      </c>
      <c r="AB288" s="64"/>
      <c r="AC288" s="1"/>
      <c r="AD288" s="3"/>
      <c r="AE288" s="62"/>
      <c r="AF288" s="62"/>
      <c r="AG288" s="62"/>
      <c r="AH288" s="64"/>
      <c r="AI288" s="10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pans="1:145" x14ac:dyDescent="0.15">
      <c r="A289" s="36">
        <f t="shared" si="90"/>
        <v>44547</v>
      </c>
      <c r="B289" s="14">
        <f t="shared" ca="1" si="99"/>
        <v>1.1186230400000001</v>
      </c>
      <c r="C289" s="13">
        <f t="shared" ca="1" si="91"/>
        <v>1.0036087300000001</v>
      </c>
      <c r="D289" s="12">
        <f ca="1">IF(A289&lt;$B$1,VLOOKUP(A289,[1]DI!$A$4:$B$15000,2,FALSE),0)</f>
        <v>9.1499999999999998E-2</v>
      </c>
      <c r="E289" s="13">
        <f t="shared" ca="1" si="100"/>
        <v>1.00034749</v>
      </c>
      <c r="F289" s="13">
        <f ca="1">(TRUNC(PRODUCT($E$12:$E288),16))</f>
        <v>1.0365304129391999</v>
      </c>
      <c r="G289" s="13">
        <f t="shared" si="101"/>
        <v>1</v>
      </c>
      <c r="H289" s="13">
        <f t="shared" ca="1" si="102"/>
        <v>1.0365304099999999</v>
      </c>
      <c r="I289" s="12">
        <f t="shared" si="103"/>
        <v>0.1</v>
      </c>
      <c r="J289" s="30">
        <f t="shared" si="92"/>
        <v>44270</v>
      </c>
      <c r="K289" s="2">
        <f t="shared" si="93"/>
        <v>192</v>
      </c>
      <c r="L289" s="15">
        <f t="shared" si="94"/>
        <v>192</v>
      </c>
      <c r="M289" s="11">
        <f t="shared" si="86"/>
        <v>1.075318912</v>
      </c>
      <c r="N289" s="11">
        <f t="shared" ca="1" si="87"/>
        <v>1.1146007529999999</v>
      </c>
      <c r="O289" s="15">
        <f t="shared" si="95"/>
        <v>0</v>
      </c>
      <c r="P289" s="13">
        <f t="shared" ca="1" si="88"/>
        <v>0.11501430999999999</v>
      </c>
      <c r="Q289" s="19">
        <f t="shared" si="89"/>
        <v>0</v>
      </c>
      <c r="R289" s="13">
        <f t="shared" si="96"/>
        <v>0</v>
      </c>
      <c r="S289" s="13"/>
      <c r="T289" s="13"/>
      <c r="U289" s="13"/>
      <c r="V289" s="13"/>
      <c r="W289" s="4" t="str">
        <f t="shared" si="97"/>
        <v>J=</v>
      </c>
      <c r="X289" s="30">
        <f t="shared" si="98"/>
        <v>44635</v>
      </c>
      <c r="Y289" s="3"/>
      <c r="Z289" s="71">
        <f>[2]Plan1!$A359</f>
        <v>47592</v>
      </c>
      <c r="AA289" s="71" t="str">
        <f>[2]Plan1!$C359</f>
        <v>Paixão de Cristo</v>
      </c>
      <c r="AB289" s="64"/>
      <c r="AC289" s="1"/>
      <c r="AD289" s="3"/>
      <c r="AE289" s="62"/>
      <c r="AF289" s="62"/>
      <c r="AG289" s="62"/>
      <c r="AH289" s="64"/>
      <c r="AI289" s="10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pans="1:145" x14ac:dyDescent="0.15">
      <c r="A290" s="36">
        <f t="shared" si="90"/>
        <v>44548</v>
      </c>
      <c r="B290" s="14">
        <f t="shared" ca="1" si="99"/>
        <v>1.11943507</v>
      </c>
      <c r="C290" s="13">
        <f t="shared" ca="1" si="91"/>
        <v>1.0036087300000001</v>
      </c>
      <c r="D290" s="12">
        <f ca="1">IF(A290&lt;$B$1,VLOOKUP(A290,[1]DI!$A$4:$B$15000,2,FALSE),0)</f>
        <v>0</v>
      </c>
      <c r="E290" s="13">
        <f t="shared" ca="1" si="100"/>
        <v>1</v>
      </c>
      <c r="F290" s="13">
        <f ca="1">(TRUNC(PRODUCT($E$12:$E289),16))</f>
        <v>1.03689059689239</v>
      </c>
      <c r="G290" s="13">
        <f t="shared" si="101"/>
        <v>1</v>
      </c>
      <c r="H290" s="13">
        <f t="shared" ca="1" si="102"/>
        <v>1.0368906</v>
      </c>
      <c r="I290" s="12">
        <f t="shared" si="103"/>
        <v>0.1</v>
      </c>
      <c r="J290" s="30">
        <f t="shared" si="92"/>
        <v>44270</v>
      </c>
      <c r="K290" s="2">
        <f t="shared" si="93"/>
        <v>192</v>
      </c>
      <c r="L290" s="15">
        <f t="shared" si="94"/>
        <v>193</v>
      </c>
      <c r="M290" s="11">
        <f t="shared" si="86"/>
        <v>1.0757256909999999</v>
      </c>
      <c r="N290" s="11">
        <f t="shared" ca="1" si="87"/>
        <v>1.1154098569999999</v>
      </c>
      <c r="O290" s="15">
        <f t="shared" si="95"/>
        <v>0</v>
      </c>
      <c r="P290" s="13">
        <f t="shared" ca="1" si="88"/>
        <v>0.11582634</v>
      </c>
      <c r="Q290" s="19">
        <f t="shared" si="89"/>
        <v>0</v>
      </c>
      <c r="R290" s="13">
        <f t="shared" si="96"/>
        <v>0</v>
      </c>
      <c r="S290" s="13"/>
      <c r="T290" s="13"/>
      <c r="U290" s="13"/>
      <c r="V290" s="13"/>
      <c r="W290" s="4" t="str">
        <f t="shared" si="97"/>
        <v>J=</v>
      </c>
      <c r="X290" s="30">
        <f t="shared" si="98"/>
        <v>44635</v>
      </c>
      <c r="Y290" s="3"/>
      <c r="Z290" s="71">
        <f>[2]Plan1!$A360</f>
        <v>47594</v>
      </c>
      <c r="AA290" s="71" t="str">
        <f>[2]Plan1!$C360</f>
        <v>Tiradentes</v>
      </c>
      <c r="AB290" s="64"/>
      <c r="AC290" s="1"/>
      <c r="AD290" s="3"/>
      <c r="AE290" s="62"/>
      <c r="AF290" s="62"/>
      <c r="AG290" s="62"/>
      <c r="AH290" s="64"/>
      <c r="AI290" s="10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pans="1:145" x14ac:dyDescent="0.15">
      <c r="A291" s="36">
        <f t="shared" si="90"/>
        <v>44549</v>
      </c>
      <c r="B291" s="14">
        <f t="shared" ca="1" si="99"/>
        <v>1.11943507</v>
      </c>
      <c r="C291" s="13">
        <f t="shared" ca="1" si="91"/>
        <v>1.0036087300000001</v>
      </c>
      <c r="D291" s="12">
        <f ca="1">IF(A291&lt;$B$1,VLOOKUP(A291,[1]DI!$A$4:$B$15000,2,FALSE),0)</f>
        <v>0</v>
      </c>
      <c r="E291" s="13">
        <f t="shared" ca="1" si="100"/>
        <v>1</v>
      </c>
      <c r="F291" s="13">
        <f ca="1">(TRUNC(PRODUCT($E$12:$E290),16))</f>
        <v>1.03689059689239</v>
      </c>
      <c r="G291" s="13">
        <f t="shared" si="101"/>
        <v>1</v>
      </c>
      <c r="H291" s="13">
        <f t="shared" ca="1" si="102"/>
        <v>1.0368906</v>
      </c>
      <c r="I291" s="12">
        <f t="shared" si="103"/>
        <v>0.1</v>
      </c>
      <c r="J291" s="30">
        <f t="shared" si="92"/>
        <v>44270</v>
      </c>
      <c r="K291" s="2">
        <f t="shared" si="93"/>
        <v>192</v>
      </c>
      <c r="L291" s="15">
        <f t="shared" si="94"/>
        <v>193</v>
      </c>
      <c r="M291" s="11">
        <f t="shared" si="86"/>
        <v>1.0757256909999999</v>
      </c>
      <c r="N291" s="11">
        <f t="shared" ca="1" si="87"/>
        <v>1.1154098569999999</v>
      </c>
      <c r="O291" s="15">
        <f t="shared" si="95"/>
        <v>0</v>
      </c>
      <c r="P291" s="13">
        <f t="shared" ca="1" si="88"/>
        <v>0.11582634</v>
      </c>
      <c r="Q291" s="19">
        <f t="shared" si="89"/>
        <v>0</v>
      </c>
      <c r="R291" s="13">
        <f t="shared" si="96"/>
        <v>0</v>
      </c>
      <c r="S291" s="13"/>
      <c r="T291" s="13"/>
      <c r="U291" s="13"/>
      <c r="V291" s="13"/>
      <c r="W291" s="4" t="str">
        <f t="shared" si="97"/>
        <v>J=</v>
      </c>
      <c r="X291" s="30">
        <f t="shared" si="98"/>
        <v>44635</v>
      </c>
      <c r="Y291" s="3"/>
      <c r="Z291" s="71">
        <f>[2]Plan1!$A361</f>
        <v>47604</v>
      </c>
      <c r="AA291" s="71" t="str">
        <f>[2]Plan1!$C361</f>
        <v>Dia do Trabalho</v>
      </c>
      <c r="AB291" s="64"/>
      <c r="AC291" s="1"/>
      <c r="AD291" s="3"/>
      <c r="AE291" s="62"/>
      <c r="AF291" s="62"/>
      <c r="AG291" s="62"/>
      <c r="AH291" s="64"/>
      <c r="AI291" s="10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pans="1:145" x14ac:dyDescent="0.15">
      <c r="A292" s="36">
        <f t="shared" si="90"/>
        <v>44550</v>
      </c>
      <c r="B292" s="14">
        <f t="shared" ca="1" si="99"/>
        <v>1.11943507</v>
      </c>
      <c r="C292" s="13">
        <f t="shared" ca="1" si="91"/>
        <v>1.0036087300000001</v>
      </c>
      <c r="D292" s="12">
        <f ca="1">IF(A292&lt;$B$1,VLOOKUP(A292,[1]DI!$A$4:$B$15000,2,FALSE),0)</f>
        <v>9.1499999999999998E-2</v>
      </c>
      <c r="E292" s="13">
        <f t="shared" ca="1" si="100"/>
        <v>1.00034749</v>
      </c>
      <c r="F292" s="13">
        <f ca="1">(TRUNC(PRODUCT($E$12:$E291),16))</f>
        <v>1.03689059689239</v>
      </c>
      <c r="G292" s="13">
        <f t="shared" si="101"/>
        <v>1</v>
      </c>
      <c r="H292" s="13">
        <f t="shared" ca="1" si="102"/>
        <v>1.0368906</v>
      </c>
      <c r="I292" s="12">
        <f t="shared" si="103"/>
        <v>0.1</v>
      </c>
      <c r="J292" s="30">
        <f t="shared" si="92"/>
        <v>44270</v>
      </c>
      <c r="K292" s="2">
        <f t="shared" si="93"/>
        <v>193</v>
      </c>
      <c r="L292" s="15">
        <f t="shared" si="94"/>
        <v>193</v>
      </c>
      <c r="M292" s="11">
        <f t="shared" si="86"/>
        <v>1.0757256909999999</v>
      </c>
      <c r="N292" s="11">
        <f t="shared" ca="1" si="87"/>
        <v>1.1154098569999999</v>
      </c>
      <c r="O292" s="15">
        <f t="shared" si="95"/>
        <v>0</v>
      </c>
      <c r="P292" s="13">
        <f t="shared" ca="1" si="88"/>
        <v>0.11582634</v>
      </c>
      <c r="Q292" s="19">
        <f t="shared" si="89"/>
        <v>0</v>
      </c>
      <c r="R292" s="13">
        <f t="shared" si="96"/>
        <v>0</v>
      </c>
      <c r="S292" s="13"/>
      <c r="T292" s="13"/>
      <c r="U292" s="13"/>
      <c r="V292" s="13"/>
      <c r="W292" s="4" t="str">
        <f t="shared" si="97"/>
        <v>J=</v>
      </c>
      <c r="X292" s="30">
        <f t="shared" si="98"/>
        <v>44635</v>
      </c>
      <c r="Y292" s="3"/>
      <c r="Z292" s="71">
        <f>[2]Plan1!$A362</f>
        <v>47654</v>
      </c>
      <c r="AA292" s="71" t="str">
        <f>[2]Plan1!$C362</f>
        <v>Corpus Christi</v>
      </c>
      <c r="AB292" s="64"/>
      <c r="AC292" s="1"/>
      <c r="AD292" s="3"/>
      <c r="AE292" s="62"/>
      <c r="AF292" s="62"/>
      <c r="AG292" s="62"/>
      <c r="AH292" s="64"/>
      <c r="AI292" s="10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pans="1:145" x14ac:dyDescent="0.15">
      <c r="A293" s="36">
        <f t="shared" si="90"/>
        <v>44551</v>
      </c>
      <c r="B293" s="14">
        <f t="shared" ca="1" si="99"/>
        <v>1.1202476700000001</v>
      </c>
      <c r="C293" s="13">
        <f t="shared" ca="1" si="91"/>
        <v>1.0036087300000001</v>
      </c>
      <c r="D293" s="12">
        <f ca="1">IF(A293&lt;$B$1,VLOOKUP(A293,[1]DI!$A$4:$B$15000,2,FALSE),0)</f>
        <v>9.1499999999999998E-2</v>
      </c>
      <c r="E293" s="13">
        <f t="shared" ca="1" si="100"/>
        <v>1.00034749</v>
      </c>
      <c r="F293" s="13">
        <f ca="1">(TRUNC(PRODUCT($E$12:$E292),16))</f>
        <v>1.0372509060059001</v>
      </c>
      <c r="G293" s="13">
        <f t="shared" si="101"/>
        <v>1</v>
      </c>
      <c r="H293" s="13">
        <f t="shared" ca="1" si="102"/>
        <v>1.03725091</v>
      </c>
      <c r="I293" s="12">
        <f t="shared" si="103"/>
        <v>0.1</v>
      </c>
      <c r="J293" s="30">
        <f t="shared" si="92"/>
        <v>44270</v>
      </c>
      <c r="K293" s="2">
        <f t="shared" si="93"/>
        <v>194</v>
      </c>
      <c r="L293" s="15">
        <f t="shared" si="94"/>
        <v>194</v>
      </c>
      <c r="M293" s="11">
        <f t="shared" si="86"/>
        <v>1.0761326229999999</v>
      </c>
      <c r="N293" s="11">
        <f t="shared" ca="1" si="87"/>
        <v>1.1162195420000001</v>
      </c>
      <c r="O293" s="15">
        <f t="shared" si="95"/>
        <v>0</v>
      </c>
      <c r="P293" s="13">
        <f t="shared" ca="1" si="88"/>
        <v>0.11663894</v>
      </c>
      <c r="Q293" s="19">
        <f t="shared" si="89"/>
        <v>0</v>
      </c>
      <c r="R293" s="13">
        <f t="shared" si="96"/>
        <v>0</v>
      </c>
      <c r="S293" s="13"/>
      <c r="T293" s="13"/>
      <c r="U293" s="13"/>
      <c r="V293" s="13"/>
      <c r="W293" s="4" t="str">
        <f t="shared" si="97"/>
        <v>J=</v>
      </c>
      <c r="X293" s="30">
        <f t="shared" si="98"/>
        <v>44635</v>
      </c>
      <c r="Y293" s="3"/>
      <c r="Z293" s="71">
        <f>[2]Plan1!$A363</f>
        <v>47733</v>
      </c>
      <c r="AA293" s="71" t="str">
        <f>[2]Plan1!$C363</f>
        <v>Independência do Brasil</v>
      </c>
      <c r="AB293" s="64"/>
      <c r="AC293" s="1"/>
      <c r="AD293" s="3"/>
      <c r="AE293" s="62"/>
      <c r="AF293" s="62"/>
      <c r="AG293" s="62"/>
      <c r="AH293" s="64"/>
      <c r="AI293" s="10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pans="1:145" x14ac:dyDescent="0.15">
      <c r="A294" s="36">
        <f t="shared" si="90"/>
        <v>44552</v>
      </c>
      <c r="B294" s="14">
        <f t="shared" ca="1" si="99"/>
        <v>1.12106086</v>
      </c>
      <c r="C294" s="13">
        <f t="shared" ca="1" si="91"/>
        <v>1.0036087300000001</v>
      </c>
      <c r="D294" s="12">
        <f ca="1">IF(A294&lt;$B$1,VLOOKUP(A294,[1]DI!$A$4:$B$15000,2,FALSE),0)</f>
        <v>9.1499999999999998E-2</v>
      </c>
      <c r="E294" s="13">
        <f t="shared" ca="1" si="100"/>
        <v>1.00034749</v>
      </c>
      <c r="F294" s="13">
        <f ca="1">(TRUNC(PRODUCT($E$12:$E293),16))</f>
        <v>1.0376113403232301</v>
      </c>
      <c r="G294" s="13">
        <f t="shared" si="101"/>
        <v>1</v>
      </c>
      <c r="H294" s="13">
        <f t="shared" ca="1" si="102"/>
        <v>1.03761134</v>
      </c>
      <c r="I294" s="12">
        <f t="shared" si="103"/>
        <v>0.1</v>
      </c>
      <c r="J294" s="30">
        <f t="shared" si="92"/>
        <v>44270</v>
      </c>
      <c r="K294" s="2">
        <f t="shared" si="93"/>
        <v>195</v>
      </c>
      <c r="L294" s="15">
        <f t="shared" si="94"/>
        <v>195</v>
      </c>
      <c r="M294" s="11">
        <f t="shared" si="86"/>
        <v>1.07653971</v>
      </c>
      <c r="N294" s="11">
        <f t="shared" ca="1" si="87"/>
        <v>1.1170298110000001</v>
      </c>
      <c r="O294" s="15">
        <f t="shared" si="95"/>
        <v>0</v>
      </c>
      <c r="P294" s="13">
        <f t="shared" ca="1" si="88"/>
        <v>0.11745213</v>
      </c>
      <c r="Q294" s="19">
        <f t="shared" si="89"/>
        <v>0</v>
      </c>
      <c r="R294" s="13">
        <f t="shared" si="96"/>
        <v>0</v>
      </c>
      <c r="S294" s="13"/>
      <c r="T294" s="13"/>
      <c r="U294" s="13"/>
      <c r="V294" s="13"/>
      <c r="W294" s="4" t="str">
        <f t="shared" si="97"/>
        <v>J=</v>
      </c>
      <c r="X294" s="30">
        <f t="shared" si="98"/>
        <v>44635</v>
      </c>
      <c r="Y294" s="3"/>
      <c r="Z294" s="71">
        <f>[2]Plan1!$A364</f>
        <v>47768</v>
      </c>
      <c r="AA294" s="71" t="str">
        <f>[2]Plan1!$C364</f>
        <v>Nossa Sr.a Aparecida - Padroeira do Brasil</v>
      </c>
      <c r="AB294" s="64"/>
      <c r="AC294" s="1"/>
      <c r="AD294" s="3"/>
      <c r="AE294" s="62"/>
      <c r="AF294" s="62"/>
      <c r="AG294" s="62"/>
      <c r="AH294" s="64"/>
      <c r="AI294" s="10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pans="1:145" x14ac:dyDescent="0.15">
      <c r="A295" s="36">
        <f t="shared" si="90"/>
        <v>44553</v>
      </c>
      <c r="B295" s="14">
        <f t="shared" ca="1" si="99"/>
        <v>1.1218746500000001</v>
      </c>
      <c r="C295" s="13">
        <f t="shared" ca="1" si="91"/>
        <v>1.0036087300000001</v>
      </c>
      <c r="D295" s="12">
        <f ca="1">IF(A295&lt;$B$1,VLOOKUP(A295,[1]DI!$A$4:$B$15000,2,FALSE),0)</f>
        <v>9.1499999999999998E-2</v>
      </c>
      <c r="E295" s="13">
        <f t="shared" ca="1" si="100"/>
        <v>1.00034749</v>
      </c>
      <c r="F295" s="13">
        <f ca="1">(TRUNC(PRODUCT($E$12:$E294),16))</f>
        <v>1.03797189988788</v>
      </c>
      <c r="G295" s="13">
        <f t="shared" si="101"/>
        <v>1</v>
      </c>
      <c r="H295" s="13">
        <f t="shared" ca="1" si="102"/>
        <v>1.0379719000000001</v>
      </c>
      <c r="I295" s="12">
        <f t="shared" si="103"/>
        <v>0.1</v>
      </c>
      <c r="J295" s="30">
        <f t="shared" si="92"/>
        <v>44270</v>
      </c>
      <c r="K295" s="2">
        <f t="shared" si="93"/>
        <v>196</v>
      </c>
      <c r="L295" s="15">
        <f t="shared" si="94"/>
        <v>196</v>
      </c>
      <c r="M295" s="11">
        <f t="shared" si="86"/>
        <v>1.07694695</v>
      </c>
      <c r="N295" s="11">
        <f t="shared" ca="1" si="87"/>
        <v>1.117840672</v>
      </c>
      <c r="O295" s="15">
        <f t="shared" si="95"/>
        <v>0</v>
      </c>
      <c r="P295" s="13">
        <f t="shared" ca="1" si="88"/>
        <v>0.11826592</v>
      </c>
      <c r="Q295" s="19">
        <f t="shared" si="89"/>
        <v>0</v>
      </c>
      <c r="R295" s="13">
        <f t="shared" si="96"/>
        <v>0</v>
      </c>
      <c r="S295" s="13"/>
      <c r="T295" s="13"/>
      <c r="U295" s="13"/>
      <c r="V295" s="13"/>
      <c r="W295" s="4" t="str">
        <f t="shared" si="97"/>
        <v>J=</v>
      </c>
      <c r="X295" s="30">
        <f t="shared" si="98"/>
        <v>44635</v>
      </c>
      <c r="Y295" s="3"/>
      <c r="Z295" s="71">
        <f>[2]Plan1!$A365</f>
        <v>47789</v>
      </c>
      <c r="AA295" s="71" t="str">
        <f>[2]Plan1!$C365</f>
        <v>Finados</v>
      </c>
      <c r="AB295" s="64"/>
      <c r="AC295" s="1"/>
      <c r="AD295" s="3"/>
      <c r="AE295" s="62"/>
      <c r="AF295" s="62"/>
      <c r="AG295" s="62"/>
      <c r="AH295" s="64"/>
      <c r="AI295" s="10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pans="1:145" x14ac:dyDescent="0.15">
      <c r="A296" s="36">
        <f t="shared" si="90"/>
        <v>44554</v>
      </c>
      <c r="B296" s="14">
        <f t="shared" ca="1" si="99"/>
        <v>1.1226890300000001</v>
      </c>
      <c r="C296" s="13">
        <f t="shared" ca="1" si="91"/>
        <v>1.0036087300000001</v>
      </c>
      <c r="D296" s="12">
        <f ca="1">IF(A296&lt;$B$1,VLOOKUP(A296,[1]DI!$A$4:$B$15000,2,FALSE),0)</f>
        <v>9.1499999999999998E-2</v>
      </c>
      <c r="E296" s="13">
        <f t="shared" ca="1" si="100"/>
        <v>1.00034749</v>
      </c>
      <c r="F296" s="13">
        <f ca="1">(TRUNC(PRODUCT($E$12:$E295),16))</f>
        <v>1.03833258474337</v>
      </c>
      <c r="G296" s="13">
        <f t="shared" si="101"/>
        <v>1</v>
      </c>
      <c r="H296" s="13">
        <f t="shared" ca="1" si="102"/>
        <v>1.0383325800000001</v>
      </c>
      <c r="I296" s="12">
        <f t="shared" si="103"/>
        <v>0.1</v>
      </c>
      <c r="J296" s="30">
        <f t="shared" si="92"/>
        <v>44270</v>
      </c>
      <c r="K296" s="2">
        <f t="shared" si="93"/>
        <v>197</v>
      </c>
      <c r="L296" s="15">
        <f t="shared" si="94"/>
        <v>197</v>
      </c>
      <c r="M296" s="11">
        <f t="shared" si="86"/>
        <v>1.077354345</v>
      </c>
      <c r="N296" s="11">
        <f t="shared" ca="1" si="87"/>
        <v>1.1186521169999999</v>
      </c>
      <c r="O296" s="15">
        <f t="shared" si="95"/>
        <v>0</v>
      </c>
      <c r="P296" s="13">
        <f t="shared" ca="1" si="88"/>
        <v>0.1190803</v>
      </c>
      <c r="Q296" s="19">
        <f t="shared" si="89"/>
        <v>0</v>
      </c>
      <c r="R296" s="13">
        <f t="shared" si="96"/>
        <v>0</v>
      </c>
      <c r="S296" s="13"/>
      <c r="T296" s="13"/>
      <c r="U296" s="13"/>
      <c r="V296" s="13"/>
      <c r="W296" s="4" t="str">
        <f t="shared" si="97"/>
        <v>J=</v>
      </c>
      <c r="X296" s="30">
        <f t="shared" si="98"/>
        <v>44635</v>
      </c>
      <c r="Y296" s="3"/>
      <c r="Z296" s="71">
        <f>[2]Plan1!$A366</f>
        <v>47802</v>
      </c>
      <c r="AA296" s="71" t="str">
        <f>[2]Plan1!$C366</f>
        <v>Proclamação da República</v>
      </c>
      <c r="AB296" s="64"/>
      <c r="AC296" s="1"/>
      <c r="AD296" s="3"/>
      <c r="AE296" s="62"/>
      <c r="AF296" s="62"/>
      <c r="AG296" s="62"/>
      <c r="AH296" s="64"/>
      <c r="AI296" s="10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pans="1:145" x14ac:dyDescent="0.15">
      <c r="A297" s="36">
        <f t="shared" si="90"/>
        <v>44555</v>
      </c>
      <c r="B297" s="14">
        <f t="shared" ca="1" si="99"/>
        <v>1.1235039900000001</v>
      </c>
      <c r="C297" s="13">
        <f t="shared" ca="1" si="91"/>
        <v>1.0036087300000001</v>
      </c>
      <c r="D297" s="12">
        <f ca="1">IF(A297&lt;$B$1,VLOOKUP(A297,[1]DI!$A$4:$B$15000,2,FALSE),0)</f>
        <v>0</v>
      </c>
      <c r="E297" s="13">
        <f t="shared" ca="1" si="100"/>
        <v>1</v>
      </c>
      <c r="F297" s="13">
        <f ca="1">(TRUNC(PRODUCT($E$12:$E296),16))</f>
        <v>1.03869339493325</v>
      </c>
      <c r="G297" s="13">
        <f t="shared" si="101"/>
        <v>1</v>
      </c>
      <c r="H297" s="13">
        <f t="shared" ca="1" si="102"/>
        <v>1.0386933899999999</v>
      </c>
      <c r="I297" s="12">
        <f t="shared" si="103"/>
        <v>0.1</v>
      </c>
      <c r="J297" s="30">
        <f t="shared" si="92"/>
        <v>44270</v>
      </c>
      <c r="K297" s="2">
        <f t="shared" si="93"/>
        <v>197</v>
      </c>
      <c r="L297" s="15">
        <f t="shared" si="94"/>
        <v>198</v>
      </c>
      <c r="M297" s="11">
        <f t="shared" si="86"/>
        <v>1.0777618929999999</v>
      </c>
      <c r="N297" s="11">
        <f t="shared" ca="1" si="87"/>
        <v>1.1194641540000001</v>
      </c>
      <c r="O297" s="15">
        <f t="shared" si="95"/>
        <v>0</v>
      </c>
      <c r="P297" s="13">
        <f t="shared" ca="1" si="88"/>
        <v>0.11989526</v>
      </c>
      <c r="Q297" s="19">
        <f t="shared" si="89"/>
        <v>0</v>
      </c>
      <c r="R297" s="13">
        <f t="shared" si="96"/>
        <v>0</v>
      </c>
      <c r="S297" s="13"/>
      <c r="T297" s="13"/>
      <c r="U297" s="13"/>
      <c r="V297" s="13"/>
      <c r="W297" s="4" t="str">
        <f t="shared" si="97"/>
        <v>J=</v>
      </c>
      <c r="X297" s="30">
        <f t="shared" si="98"/>
        <v>44635</v>
      </c>
      <c r="Y297" s="3"/>
      <c r="Z297" s="71">
        <f>[2]Plan1!$A367</f>
        <v>47807</v>
      </c>
      <c r="AA297" s="71" t="str">
        <f>[2]Plan1!$C367</f>
        <v>Dia Nacional de Zumbi e da Consciência Negra</v>
      </c>
      <c r="AB297" s="64"/>
      <c r="AC297" s="1"/>
      <c r="AD297" s="3"/>
      <c r="AE297" s="62"/>
      <c r="AF297" s="62"/>
      <c r="AG297" s="62"/>
      <c r="AH297" s="64"/>
      <c r="AI297" s="10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pans="1:145" x14ac:dyDescent="0.15">
      <c r="A298" s="36">
        <f t="shared" si="90"/>
        <v>44556</v>
      </c>
      <c r="B298" s="14">
        <f t="shared" ca="1" si="99"/>
        <v>1.1235039900000001</v>
      </c>
      <c r="C298" s="13">
        <f t="shared" ca="1" si="91"/>
        <v>1.0036087300000001</v>
      </c>
      <c r="D298" s="12">
        <f ca="1">IF(A298&lt;$B$1,VLOOKUP(A298,[1]DI!$A$4:$B$15000,2,FALSE),0)</f>
        <v>0</v>
      </c>
      <c r="E298" s="13">
        <f t="shared" ca="1" si="100"/>
        <v>1</v>
      </c>
      <c r="F298" s="13">
        <f ca="1">(TRUNC(PRODUCT($E$12:$E297),16))</f>
        <v>1.03869339493325</v>
      </c>
      <c r="G298" s="13">
        <f t="shared" si="101"/>
        <v>1</v>
      </c>
      <c r="H298" s="13">
        <f t="shared" ca="1" si="102"/>
        <v>1.0386933899999999</v>
      </c>
      <c r="I298" s="12">
        <f t="shared" si="103"/>
        <v>0.1</v>
      </c>
      <c r="J298" s="30">
        <f t="shared" si="92"/>
        <v>44270</v>
      </c>
      <c r="K298" s="2">
        <f t="shared" si="93"/>
        <v>197</v>
      </c>
      <c r="L298" s="15">
        <f t="shared" si="94"/>
        <v>198</v>
      </c>
      <c r="M298" s="11">
        <f t="shared" si="86"/>
        <v>1.0777618929999999</v>
      </c>
      <c r="N298" s="11">
        <f t="shared" ca="1" si="87"/>
        <v>1.1194641540000001</v>
      </c>
      <c r="O298" s="15">
        <f t="shared" si="95"/>
        <v>0</v>
      </c>
      <c r="P298" s="13">
        <f t="shared" ca="1" si="88"/>
        <v>0.11989526</v>
      </c>
      <c r="Q298" s="19">
        <f t="shared" si="89"/>
        <v>0</v>
      </c>
      <c r="R298" s="13">
        <f t="shared" si="96"/>
        <v>0</v>
      </c>
      <c r="S298" s="13"/>
      <c r="T298" s="13"/>
      <c r="U298" s="13"/>
      <c r="V298" s="13"/>
      <c r="W298" s="4" t="str">
        <f t="shared" si="97"/>
        <v>J=</v>
      </c>
      <c r="X298" s="30">
        <f t="shared" si="98"/>
        <v>44635</v>
      </c>
      <c r="Y298" s="3"/>
      <c r="Z298" s="71">
        <f>[2]Plan1!$A368</f>
        <v>47842</v>
      </c>
      <c r="AA298" s="71" t="str">
        <f>[2]Plan1!$C368</f>
        <v>Natal</v>
      </c>
      <c r="AB298" s="64"/>
      <c r="AC298" s="1"/>
      <c r="AD298" s="3"/>
      <c r="AE298" s="62"/>
      <c r="AF298" s="62"/>
      <c r="AG298" s="62"/>
      <c r="AH298" s="64"/>
      <c r="AI298" s="10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pans="1:145" x14ac:dyDescent="0.15">
      <c r="A299" s="36">
        <f t="shared" si="90"/>
        <v>44557</v>
      </c>
      <c r="B299" s="14">
        <f t="shared" ca="1" si="99"/>
        <v>1.1235039900000001</v>
      </c>
      <c r="C299" s="13">
        <f t="shared" ca="1" si="91"/>
        <v>1.0036087300000001</v>
      </c>
      <c r="D299" s="12">
        <f ca="1">IF(A299&lt;$B$1,VLOOKUP(A299,[1]DI!$A$4:$B$15000,2,FALSE),0)</f>
        <v>9.1499999999999998E-2</v>
      </c>
      <c r="E299" s="13">
        <f t="shared" ca="1" si="100"/>
        <v>1.00034749</v>
      </c>
      <c r="F299" s="13">
        <f ca="1">(TRUNC(PRODUCT($E$12:$E298),16))</f>
        <v>1.03869339493325</v>
      </c>
      <c r="G299" s="13">
        <f t="shared" si="101"/>
        <v>1</v>
      </c>
      <c r="H299" s="13">
        <f t="shared" ca="1" si="102"/>
        <v>1.0386933899999999</v>
      </c>
      <c r="I299" s="12">
        <f t="shared" si="103"/>
        <v>0.1</v>
      </c>
      <c r="J299" s="30">
        <f t="shared" si="92"/>
        <v>44270</v>
      </c>
      <c r="K299" s="2">
        <f t="shared" si="93"/>
        <v>198</v>
      </c>
      <c r="L299" s="15">
        <f t="shared" si="94"/>
        <v>198</v>
      </c>
      <c r="M299" s="11">
        <f t="shared" si="86"/>
        <v>1.0777618929999999</v>
      </c>
      <c r="N299" s="11">
        <f t="shared" ca="1" si="87"/>
        <v>1.1194641540000001</v>
      </c>
      <c r="O299" s="15">
        <f t="shared" si="95"/>
        <v>0</v>
      </c>
      <c r="P299" s="13">
        <f t="shared" ca="1" si="88"/>
        <v>0.11989526</v>
      </c>
      <c r="Q299" s="19">
        <f t="shared" si="89"/>
        <v>0</v>
      </c>
      <c r="R299" s="13">
        <f t="shared" si="96"/>
        <v>0</v>
      </c>
      <c r="S299" s="13"/>
      <c r="T299" s="13"/>
      <c r="U299" s="13"/>
      <c r="V299" s="13"/>
      <c r="W299" s="4" t="str">
        <f t="shared" si="97"/>
        <v>J=</v>
      </c>
      <c r="X299" s="30">
        <f t="shared" si="98"/>
        <v>44635</v>
      </c>
      <c r="Y299" s="3"/>
      <c r="Z299" s="71">
        <f>[2]Plan1!$A369</f>
        <v>47849</v>
      </c>
      <c r="AA299" s="71" t="str">
        <f>[2]Plan1!$C369</f>
        <v>Confraternização Universal</v>
      </c>
      <c r="AB299" s="64"/>
      <c r="AC299" s="1"/>
      <c r="AD299" s="3"/>
      <c r="AE299" s="3"/>
      <c r="AF299" s="3"/>
      <c r="AG299" s="3"/>
      <c r="AH299" s="3"/>
      <c r="AI299" s="10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1:145" x14ac:dyDescent="0.15">
      <c r="A300" s="36">
        <f t="shared" si="90"/>
        <v>44558</v>
      </c>
      <c r="B300" s="14">
        <f t="shared" ca="1" si="99"/>
        <v>1.12431956</v>
      </c>
      <c r="C300" s="13">
        <f t="shared" ca="1" si="91"/>
        <v>1.0036087300000001</v>
      </c>
      <c r="D300" s="12">
        <f ca="1">IF(A300&lt;$B$1,VLOOKUP(A300,[1]DI!$A$4:$B$15000,2,FALSE),0)</f>
        <v>9.1499999999999998E-2</v>
      </c>
      <c r="E300" s="13">
        <f t="shared" ca="1" si="100"/>
        <v>1.00034749</v>
      </c>
      <c r="F300" s="13">
        <f ca="1">(TRUNC(PRODUCT($E$12:$E299),16))</f>
        <v>1.03905433050105</v>
      </c>
      <c r="G300" s="13">
        <f t="shared" si="101"/>
        <v>1</v>
      </c>
      <c r="H300" s="13">
        <f t="shared" ca="1" si="102"/>
        <v>1.0390543299999999</v>
      </c>
      <c r="I300" s="12">
        <f t="shared" si="103"/>
        <v>0.1</v>
      </c>
      <c r="J300" s="30">
        <f t="shared" si="92"/>
        <v>44270</v>
      </c>
      <c r="K300" s="2">
        <f t="shared" si="93"/>
        <v>199</v>
      </c>
      <c r="L300" s="15">
        <f t="shared" si="94"/>
        <v>199</v>
      </c>
      <c r="M300" s="11">
        <f t="shared" si="86"/>
        <v>1.078169596</v>
      </c>
      <c r="N300" s="11">
        <f t="shared" ca="1" si="87"/>
        <v>1.1202767870000001</v>
      </c>
      <c r="O300" s="15">
        <f t="shared" si="95"/>
        <v>0</v>
      </c>
      <c r="P300" s="13">
        <f t="shared" ca="1" si="88"/>
        <v>0.12071083000000001</v>
      </c>
      <c r="Q300" s="19">
        <f t="shared" si="89"/>
        <v>0</v>
      </c>
      <c r="R300" s="13">
        <f t="shared" si="96"/>
        <v>0</v>
      </c>
      <c r="S300" s="13"/>
      <c r="T300" s="13"/>
      <c r="U300" s="13"/>
      <c r="V300" s="13"/>
      <c r="W300" s="4" t="str">
        <f t="shared" si="97"/>
        <v>J=</v>
      </c>
      <c r="X300" s="30">
        <f t="shared" si="98"/>
        <v>44635</v>
      </c>
      <c r="Y300" s="3"/>
      <c r="Z300" s="71">
        <f>[2]Plan1!$A370</f>
        <v>47903</v>
      </c>
      <c r="AA300" s="71" t="str">
        <f>[2]Plan1!$C370</f>
        <v>Carnaval</v>
      </c>
      <c r="AB300" s="64"/>
      <c r="AC300" s="1"/>
      <c r="AD300" s="3"/>
      <c r="AE300" s="3"/>
      <c r="AF300" s="3"/>
      <c r="AG300" s="3"/>
      <c r="AH300" s="3"/>
      <c r="AI300" s="10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1:145" x14ac:dyDescent="0.15">
      <c r="A301" s="36">
        <f t="shared" si="90"/>
        <v>44559</v>
      </c>
      <c r="B301" s="14">
        <f t="shared" ca="1" si="99"/>
        <v>1.1251357100000001</v>
      </c>
      <c r="C301" s="13">
        <f t="shared" ca="1" si="91"/>
        <v>1.0036087300000001</v>
      </c>
      <c r="D301" s="12">
        <f ca="1">IF(A301&lt;$B$1,VLOOKUP(A301,[1]DI!$A$4:$B$15000,2,FALSE),0)</f>
        <v>9.1499999999999998E-2</v>
      </c>
      <c r="E301" s="13">
        <f t="shared" ca="1" si="100"/>
        <v>1.00034749</v>
      </c>
      <c r="F301" s="13">
        <f ca="1">(TRUNC(PRODUCT($E$12:$E300),16))</f>
        <v>1.0394153914903601</v>
      </c>
      <c r="G301" s="13">
        <f t="shared" si="101"/>
        <v>1</v>
      </c>
      <c r="H301" s="13">
        <f t="shared" ca="1" si="102"/>
        <v>1.0394153900000001</v>
      </c>
      <c r="I301" s="12">
        <f t="shared" si="103"/>
        <v>0.1</v>
      </c>
      <c r="J301" s="30">
        <f t="shared" si="92"/>
        <v>44270</v>
      </c>
      <c r="K301" s="2">
        <f t="shared" si="93"/>
        <v>200</v>
      </c>
      <c r="L301" s="15">
        <f t="shared" si="94"/>
        <v>200</v>
      </c>
      <c r="M301" s="11">
        <f t="shared" si="86"/>
        <v>1.0785774530000001</v>
      </c>
      <c r="N301" s="11">
        <f t="shared" ca="1" si="87"/>
        <v>1.121090004</v>
      </c>
      <c r="O301" s="15">
        <f t="shared" si="95"/>
        <v>0</v>
      </c>
      <c r="P301" s="13">
        <f t="shared" ca="1" si="88"/>
        <v>0.12152698000000001</v>
      </c>
      <c r="Q301" s="19">
        <f t="shared" si="89"/>
        <v>0</v>
      </c>
      <c r="R301" s="13">
        <f t="shared" si="96"/>
        <v>0</v>
      </c>
      <c r="S301" s="13"/>
      <c r="T301" s="13"/>
      <c r="U301" s="13"/>
      <c r="V301" s="13"/>
      <c r="W301" s="4" t="str">
        <f t="shared" si="97"/>
        <v>J=</v>
      </c>
      <c r="X301" s="30">
        <f t="shared" si="98"/>
        <v>44635</v>
      </c>
      <c r="Y301" s="3"/>
      <c r="Z301" s="71">
        <f>[2]Plan1!$A371</f>
        <v>47904</v>
      </c>
      <c r="AA301" s="71" t="str">
        <f>[2]Plan1!$C371</f>
        <v>Carnaval</v>
      </c>
      <c r="AB301" s="64"/>
      <c r="AC301" s="1"/>
      <c r="AD301" s="3"/>
      <c r="AE301" s="3"/>
      <c r="AF301" s="3"/>
      <c r="AG301" s="3"/>
      <c r="AH301" s="3"/>
      <c r="AI301" s="10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1:145" x14ac:dyDescent="0.15">
      <c r="A302" s="36">
        <f t="shared" si="90"/>
        <v>44560</v>
      </c>
      <c r="B302" s="14">
        <f t="shared" ca="1" si="99"/>
        <v>1.1259524600000002</v>
      </c>
      <c r="C302" s="13">
        <f t="shared" ca="1" si="91"/>
        <v>1.0036087300000001</v>
      </c>
      <c r="D302" s="12">
        <f ca="1">IF(A302&lt;$B$1,VLOOKUP(A302,[1]DI!$A$4:$B$15000,2,FALSE),0)</f>
        <v>9.1499999999999998E-2</v>
      </c>
      <c r="E302" s="13">
        <f t="shared" ca="1" si="100"/>
        <v>1.00034749</v>
      </c>
      <c r="F302" s="13">
        <f ca="1">(TRUNC(PRODUCT($E$12:$E301),16))</f>
        <v>1.0397765779447501</v>
      </c>
      <c r="G302" s="13">
        <f t="shared" si="101"/>
        <v>1</v>
      </c>
      <c r="H302" s="13">
        <f t="shared" ca="1" si="102"/>
        <v>1.0397765800000001</v>
      </c>
      <c r="I302" s="12">
        <f t="shared" si="103"/>
        <v>0.1</v>
      </c>
      <c r="J302" s="30">
        <f t="shared" si="92"/>
        <v>44270</v>
      </c>
      <c r="K302" s="2">
        <f t="shared" si="93"/>
        <v>201</v>
      </c>
      <c r="L302" s="15">
        <f t="shared" si="94"/>
        <v>201</v>
      </c>
      <c r="M302" s="11">
        <f t="shared" si="86"/>
        <v>1.0789854640000001</v>
      </c>
      <c r="N302" s="11">
        <f t="shared" ca="1" si="87"/>
        <v>1.1219038160000001</v>
      </c>
      <c r="O302" s="15">
        <f t="shared" si="95"/>
        <v>0</v>
      </c>
      <c r="P302" s="13">
        <f t="shared" ca="1" si="88"/>
        <v>0.12234373</v>
      </c>
      <c r="Q302" s="19">
        <f t="shared" si="89"/>
        <v>0</v>
      </c>
      <c r="R302" s="13">
        <f t="shared" si="96"/>
        <v>0</v>
      </c>
      <c r="S302" s="13"/>
      <c r="T302" s="13"/>
      <c r="U302" s="13"/>
      <c r="V302" s="13"/>
      <c r="W302" s="4" t="str">
        <f t="shared" si="97"/>
        <v>J=</v>
      </c>
      <c r="X302" s="30">
        <f t="shared" si="98"/>
        <v>44635</v>
      </c>
      <c r="Y302" s="3"/>
      <c r="Z302" s="71">
        <f>[2]Plan1!$A372</f>
        <v>47949</v>
      </c>
      <c r="AA302" s="71" t="str">
        <f>[2]Plan1!$C372</f>
        <v>Paixão de Cristo</v>
      </c>
      <c r="AB302" s="65"/>
      <c r="AC302" s="23"/>
      <c r="AD302" s="20"/>
      <c r="AE302" s="3"/>
      <c r="AF302" s="3"/>
      <c r="AG302" s="3"/>
      <c r="AH302" s="3"/>
      <c r="AI302" s="10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1:145" x14ac:dyDescent="0.15">
      <c r="A303" s="36">
        <f t="shared" si="90"/>
        <v>44561</v>
      </c>
      <c r="B303" s="14">
        <f t="shared" ca="1" si="99"/>
        <v>1.12676979</v>
      </c>
      <c r="C303" s="13">
        <f t="shared" ca="1" si="91"/>
        <v>1.0036087300000001</v>
      </c>
      <c r="D303" s="12">
        <f ca="1">IF(A303&lt;$B$1,VLOOKUP(A303,[1]DI!$A$4:$B$15000,2,FALSE),0)</f>
        <v>9.1499999999999998E-2</v>
      </c>
      <c r="E303" s="13">
        <f t="shared" ca="1" si="100"/>
        <v>1.00034749</v>
      </c>
      <c r="F303" s="13">
        <f ca="1">(TRUNC(PRODUCT($E$12:$E302),16))</f>
        <v>1.04013788990782</v>
      </c>
      <c r="G303" s="13">
        <f t="shared" si="101"/>
        <v>1</v>
      </c>
      <c r="H303" s="13">
        <f t="shared" ca="1" si="102"/>
        <v>1.04013789</v>
      </c>
      <c r="I303" s="12">
        <f t="shared" si="103"/>
        <v>0.1</v>
      </c>
      <c r="J303" s="30">
        <f t="shared" si="92"/>
        <v>44270</v>
      </c>
      <c r="K303" s="2">
        <f t="shared" si="93"/>
        <v>202</v>
      </c>
      <c r="L303" s="15">
        <f t="shared" si="94"/>
        <v>202</v>
      </c>
      <c r="M303" s="11">
        <f t="shared" si="86"/>
        <v>1.07939363</v>
      </c>
      <c r="N303" s="11">
        <f t="shared" ca="1" si="87"/>
        <v>1.122718213</v>
      </c>
      <c r="O303" s="15">
        <f t="shared" si="95"/>
        <v>0</v>
      </c>
      <c r="P303" s="13">
        <f t="shared" ca="1" si="88"/>
        <v>0.12316106</v>
      </c>
      <c r="Q303" s="19">
        <f t="shared" si="89"/>
        <v>0</v>
      </c>
      <c r="R303" s="13">
        <f t="shared" si="96"/>
        <v>0</v>
      </c>
      <c r="S303" s="13"/>
      <c r="T303" s="13"/>
      <c r="U303" s="13"/>
      <c r="V303" s="13"/>
      <c r="W303" s="4" t="str">
        <f t="shared" si="97"/>
        <v>J=</v>
      </c>
      <c r="X303" s="30">
        <f t="shared" si="98"/>
        <v>44635</v>
      </c>
      <c r="Y303" s="3"/>
      <c r="Z303" s="71">
        <f>[2]Plan1!$A373</f>
        <v>47959</v>
      </c>
      <c r="AA303" s="71" t="str">
        <f>[2]Plan1!$C373</f>
        <v>Tiradentes</v>
      </c>
      <c r="AB303" s="64"/>
      <c r="AC303" s="1"/>
      <c r="AD303" s="3"/>
      <c r="AE303" s="3"/>
      <c r="AF303" s="3"/>
      <c r="AG303" s="3"/>
      <c r="AH303" s="3"/>
      <c r="AI303" s="10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1:145" x14ac:dyDescent="0.15">
      <c r="A304" s="36">
        <f t="shared" si="90"/>
        <v>44562</v>
      </c>
      <c r="B304" s="14">
        <f t="shared" ca="1" si="99"/>
        <v>1.1275877300000001</v>
      </c>
      <c r="C304" s="13">
        <f t="shared" ca="1" si="91"/>
        <v>1.0036087300000001</v>
      </c>
      <c r="D304" s="12">
        <f ca="1">IF(A304&lt;$B$1,VLOOKUP(A304,[1]DI!$A$4:$B$15000,2,FALSE),0)</f>
        <v>0</v>
      </c>
      <c r="E304" s="13">
        <f t="shared" ca="1" si="100"/>
        <v>1</v>
      </c>
      <c r="F304" s="13">
        <f ca="1">(TRUNC(PRODUCT($E$12:$E303),16))</f>
        <v>1.04049932742318</v>
      </c>
      <c r="G304" s="13">
        <f t="shared" si="101"/>
        <v>1</v>
      </c>
      <c r="H304" s="13">
        <f t="shared" ca="1" si="102"/>
        <v>1.0404993300000001</v>
      </c>
      <c r="I304" s="12">
        <f t="shared" si="103"/>
        <v>0.1</v>
      </c>
      <c r="J304" s="30">
        <f t="shared" si="92"/>
        <v>44270</v>
      </c>
      <c r="K304" s="2">
        <f t="shared" si="93"/>
        <v>202</v>
      </c>
      <c r="L304" s="15">
        <f t="shared" si="94"/>
        <v>203</v>
      </c>
      <c r="M304" s="11">
        <f t="shared" si="86"/>
        <v>1.07980195</v>
      </c>
      <c r="N304" s="11">
        <f t="shared" ca="1" si="87"/>
        <v>1.1235332060000001</v>
      </c>
      <c r="O304" s="15">
        <f t="shared" si="95"/>
        <v>0</v>
      </c>
      <c r="P304" s="13">
        <f t="shared" ca="1" si="88"/>
        <v>0.12397900000000001</v>
      </c>
      <c r="Q304" s="19">
        <f t="shared" si="89"/>
        <v>0</v>
      </c>
      <c r="R304" s="13">
        <f t="shared" si="96"/>
        <v>0</v>
      </c>
      <c r="S304" s="13"/>
      <c r="T304" s="13"/>
      <c r="U304" s="13"/>
      <c r="V304" s="13"/>
      <c r="W304" s="4" t="str">
        <f t="shared" si="97"/>
        <v>J=</v>
      </c>
      <c r="X304" s="30">
        <f t="shared" si="98"/>
        <v>44635</v>
      </c>
      <c r="Y304" s="3"/>
      <c r="Z304" s="71">
        <f>[2]Plan1!$A374</f>
        <v>47969</v>
      </c>
      <c r="AA304" s="71" t="str">
        <f>[2]Plan1!$C374</f>
        <v>Dia do Trabalho</v>
      </c>
      <c r="AB304" s="64"/>
      <c r="AC304" s="1"/>
      <c r="AD304" s="3"/>
      <c r="AE304" s="3"/>
      <c r="AF304" s="3"/>
      <c r="AG304" s="3"/>
      <c r="AH304" s="3"/>
      <c r="AI304" s="10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1:145" x14ac:dyDescent="0.15">
      <c r="A305" s="36">
        <f t="shared" si="90"/>
        <v>44563</v>
      </c>
      <c r="B305" s="14">
        <f t="shared" ca="1" si="99"/>
        <v>1.1275877300000001</v>
      </c>
      <c r="C305" s="13">
        <f t="shared" ca="1" si="91"/>
        <v>1.0036087300000001</v>
      </c>
      <c r="D305" s="12">
        <f ca="1">IF(A305&lt;$B$1,VLOOKUP(A305,[1]DI!$A$4:$B$15000,2,FALSE),0)</f>
        <v>0</v>
      </c>
      <c r="E305" s="13">
        <f t="shared" ca="1" si="100"/>
        <v>1</v>
      </c>
      <c r="F305" s="13">
        <f ca="1">(TRUNC(PRODUCT($E$12:$E304),16))</f>
        <v>1.04049932742318</v>
      </c>
      <c r="G305" s="13">
        <f t="shared" si="101"/>
        <v>1</v>
      </c>
      <c r="H305" s="13">
        <f t="shared" ca="1" si="102"/>
        <v>1.0404993300000001</v>
      </c>
      <c r="I305" s="12">
        <f t="shared" si="103"/>
        <v>0.1</v>
      </c>
      <c r="J305" s="30">
        <f t="shared" si="92"/>
        <v>44270</v>
      </c>
      <c r="K305" s="2">
        <f t="shared" si="93"/>
        <v>202</v>
      </c>
      <c r="L305" s="15">
        <f t="shared" si="94"/>
        <v>203</v>
      </c>
      <c r="M305" s="11">
        <f t="shared" si="86"/>
        <v>1.07980195</v>
      </c>
      <c r="N305" s="11">
        <f t="shared" ca="1" si="87"/>
        <v>1.1235332060000001</v>
      </c>
      <c r="O305" s="15">
        <f t="shared" si="95"/>
        <v>0</v>
      </c>
      <c r="P305" s="13">
        <f t="shared" ca="1" si="88"/>
        <v>0.12397900000000001</v>
      </c>
      <c r="Q305" s="19">
        <f t="shared" si="89"/>
        <v>0</v>
      </c>
      <c r="R305" s="13">
        <f t="shared" si="96"/>
        <v>0</v>
      </c>
      <c r="S305" s="13"/>
      <c r="T305" s="13"/>
      <c r="U305" s="13"/>
      <c r="V305" s="13"/>
      <c r="W305" s="4" t="str">
        <f t="shared" si="97"/>
        <v>J=</v>
      </c>
      <c r="X305" s="30">
        <f t="shared" si="98"/>
        <v>44635</v>
      </c>
      <c r="Y305" s="3"/>
      <c r="Z305" s="71">
        <f>[2]Plan1!$A375</f>
        <v>48011</v>
      </c>
      <c r="AA305" s="71" t="str">
        <f>[2]Plan1!$C375</f>
        <v>Corpus Christi</v>
      </c>
      <c r="AB305" s="65"/>
      <c r="AC305" s="23"/>
      <c r="AD305" s="20"/>
      <c r="AE305" s="3"/>
      <c r="AF305" s="3"/>
      <c r="AG305" s="3"/>
      <c r="AH305" s="3"/>
      <c r="AI305" s="10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1:145" x14ac:dyDescent="0.15">
      <c r="A306" s="36">
        <f t="shared" si="90"/>
        <v>44564</v>
      </c>
      <c r="B306" s="14">
        <f t="shared" ca="1" si="99"/>
        <v>1.1275877300000001</v>
      </c>
      <c r="C306" s="13">
        <f t="shared" ca="1" si="91"/>
        <v>1.0036087300000001</v>
      </c>
      <c r="D306" s="12">
        <f ca="1">IF(A306&lt;$B$1,VLOOKUP(A306,[1]DI!$A$4:$B$15000,2,FALSE),0)</f>
        <v>9.1499999999999998E-2</v>
      </c>
      <c r="E306" s="13">
        <f t="shared" ca="1" si="100"/>
        <v>1.00034749</v>
      </c>
      <c r="F306" s="13">
        <f ca="1">(TRUNC(PRODUCT($E$12:$E305),16))</f>
        <v>1.04049932742318</v>
      </c>
      <c r="G306" s="13">
        <f t="shared" si="101"/>
        <v>1</v>
      </c>
      <c r="H306" s="13">
        <f t="shared" ca="1" si="102"/>
        <v>1.0404993300000001</v>
      </c>
      <c r="I306" s="12">
        <f t="shared" si="103"/>
        <v>0.1</v>
      </c>
      <c r="J306" s="30">
        <f t="shared" si="92"/>
        <v>44270</v>
      </c>
      <c r="K306" s="2">
        <f t="shared" si="93"/>
        <v>203</v>
      </c>
      <c r="L306" s="15">
        <f t="shared" si="94"/>
        <v>203</v>
      </c>
      <c r="M306" s="11">
        <f t="shared" si="86"/>
        <v>1.07980195</v>
      </c>
      <c r="N306" s="11">
        <f t="shared" ca="1" si="87"/>
        <v>1.1235332060000001</v>
      </c>
      <c r="O306" s="15">
        <f t="shared" si="95"/>
        <v>0</v>
      </c>
      <c r="P306" s="13">
        <f t="shared" ca="1" si="88"/>
        <v>0.12397900000000001</v>
      </c>
      <c r="Q306" s="19">
        <f t="shared" si="89"/>
        <v>0</v>
      </c>
      <c r="R306" s="13">
        <f t="shared" si="96"/>
        <v>0</v>
      </c>
      <c r="S306" s="13"/>
      <c r="T306" s="13"/>
      <c r="U306" s="13"/>
      <c r="V306" s="13"/>
      <c r="W306" s="4" t="str">
        <f t="shared" si="97"/>
        <v>J=</v>
      </c>
      <c r="X306" s="30">
        <f t="shared" si="98"/>
        <v>44635</v>
      </c>
      <c r="Y306" s="3"/>
      <c r="Z306" s="71">
        <f>[2]Plan1!$A376</f>
        <v>48098</v>
      </c>
      <c r="AA306" s="71" t="str">
        <f>[2]Plan1!$C376</f>
        <v>Independência do Brasil</v>
      </c>
      <c r="AB306" s="64"/>
      <c r="AC306" s="1"/>
      <c r="AD306" s="3"/>
      <c r="AE306" s="3"/>
      <c r="AF306" s="3"/>
      <c r="AG306" s="3"/>
      <c r="AH306" s="3"/>
      <c r="AI306" s="10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1:145" x14ac:dyDescent="0.15">
      <c r="A307" s="36">
        <f t="shared" si="90"/>
        <v>44565</v>
      </c>
      <c r="B307" s="14">
        <f t="shared" ca="1" si="99"/>
        <v>1.1284062500000001</v>
      </c>
      <c r="C307" s="13">
        <f t="shared" ca="1" si="91"/>
        <v>1.0036087300000001</v>
      </c>
      <c r="D307" s="12">
        <f ca="1">IF(A307&lt;$B$1,VLOOKUP(A307,[1]DI!$A$4:$B$15000,2,FALSE),0)</f>
        <v>9.1499999999999998E-2</v>
      </c>
      <c r="E307" s="13">
        <f t="shared" ca="1" si="100"/>
        <v>1.00034749</v>
      </c>
      <c r="F307" s="13">
        <f ca="1">(TRUNC(PRODUCT($E$12:$E306),16))</f>
        <v>1.0408608905344701</v>
      </c>
      <c r="G307" s="13">
        <f t="shared" si="101"/>
        <v>1</v>
      </c>
      <c r="H307" s="13">
        <f t="shared" ca="1" si="102"/>
        <v>1.04086089</v>
      </c>
      <c r="I307" s="12">
        <f t="shared" si="103"/>
        <v>0.1</v>
      </c>
      <c r="J307" s="30">
        <f t="shared" si="92"/>
        <v>44270</v>
      </c>
      <c r="K307" s="2">
        <f t="shared" si="93"/>
        <v>204</v>
      </c>
      <c r="L307" s="15">
        <f t="shared" si="94"/>
        <v>204</v>
      </c>
      <c r="M307" s="11">
        <f t="shared" si="86"/>
        <v>1.080210425</v>
      </c>
      <c r="N307" s="11">
        <f t="shared" ca="1" si="87"/>
        <v>1.1243487839999999</v>
      </c>
      <c r="O307" s="15">
        <f t="shared" si="95"/>
        <v>0</v>
      </c>
      <c r="P307" s="13">
        <f t="shared" ca="1" si="88"/>
        <v>0.12479752</v>
      </c>
      <c r="Q307" s="19">
        <f t="shared" si="89"/>
        <v>0</v>
      </c>
      <c r="R307" s="13">
        <f t="shared" si="96"/>
        <v>0</v>
      </c>
      <c r="S307" s="13"/>
      <c r="T307" s="13"/>
      <c r="U307" s="13"/>
      <c r="V307" s="13"/>
      <c r="W307" s="4" t="str">
        <f t="shared" si="97"/>
        <v>J=</v>
      </c>
      <c r="X307" s="30">
        <f t="shared" si="98"/>
        <v>44635</v>
      </c>
      <c r="Y307" s="3"/>
      <c r="Z307" s="71">
        <f>[2]Plan1!$A377</f>
        <v>48133</v>
      </c>
      <c r="AA307" s="71" t="str">
        <f>[2]Plan1!$C377</f>
        <v>Nossa Sr.a Aparecida - Padroeira do Brasil</v>
      </c>
      <c r="AB307" s="64"/>
      <c r="AC307" s="1"/>
      <c r="AD307" s="3"/>
      <c r="AE307" s="3"/>
      <c r="AF307" s="3"/>
      <c r="AG307" s="3"/>
      <c r="AH307" s="3"/>
      <c r="AI307" s="10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1:145" x14ac:dyDescent="0.15">
      <c r="A308" s="36">
        <f t="shared" si="90"/>
        <v>44566</v>
      </c>
      <c r="B308" s="14">
        <f t="shared" ca="1" si="99"/>
        <v>1.1292253700000001</v>
      </c>
      <c r="C308" s="13">
        <f t="shared" ca="1" si="91"/>
        <v>1.0036087300000001</v>
      </c>
      <c r="D308" s="12">
        <f ca="1">IF(A308&lt;$B$1,VLOOKUP(A308,[1]DI!$A$4:$B$15000,2,FALSE),0)</f>
        <v>9.1499999999999998E-2</v>
      </c>
      <c r="E308" s="13">
        <f t="shared" ca="1" si="100"/>
        <v>1.00034749</v>
      </c>
      <c r="F308" s="13">
        <f ca="1">(TRUNC(PRODUCT($E$12:$E307),16))</f>
        <v>1.04122257928532</v>
      </c>
      <c r="G308" s="13">
        <f t="shared" si="101"/>
        <v>1</v>
      </c>
      <c r="H308" s="13">
        <f t="shared" ca="1" si="102"/>
        <v>1.0412225799999999</v>
      </c>
      <c r="I308" s="12">
        <f t="shared" si="103"/>
        <v>0.1</v>
      </c>
      <c r="J308" s="30">
        <f t="shared" si="92"/>
        <v>44270</v>
      </c>
      <c r="K308" s="2">
        <f t="shared" si="93"/>
        <v>205</v>
      </c>
      <c r="L308" s="15">
        <f t="shared" si="94"/>
        <v>205</v>
      </c>
      <c r="M308" s="11">
        <f t="shared" si="86"/>
        <v>1.080619054</v>
      </c>
      <c r="N308" s="11">
        <f t="shared" ca="1" si="87"/>
        <v>1.1251649589999999</v>
      </c>
      <c r="O308" s="15">
        <f t="shared" si="95"/>
        <v>0</v>
      </c>
      <c r="P308" s="13">
        <f t="shared" ca="1" si="88"/>
        <v>0.12561664</v>
      </c>
      <c r="Q308" s="19">
        <f t="shared" si="89"/>
        <v>0</v>
      </c>
      <c r="R308" s="13">
        <f t="shared" si="96"/>
        <v>0</v>
      </c>
      <c r="S308" s="13"/>
      <c r="T308" s="13"/>
      <c r="U308" s="13"/>
      <c r="V308" s="13"/>
      <c r="W308" s="4" t="str">
        <f t="shared" si="97"/>
        <v>J=</v>
      </c>
      <c r="X308" s="30">
        <f t="shared" si="98"/>
        <v>44635</v>
      </c>
      <c r="Y308" s="3"/>
      <c r="Z308" s="71">
        <f>[2]Plan1!$A378</f>
        <v>48154</v>
      </c>
      <c r="AA308" s="71" t="str">
        <f>[2]Plan1!$C378</f>
        <v>Finados</v>
      </c>
      <c r="AB308" s="64"/>
      <c r="AC308" s="1"/>
      <c r="AD308" s="3"/>
      <c r="AE308" s="3"/>
      <c r="AF308" s="3"/>
      <c r="AG308" s="3"/>
      <c r="AH308" s="3"/>
      <c r="AI308" s="10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1:145" x14ac:dyDescent="0.15">
      <c r="A309" s="36">
        <f t="shared" si="90"/>
        <v>44567</v>
      </c>
      <c r="B309" s="14">
        <f t="shared" ca="1" si="99"/>
        <v>1.1300450800000001</v>
      </c>
      <c r="C309" s="13">
        <f t="shared" ca="1" si="91"/>
        <v>1.0036087300000001</v>
      </c>
      <c r="D309" s="12">
        <f ca="1">IF(A309&lt;$B$1,VLOOKUP(A309,[1]DI!$A$4:$B$15000,2,FALSE),0)</f>
        <v>9.1499999999999998E-2</v>
      </c>
      <c r="E309" s="13">
        <f t="shared" ca="1" si="100"/>
        <v>1.00034749</v>
      </c>
      <c r="F309" s="13">
        <f ca="1">(TRUNC(PRODUCT($E$12:$E308),16))</f>
        <v>1.04158439371939</v>
      </c>
      <c r="G309" s="13">
        <f t="shared" si="101"/>
        <v>1</v>
      </c>
      <c r="H309" s="13">
        <f t="shared" ca="1" si="102"/>
        <v>1.0415843899999999</v>
      </c>
      <c r="I309" s="12">
        <f t="shared" si="103"/>
        <v>0.1</v>
      </c>
      <c r="J309" s="30">
        <f t="shared" si="92"/>
        <v>44270</v>
      </c>
      <c r="K309" s="2">
        <f t="shared" si="93"/>
        <v>206</v>
      </c>
      <c r="L309" s="15">
        <f t="shared" si="94"/>
        <v>206</v>
      </c>
      <c r="M309" s="11">
        <f t="shared" si="86"/>
        <v>1.0810278369999999</v>
      </c>
      <c r="N309" s="11">
        <f t="shared" ca="1" si="87"/>
        <v>1.12598172</v>
      </c>
      <c r="O309" s="15">
        <f t="shared" si="95"/>
        <v>0</v>
      </c>
      <c r="P309" s="13">
        <f t="shared" ca="1" si="88"/>
        <v>0.12643635</v>
      </c>
      <c r="Q309" s="19">
        <f t="shared" si="89"/>
        <v>0</v>
      </c>
      <c r="R309" s="13">
        <f t="shared" si="96"/>
        <v>0</v>
      </c>
      <c r="S309" s="13"/>
      <c r="T309" s="13"/>
      <c r="U309" s="13"/>
      <c r="V309" s="13"/>
      <c r="W309" s="4" t="str">
        <f t="shared" si="97"/>
        <v>J=</v>
      </c>
      <c r="X309" s="30">
        <f t="shared" si="98"/>
        <v>44635</v>
      </c>
      <c r="Y309" s="3"/>
      <c r="Z309" s="71">
        <f>[2]Plan1!$A379</f>
        <v>48167</v>
      </c>
      <c r="AA309" s="71" t="str">
        <f>[2]Plan1!$C379</f>
        <v>Proclamação da República</v>
      </c>
      <c r="AB309" s="64"/>
      <c r="AC309" s="1"/>
      <c r="AD309" s="3"/>
      <c r="AE309" s="3"/>
      <c r="AF309" s="3"/>
      <c r="AG309" s="3"/>
      <c r="AH309" s="3"/>
      <c r="AI309" s="10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1:145" x14ac:dyDescent="0.15">
      <c r="A310" s="36">
        <f t="shared" si="90"/>
        <v>44568</v>
      </c>
      <c r="B310" s="14">
        <f t="shared" ca="1" si="99"/>
        <v>1.1308653900000001</v>
      </c>
      <c r="C310" s="13">
        <f t="shared" ca="1" si="91"/>
        <v>1.0036087300000001</v>
      </c>
      <c r="D310" s="12">
        <f ca="1">IF(A310&lt;$B$1,VLOOKUP(A310,[1]DI!$A$4:$B$15000,2,FALSE),0)</f>
        <v>9.1499999999999998E-2</v>
      </c>
      <c r="E310" s="13">
        <f t="shared" ca="1" si="100"/>
        <v>1.00034749</v>
      </c>
      <c r="F310" s="13">
        <f ca="1">(TRUNC(PRODUCT($E$12:$E309),16))</f>
        <v>1.0419463338803701</v>
      </c>
      <c r="G310" s="13">
        <f t="shared" si="101"/>
        <v>1</v>
      </c>
      <c r="H310" s="13">
        <f t="shared" ca="1" si="102"/>
        <v>1.04194633</v>
      </c>
      <c r="I310" s="12">
        <f t="shared" si="103"/>
        <v>0.1</v>
      </c>
      <c r="J310" s="30">
        <f t="shared" si="92"/>
        <v>44270</v>
      </c>
      <c r="K310" s="2">
        <f t="shared" si="93"/>
        <v>207</v>
      </c>
      <c r="L310" s="15">
        <f t="shared" si="94"/>
        <v>207</v>
      </c>
      <c r="M310" s="11">
        <f t="shared" si="86"/>
        <v>1.0814367760000001</v>
      </c>
      <c r="N310" s="11">
        <f t="shared" ca="1" si="87"/>
        <v>1.1267990800000001</v>
      </c>
      <c r="O310" s="15">
        <f t="shared" si="95"/>
        <v>0</v>
      </c>
      <c r="P310" s="13">
        <f t="shared" ca="1" si="88"/>
        <v>0.12725665999999999</v>
      </c>
      <c r="Q310" s="19">
        <f t="shared" si="89"/>
        <v>0</v>
      </c>
      <c r="R310" s="13">
        <f t="shared" si="96"/>
        <v>0</v>
      </c>
      <c r="S310" s="13"/>
      <c r="T310" s="13"/>
      <c r="U310" s="13"/>
      <c r="V310" s="13"/>
      <c r="W310" s="4" t="str">
        <f t="shared" si="97"/>
        <v>J=</v>
      </c>
      <c r="X310" s="30">
        <f t="shared" si="98"/>
        <v>44635</v>
      </c>
      <c r="Y310" s="3"/>
      <c r="Z310" s="71">
        <f>[2]Plan1!$A380</f>
        <v>48172</v>
      </c>
      <c r="AA310" s="71" t="str">
        <f>[2]Plan1!$C380</f>
        <v>Dia Nacional de Zumbi e da Consciência Negra</v>
      </c>
      <c r="AB310" s="64"/>
      <c r="AC310" s="1"/>
      <c r="AD310" s="3"/>
      <c r="AE310" s="3"/>
      <c r="AF310" s="3"/>
      <c r="AG310" s="3"/>
      <c r="AH310" s="3"/>
      <c r="AI310" s="10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1:145" x14ac:dyDescent="0.15">
      <c r="A311" s="36">
        <f t="shared" si="90"/>
        <v>44569</v>
      </c>
      <c r="B311" s="14">
        <f t="shared" ca="1" si="99"/>
        <v>1.1316863000000001</v>
      </c>
      <c r="C311" s="13">
        <f t="shared" ca="1" si="91"/>
        <v>1.0036087300000001</v>
      </c>
      <c r="D311" s="12">
        <f ca="1">IF(A311&lt;$B$1,VLOOKUP(A311,[1]DI!$A$4:$B$15000,2,FALSE),0)</f>
        <v>0</v>
      </c>
      <c r="E311" s="13">
        <f t="shared" ca="1" si="100"/>
        <v>1</v>
      </c>
      <c r="F311" s="13">
        <f ca="1">(TRUNC(PRODUCT($E$12:$E310),16))</f>
        <v>1.04230839981193</v>
      </c>
      <c r="G311" s="13">
        <f t="shared" si="101"/>
        <v>1</v>
      </c>
      <c r="H311" s="13">
        <f t="shared" ca="1" si="102"/>
        <v>1.0423084</v>
      </c>
      <c r="I311" s="12">
        <f t="shared" si="103"/>
        <v>0.1</v>
      </c>
      <c r="J311" s="30">
        <f t="shared" si="92"/>
        <v>44270</v>
      </c>
      <c r="K311" s="2">
        <f t="shared" si="93"/>
        <v>207</v>
      </c>
      <c r="L311" s="15">
        <f t="shared" si="94"/>
        <v>208</v>
      </c>
      <c r="M311" s="11">
        <f t="shared" si="86"/>
        <v>1.0818458689999999</v>
      </c>
      <c r="N311" s="11">
        <f t="shared" ca="1" si="87"/>
        <v>1.127617037</v>
      </c>
      <c r="O311" s="15">
        <f t="shared" si="95"/>
        <v>0</v>
      </c>
      <c r="P311" s="13">
        <f t="shared" ca="1" si="88"/>
        <v>0.12807757</v>
      </c>
      <c r="Q311" s="19">
        <f t="shared" si="89"/>
        <v>0</v>
      </c>
      <c r="R311" s="13">
        <f t="shared" si="96"/>
        <v>0</v>
      </c>
      <c r="S311" s="13"/>
      <c r="T311" s="13"/>
      <c r="U311" s="13"/>
      <c r="V311" s="13"/>
      <c r="W311" s="4" t="str">
        <f t="shared" si="97"/>
        <v>J=</v>
      </c>
      <c r="X311" s="30">
        <f t="shared" si="98"/>
        <v>44635</v>
      </c>
      <c r="Y311" s="3"/>
      <c r="Z311" s="71">
        <f>[2]Plan1!$A381</f>
        <v>48207</v>
      </c>
      <c r="AA311" s="71" t="str">
        <f>[2]Plan1!$C381</f>
        <v>Natal</v>
      </c>
      <c r="AB311" s="64"/>
      <c r="AC311" s="1"/>
      <c r="AD311" s="3"/>
      <c r="AE311" s="3"/>
      <c r="AF311" s="3"/>
      <c r="AG311" s="3"/>
      <c r="AH311" s="3"/>
      <c r="AI311" s="10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1:145" x14ac:dyDescent="0.15">
      <c r="A312" s="36">
        <f t="shared" si="90"/>
        <v>44570</v>
      </c>
      <c r="B312" s="14">
        <f t="shared" ca="1" si="99"/>
        <v>1.1316863000000001</v>
      </c>
      <c r="C312" s="13">
        <f t="shared" ca="1" si="91"/>
        <v>1.0036087300000001</v>
      </c>
      <c r="D312" s="12">
        <f ca="1">IF(A312&lt;$B$1,VLOOKUP(A312,[1]DI!$A$4:$B$15000,2,FALSE),0)</f>
        <v>0</v>
      </c>
      <c r="E312" s="13">
        <f t="shared" ca="1" si="100"/>
        <v>1</v>
      </c>
      <c r="F312" s="13">
        <f ca="1">(TRUNC(PRODUCT($E$12:$E311),16))</f>
        <v>1.04230839981193</v>
      </c>
      <c r="G312" s="13">
        <f t="shared" si="101"/>
        <v>1</v>
      </c>
      <c r="H312" s="13">
        <f t="shared" ca="1" si="102"/>
        <v>1.0423084</v>
      </c>
      <c r="I312" s="12">
        <f t="shared" si="103"/>
        <v>0.1</v>
      </c>
      <c r="J312" s="30">
        <f t="shared" si="92"/>
        <v>44270</v>
      </c>
      <c r="K312" s="2">
        <f t="shared" si="93"/>
        <v>207</v>
      </c>
      <c r="L312" s="15">
        <f t="shared" si="94"/>
        <v>208</v>
      </c>
      <c r="M312" s="11">
        <f t="shared" si="86"/>
        <v>1.0818458689999999</v>
      </c>
      <c r="N312" s="11">
        <f t="shared" ca="1" si="87"/>
        <v>1.127617037</v>
      </c>
      <c r="O312" s="15">
        <f t="shared" si="95"/>
        <v>0</v>
      </c>
      <c r="P312" s="13">
        <f t="shared" ca="1" si="88"/>
        <v>0.12807757</v>
      </c>
      <c r="Q312" s="19">
        <f t="shared" si="89"/>
        <v>0</v>
      </c>
      <c r="R312" s="13">
        <f t="shared" si="96"/>
        <v>0</v>
      </c>
      <c r="S312" s="13"/>
      <c r="T312" s="13"/>
      <c r="U312" s="13"/>
      <c r="V312" s="13"/>
      <c r="W312" s="4" t="str">
        <f t="shared" si="97"/>
        <v>J=</v>
      </c>
      <c r="X312" s="30">
        <f t="shared" si="98"/>
        <v>44635</v>
      </c>
      <c r="Y312" s="3"/>
      <c r="Z312" s="71">
        <f>[2]Plan1!$A382</f>
        <v>48214</v>
      </c>
      <c r="AA312" s="71" t="str">
        <f>[2]Plan1!$C382</f>
        <v>Confraternização Universal</v>
      </c>
      <c r="AB312" s="64"/>
      <c r="AC312" s="1"/>
      <c r="AD312" s="3"/>
      <c r="AE312" s="3"/>
      <c r="AF312" s="3"/>
      <c r="AG312" s="3"/>
      <c r="AH312" s="3"/>
      <c r="AI312" s="10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1:145" x14ac:dyDescent="0.15">
      <c r="A313" s="36">
        <f t="shared" si="90"/>
        <v>44571</v>
      </c>
      <c r="B313" s="14">
        <f t="shared" ca="1" si="99"/>
        <v>1.1316863000000001</v>
      </c>
      <c r="C313" s="13">
        <f t="shared" ca="1" si="91"/>
        <v>1.0036087300000001</v>
      </c>
      <c r="D313" s="12">
        <f ca="1">IF(A313&lt;$B$1,VLOOKUP(A313,[1]DI!$A$4:$B$15000,2,FALSE),0)</f>
        <v>9.1499999999999998E-2</v>
      </c>
      <c r="E313" s="13">
        <f t="shared" ca="1" si="100"/>
        <v>1.00034749</v>
      </c>
      <c r="F313" s="13">
        <f ca="1">(TRUNC(PRODUCT($E$12:$E312),16))</f>
        <v>1.04230839981193</v>
      </c>
      <c r="G313" s="13">
        <f t="shared" si="101"/>
        <v>1</v>
      </c>
      <c r="H313" s="13">
        <f t="shared" ca="1" si="102"/>
        <v>1.0423084</v>
      </c>
      <c r="I313" s="12">
        <f t="shared" si="103"/>
        <v>0.1</v>
      </c>
      <c r="J313" s="30">
        <f t="shared" si="92"/>
        <v>44270</v>
      </c>
      <c r="K313" s="2">
        <f t="shared" si="93"/>
        <v>208</v>
      </c>
      <c r="L313" s="15">
        <f t="shared" si="94"/>
        <v>208</v>
      </c>
      <c r="M313" s="11">
        <f t="shared" si="86"/>
        <v>1.0818458689999999</v>
      </c>
      <c r="N313" s="11">
        <f t="shared" ca="1" si="87"/>
        <v>1.127617037</v>
      </c>
      <c r="O313" s="15">
        <f t="shared" si="95"/>
        <v>0</v>
      </c>
      <c r="P313" s="13">
        <f t="shared" ca="1" si="88"/>
        <v>0.12807757</v>
      </c>
      <c r="Q313" s="19">
        <f t="shared" si="89"/>
        <v>0</v>
      </c>
      <c r="R313" s="13">
        <f t="shared" si="96"/>
        <v>0</v>
      </c>
      <c r="S313" s="13"/>
      <c r="T313" s="13"/>
      <c r="U313" s="13"/>
      <c r="V313" s="13"/>
      <c r="W313" s="4" t="str">
        <f t="shared" si="97"/>
        <v>J=</v>
      </c>
      <c r="X313" s="30">
        <f t="shared" si="98"/>
        <v>44635</v>
      </c>
      <c r="Y313" s="3"/>
      <c r="Z313" s="71">
        <f>[2]Plan1!$A383</f>
        <v>48253</v>
      </c>
      <c r="AA313" s="71" t="str">
        <f>[2]Plan1!$C383</f>
        <v>Carnaval</v>
      </c>
      <c r="AB313" s="64"/>
      <c r="AC313" s="1"/>
      <c r="AD313" s="3"/>
      <c r="AE313" s="3"/>
      <c r="AF313" s="3"/>
      <c r="AG313" s="3"/>
      <c r="AH313" s="3"/>
      <c r="AI313" s="10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1:145" x14ac:dyDescent="0.15">
      <c r="A314" s="36">
        <f t="shared" si="90"/>
        <v>44572</v>
      </c>
      <c r="B314" s="14">
        <f t="shared" ca="1" si="99"/>
        <v>1.13250779</v>
      </c>
      <c r="C314" s="13">
        <f t="shared" ca="1" si="91"/>
        <v>1.0036087300000001</v>
      </c>
      <c r="D314" s="12">
        <f ca="1">IF(A314&lt;$B$1,VLOOKUP(A314,[1]DI!$A$4:$B$15000,2,FALSE),0)</f>
        <v>9.1499999999999998E-2</v>
      </c>
      <c r="E314" s="13">
        <f t="shared" ca="1" si="100"/>
        <v>1.00034749</v>
      </c>
      <c r="F314" s="13">
        <f ca="1">(TRUNC(PRODUCT($E$12:$E313),16))</f>
        <v>1.0426705915577801</v>
      </c>
      <c r="G314" s="13">
        <f t="shared" si="101"/>
        <v>1</v>
      </c>
      <c r="H314" s="13">
        <f t="shared" ca="1" si="102"/>
        <v>1.04267059</v>
      </c>
      <c r="I314" s="12">
        <f t="shared" si="103"/>
        <v>0.1</v>
      </c>
      <c r="J314" s="30">
        <f t="shared" si="92"/>
        <v>44270</v>
      </c>
      <c r="K314" s="2">
        <f t="shared" si="93"/>
        <v>209</v>
      </c>
      <c r="L314" s="15">
        <f t="shared" si="94"/>
        <v>209</v>
      </c>
      <c r="M314" s="11">
        <f t="shared" si="86"/>
        <v>1.082255116</v>
      </c>
      <c r="N314" s="11">
        <f t="shared" ca="1" si="87"/>
        <v>1.1284355800000001</v>
      </c>
      <c r="O314" s="15">
        <f t="shared" si="95"/>
        <v>0</v>
      </c>
      <c r="P314" s="13">
        <f t="shared" ca="1" si="88"/>
        <v>0.12889906000000001</v>
      </c>
      <c r="Q314" s="19">
        <f t="shared" si="89"/>
        <v>0</v>
      </c>
      <c r="R314" s="13">
        <f t="shared" si="96"/>
        <v>0</v>
      </c>
      <c r="S314" s="13"/>
      <c r="T314" s="13"/>
      <c r="U314" s="13"/>
      <c r="V314" s="13"/>
      <c r="W314" s="4" t="str">
        <f t="shared" si="97"/>
        <v>J=</v>
      </c>
      <c r="X314" s="30">
        <f t="shared" si="98"/>
        <v>44635</v>
      </c>
      <c r="Y314" s="3"/>
      <c r="Z314" s="71">
        <f>[2]Plan1!$A384</f>
        <v>48254</v>
      </c>
      <c r="AA314" s="71" t="str">
        <f>[2]Plan1!$C384</f>
        <v>Carnaval</v>
      </c>
      <c r="AB314" s="64"/>
      <c r="AC314" s="1"/>
      <c r="AD314" s="3"/>
      <c r="AE314" s="3"/>
      <c r="AF314" s="3"/>
      <c r="AG314" s="3"/>
      <c r="AH314" s="3"/>
      <c r="AI314" s="10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1:145" x14ac:dyDescent="0.15">
      <c r="A315" s="36">
        <f t="shared" si="90"/>
        <v>44573</v>
      </c>
      <c r="B315" s="14">
        <f t="shared" ca="1" si="99"/>
        <v>1.1333298900000002</v>
      </c>
      <c r="C315" s="13">
        <f t="shared" ca="1" si="91"/>
        <v>1.0036087300000001</v>
      </c>
      <c r="D315" s="12">
        <f ca="1">IF(A315&lt;$B$1,VLOOKUP(A315,[1]DI!$A$4:$B$15000,2,FALSE),0)</f>
        <v>9.1499999999999998E-2</v>
      </c>
      <c r="E315" s="13">
        <f t="shared" ca="1" si="100"/>
        <v>1.00034749</v>
      </c>
      <c r="F315" s="13">
        <f ca="1">(TRUNC(PRODUCT($E$12:$E314),16))</f>
        <v>1.0430329091616399</v>
      </c>
      <c r="G315" s="13">
        <f t="shared" si="101"/>
        <v>1</v>
      </c>
      <c r="H315" s="13">
        <f t="shared" ca="1" si="102"/>
        <v>1.04303291</v>
      </c>
      <c r="I315" s="12">
        <f t="shared" si="103"/>
        <v>0.1</v>
      </c>
      <c r="J315" s="30">
        <f t="shared" si="92"/>
        <v>44270</v>
      </c>
      <c r="K315" s="2">
        <f t="shared" si="93"/>
        <v>210</v>
      </c>
      <c r="L315" s="15">
        <f t="shared" si="94"/>
        <v>210</v>
      </c>
      <c r="M315" s="11">
        <f t="shared" si="86"/>
        <v>1.0826645189999999</v>
      </c>
      <c r="N315" s="11">
        <f t="shared" ca="1" si="87"/>
        <v>1.1292547239999999</v>
      </c>
      <c r="O315" s="15">
        <f t="shared" si="95"/>
        <v>0</v>
      </c>
      <c r="P315" s="13">
        <f t="shared" ca="1" si="88"/>
        <v>0.12972116</v>
      </c>
      <c r="Q315" s="19">
        <f t="shared" si="89"/>
        <v>0</v>
      </c>
      <c r="R315" s="13">
        <f t="shared" si="96"/>
        <v>0</v>
      </c>
      <c r="S315" s="13"/>
      <c r="T315" s="13"/>
      <c r="U315" s="13"/>
      <c r="V315" s="13"/>
      <c r="W315" s="4" t="str">
        <f t="shared" si="97"/>
        <v>J=</v>
      </c>
      <c r="X315" s="30">
        <f t="shared" si="98"/>
        <v>44635</v>
      </c>
      <c r="Y315" s="3"/>
      <c r="Z315" s="71">
        <f>[2]Plan1!$A385</f>
        <v>48299</v>
      </c>
      <c r="AA315" s="71" t="str">
        <f>[2]Plan1!$C385</f>
        <v>Paixão de Cristo</v>
      </c>
      <c r="AB315" s="64"/>
      <c r="AC315" s="1"/>
      <c r="AD315" s="3"/>
      <c r="AE315" s="3"/>
      <c r="AF315" s="3"/>
      <c r="AG315" s="3"/>
      <c r="AH315" s="3"/>
      <c r="AI315" s="10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1:145" x14ac:dyDescent="0.15">
      <c r="A316" s="36">
        <f t="shared" si="90"/>
        <v>44574</v>
      </c>
      <c r="B316" s="14">
        <f t="shared" ca="1" si="99"/>
        <v>1.1341525800000001</v>
      </c>
      <c r="C316" s="13">
        <f t="shared" ca="1" si="91"/>
        <v>1.0036087300000001</v>
      </c>
      <c r="D316" s="12">
        <f ca="1">IF(A316&lt;$B$1,VLOOKUP(A316,[1]DI!$A$4:$B$15000,2,FALSE),0)</f>
        <v>9.1499999999999998E-2</v>
      </c>
      <c r="E316" s="13">
        <f t="shared" ca="1" si="100"/>
        <v>1.00034749</v>
      </c>
      <c r="F316" s="13">
        <f ca="1">(TRUNC(PRODUCT($E$12:$E315),16))</f>
        <v>1.0433953526672399</v>
      </c>
      <c r="G316" s="13">
        <f t="shared" si="101"/>
        <v>1</v>
      </c>
      <c r="H316" s="13">
        <f t="shared" ca="1" si="102"/>
        <v>1.0433953499999999</v>
      </c>
      <c r="I316" s="12">
        <f t="shared" si="103"/>
        <v>0.1</v>
      </c>
      <c r="J316" s="30">
        <f t="shared" si="92"/>
        <v>44270</v>
      </c>
      <c r="K316" s="2">
        <f t="shared" si="93"/>
        <v>211</v>
      </c>
      <c r="L316" s="15">
        <f t="shared" si="94"/>
        <v>211</v>
      </c>
      <c r="M316" s="11">
        <f t="shared" si="86"/>
        <v>1.0830740759999999</v>
      </c>
      <c r="N316" s="11">
        <f t="shared" ca="1" si="87"/>
        <v>1.1300744549999999</v>
      </c>
      <c r="O316" s="15">
        <f t="shared" si="95"/>
        <v>0</v>
      </c>
      <c r="P316" s="13">
        <f t="shared" ca="1" si="88"/>
        <v>0.13054384999999999</v>
      </c>
      <c r="Q316" s="19">
        <f t="shared" si="89"/>
        <v>0</v>
      </c>
      <c r="R316" s="13">
        <f t="shared" si="96"/>
        <v>0</v>
      </c>
      <c r="S316" s="13"/>
      <c r="T316" s="13"/>
      <c r="U316" s="13"/>
      <c r="V316" s="13"/>
      <c r="W316" s="4" t="str">
        <f t="shared" si="97"/>
        <v>J=</v>
      </c>
      <c r="X316" s="30">
        <f t="shared" si="98"/>
        <v>44635</v>
      </c>
      <c r="Y316" s="3"/>
      <c r="Z316" s="71">
        <f>[2]Plan1!$A386</f>
        <v>48325</v>
      </c>
      <c r="AA316" s="71" t="str">
        <f>[2]Plan1!$C386</f>
        <v>Tiradentes</v>
      </c>
      <c r="AB316" s="64"/>
      <c r="AC316" s="1"/>
      <c r="AD316" s="3"/>
      <c r="AE316" s="3"/>
      <c r="AF316" s="3"/>
      <c r="AG316" s="3"/>
      <c r="AH316" s="3"/>
      <c r="AI316" s="10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1:145" x14ac:dyDescent="0.15">
      <c r="A317" s="36">
        <f t="shared" si="90"/>
        <v>44575</v>
      </c>
      <c r="B317" s="14">
        <f t="shared" ca="1" si="99"/>
        <v>1.1349758700000001</v>
      </c>
      <c r="C317" s="13">
        <f t="shared" ca="1" si="91"/>
        <v>1.0036087300000001</v>
      </c>
      <c r="D317" s="12">
        <f ca="1">IF(A317&lt;$B$1,VLOOKUP(A317,[1]DI!$A$4:$B$15000,2,FALSE),0)</f>
        <v>9.1499999999999998E-2</v>
      </c>
      <c r="E317" s="13">
        <f t="shared" ca="1" si="100"/>
        <v>1.00034749</v>
      </c>
      <c r="F317" s="13">
        <f ca="1">(TRUNC(PRODUCT($E$12:$E316),16))</f>
        <v>1.04375792211834</v>
      </c>
      <c r="G317" s="13">
        <f t="shared" si="101"/>
        <v>1</v>
      </c>
      <c r="H317" s="13">
        <f t="shared" ca="1" si="102"/>
        <v>1.04375792</v>
      </c>
      <c r="I317" s="12">
        <f t="shared" si="103"/>
        <v>0.1</v>
      </c>
      <c r="J317" s="30">
        <f t="shared" si="92"/>
        <v>44270</v>
      </c>
      <c r="K317" s="2">
        <f t="shared" si="93"/>
        <v>212</v>
      </c>
      <c r="L317" s="15">
        <f t="shared" si="94"/>
        <v>212</v>
      </c>
      <c r="M317" s="11">
        <f t="shared" si="86"/>
        <v>1.083483789</v>
      </c>
      <c r="N317" s="11">
        <f t="shared" ca="1" si="87"/>
        <v>1.130894786</v>
      </c>
      <c r="O317" s="15">
        <f t="shared" si="95"/>
        <v>0</v>
      </c>
      <c r="P317" s="13">
        <f t="shared" ca="1" si="88"/>
        <v>0.13136713999999999</v>
      </c>
      <c r="Q317" s="19">
        <f t="shared" si="89"/>
        <v>0</v>
      </c>
      <c r="R317" s="13">
        <f t="shared" si="96"/>
        <v>0</v>
      </c>
      <c r="S317" s="13"/>
      <c r="T317" s="13"/>
      <c r="U317" s="13"/>
      <c r="V317" s="13"/>
      <c r="W317" s="4" t="str">
        <f t="shared" si="97"/>
        <v>J=</v>
      </c>
      <c r="X317" s="30">
        <f t="shared" si="98"/>
        <v>44635</v>
      </c>
      <c r="Y317" s="3"/>
      <c r="Z317" s="71">
        <f>[2]Plan1!$A387</f>
        <v>48335</v>
      </c>
      <c r="AA317" s="71" t="str">
        <f>[2]Plan1!$C387</f>
        <v>Dia do Trabalho</v>
      </c>
      <c r="AB317" s="64"/>
      <c r="AC317" s="1"/>
      <c r="AD317" s="3"/>
      <c r="AE317" s="3"/>
      <c r="AF317" s="3"/>
      <c r="AG317" s="3"/>
      <c r="AH317" s="3"/>
      <c r="AI317" s="10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1:145" x14ac:dyDescent="0.15">
      <c r="A318" s="36">
        <f t="shared" si="90"/>
        <v>44576</v>
      </c>
      <c r="B318" s="14">
        <f t="shared" ca="1" si="99"/>
        <v>1.13579977</v>
      </c>
      <c r="C318" s="13">
        <f t="shared" ca="1" si="91"/>
        <v>1.0036087300000001</v>
      </c>
      <c r="D318" s="12">
        <f ca="1">IF(A318&lt;$B$1,VLOOKUP(A318,[1]DI!$A$4:$B$15000,2,FALSE),0)</f>
        <v>0</v>
      </c>
      <c r="E318" s="13">
        <f t="shared" ca="1" si="100"/>
        <v>1</v>
      </c>
      <c r="F318" s="13">
        <f ca="1">(TRUNC(PRODUCT($E$12:$E317),16))</f>
        <v>1.0441206175586999</v>
      </c>
      <c r="G318" s="13">
        <f t="shared" si="101"/>
        <v>1</v>
      </c>
      <c r="H318" s="13">
        <f t="shared" ca="1" si="102"/>
        <v>1.0441206199999999</v>
      </c>
      <c r="I318" s="12">
        <f t="shared" si="103"/>
        <v>0.1</v>
      </c>
      <c r="J318" s="30">
        <f t="shared" si="92"/>
        <v>44270</v>
      </c>
      <c r="K318" s="2">
        <f t="shared" si="93"/>
        <v>212</v>
      </c>
      <c r="L318" s="15">
        <f t="shared" si="94"/>
        <v>213</v>
      </c>
      <c r="M318" s="11">
        <f t="shared" si="86"/>
        <v>1.0838936560000001</v>
      </c>
      <c r="N318" s="11">
        <f t="shared" ca="1" si="87"/>
        <v>1.131715716</v>
      </c>
      <c r="O318" s="15">
        <f t="shared" si="95"/>
        <v>0</v>
      </c>
      <c r="P318" s="13">
        <f t="shared" ca="1" si="88"/>
        <v>0.13219104000000001</v>
      </c>
      <c r="Q318" s="19">
        <f t="shared" si="89"/>
        <v>0</v>
      </c>
      <c r="R318" s="13">
        <f t="shared" si="96"/>
        <v>0</v>
      </c>
      <c r="S318" s="13"/>
      <c r="T318" s="13"/>
      <c r="U318" s="13"/>
      <c r="V318" s="13"/>
      <c r="W318" s="4" t="str">
        <f t="shared" si="97"/>
        <v>J=</v>
      </c>
      <c r="X318" s="30">
        <f t="shared" si="98"/>
        <v>44635</v>
      </c>
      <c r="Y318" s="3"/>
      <c r="Z318" s="71">
        <f>[2]Plan1!$A388</f>
        <v>48361</v>
      </c>
      <c r="AA318" s="71" t="str">
        <f>[2]Plan1!$C388</f>
        <v>Corpus Christi</v>
      </c>
      <c r="AB318" s="64"/>
      <c r="AC318" s="1"/>
      <c r="AD318" s="3"/>
      <c r="AE318" s="3"/>
      <c r="AF318" s="3"/>
      <c r="AG318" s="3"/>
      <c r="AH318" s="3"/>
      <c r="AI318" s="10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1:145" x14ac:dyDescent="0.15">
      <c r="A319" s="36">
        <f t="shared" si="90"/>
        <v>44577</v>
      </c>
      <c r="B319" s="14">
        <f t="shared" ca="1" si="99"/>
        <v>1.13579977</v>
      </c>
      <c r="C319" s="13">
        <f t="shared" ca="1" si="91"/>
        <v>1.0036087300000001</v>
      </c>
      <c r="D319" s="12">
        <f ca="1">IF(A319&lt;$B$1,VLOOKUP(A319,[1]DI!$A$4:$B$15000,2,FALSE),0)</f>
        <v>0</v>
      </c>
      <c r="E319" s="13">
        <f t="shared" ca="1" si="100"/>
        <v>1</v>
      </c>
      <c r="F319" s="13">
        <f ca="1">(TRUNC(PRODUCT($E$12:$E318),16))</f>
        <v>1.0441206175586999</v>
      </c>
      <c r="G319" s="13">
        <f t="shared" si="101"/>
        <v>1</v>
      </c>
      <c r="H319" s="13">
        <f t="shared" ca="1" si="102"/>
        <v>1.0441206199999999</v>
      </c>
      <c r="I319" s="12">
        <f t="shared" si="103"/>
        <v>0.1</v>
      </c>
      <c r="J319" s="30">
        <f t="shared" si="92"/>
        <v>44270</v>
      </c>
      <c r="K319" s="2">
        <f t="shared" si="93"/>
        <v>212</v>
      </c>
      <c r="L319" s="15">
        <f t="shared" si="94"/>
        <v>213</v>
      </c>
      <c r="M319" s="11">
        <f t="shared" si="86"/>
        <v>1.0838936560000001</v>
      </c>
      <c r="N319" s="11">
        <f t="shared" ca="1" si="87"/>
        <v>1.131715716</v>
      </c>
      <c r="O319" s="15">
        <f t="shared" si="95"/>
        <v>0</v>
      </c>
      <c r="P319" s="13">
        <f t="shared" ca="1" si="88"/>
        <v>0.13219104000000001</v>
      </c>
      <c r="Q319" s="19">
        <f t="shared" si="89"/>
        <v>0</v>
      </c>
      <c r="R319" s="13">
        <f t="shared" si="96"/>
        <v>0</v>
      </c>
      <c r="S319" s="13"/>
      <c r="T319" s="13"/>
      <c r="U319" s="13"/>
      <c r="V319" s="13"/>
      <c r="W319" s="4" t="str">
        <f t="shared" si="97"/>
        <v>J=</v>
      </c>
      <c r="X319" s="30">
        <f t="shared" si="98"/>
        <v>44635</v>
      </c>
      <c r="Y319" s="3"/>
      <c r="Z319" s="71">
        <f>[2]Plan1!$A389</f>
        <v>48464</v>
      </c>
      <c r="AA319" s="71" t="str">
        <f>[2]Plan1!$C389</f>
        <v>Independência do Brasil</v>
      </c>
      <c r="AB319" s="64"/>
      <c r="AC319" s="1"/>
      <c r="AD319" s="3"/>
      <c r="AE319" s="3"/>
      <c r="AF319" s="3"/>
      <c r="AG319" s="3"/>
      <c r="AH319" s="3"/>
      <c r="AI319" s="10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1:145" x14ac:dyDescent="0.15">
      <c r="A320" s="36">
        <f t="shared" si="90"/>
        <v>44578</v>
      </c>
      <c r="B320" s="14">
        <f t="shared" ca="1" si="99"/>
        <v>1.13579977</v>
      </c>
      <c r="C320" s="13">
        <f t="shared" ca="1" si="91"/>
        <v>1.0036087300000001</v>
      </c>
      <c r="D320" s="12">
        <f ca="1">IF(A320&lt;$B$1,VLOOKUP(A320,[1]DI!$A$4:$B$15000,2,FALSE),0)</f>
        <v>9.1499999999999998E-2</v>
      </c>
      <c r="E320" s="13">
        <f t="shared" ca="1" si="100"/>
        <v>1.00034749</v>
      </c>
      <c r="F320" s="13">
        <f ca="1">(TRUNC(PRODUCT($E$12:$E319),16))</f>
        <v>1.0441206175586999</v>
      </c>
      <c r="G320" s="13">
        <f t="shared" si="101"/>
        <v>1</v>
      </c>
      <c r="H320" s="13">
        <f t="shared" ca="1" si="102"/>
        <v>1.0441206199999999</v>
      </c>
      <c r="I320" s="12">
        <f t="shared" si="103"/>
        <v>0.1</v>
      </c>
      <c r="J320" s="30">
        <f t="shared" si="92"/>
        <v>44270</v>
      </c>
      <c r="K320" s="2">
        <f t="shared" si="93"/>
        <v>213</v>
      </c>
      <c r="L320" s="15">
        <f t="shared" si="94"/>
        <v>213</v>
      </c>
      <c r="M320" s="11">
        <f t="shared" si="86"/>
        <v>1.0838936560000001</v>
      </c>
      <c r="N320" s="11">
        <f t="shared" ca="1" si="87"/>
        <v>1.131715716</v>
      </c>
      <c r="O320" s="15">
        <f t="shared" si="95"/>
        <v>0</v>
      </c>
      <c r="P320" s="13">
        <f t="shared" ca="1" si="88"/>
        <v>0.13219104000000001</v>
      </c>
      <c r="Q320" s="19">
        <f t="shared" si="89"/>
        <v>0</v>
      </c>
      <c r="R320" s="13">
        <f t="shared" si="96"/>
        <v>0</v>
      </c>
      <c r="S320" s="13"/>
      <c r="T320" s="13"/>
      <c r="U320" s="13"/>
      <c r="V320" s="13"/>
      <c r="W320" s="4" t="str">
        <f t="shared" si="97"/>
        <v>J=</v>
      </c>
      <c r="X320" s="30">
        <f t="shared" si="98"/>
        <v>44635</v>
      </c>
      <c r="Y320" s="3"/>
      <c r="Z320" s="71">
        <f>[2]Plan1!$A390</f>
        <v>48499</v>
      </c>
      <c r="AA320" s="71" t="str">
        <f>[2]Plan1!$C390</f>
        <v>Nossa Sr.a Aparecida - Padroeira do Brasil</v>
      </c>
      <c r="AB320" s="64"/>
      <c r="AC320" s="1"/>
      <c r="AD320" s="3"/>
      <c r="AE320" s="3"/>
      <c r="AF320" s="3"/>
      <c r="AG320" s="3"/>
      <c r="AH320" s="3"/>
      <c r="AI320" s="10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:145" x14ac:dyDescent="0.15">
      <c r="A321" s="36">
        <f t="shared" si="90"/>
        <v>44579</v>
      </c>
      <c r="B321" s="14">
        <f t="shared" ca="1" si="99"/>
        <v>1.1366242500000001</v>
      </c>
      <c r="C321" s="13">
        <f t="shared" ca="1" si="91"/>
        <v>1.0036087300000001</v>
      </c>
      <c r="D321" s="12">
        <f ca="1">IF(A321&lt;$B$1,VLOOKUP(A321,[1]DI!$A$4:$B$15000,2,FALSE),0)</f>
        <v>9.1499999999999998E-2</v>
      </c>
      <c r="E321" s="13">
        <f t="shared" ca="1" si="100"/>
        <v>1.00034749</v>
      </c>
      <c r="F321" s="13">
        <f ca="1">(TRUNC(PRODUCT($E$12:$E320),16))</f>
        <v>1.0444834390320901</v>
      </c>
      <c r="G321" s="13">
        <f t="shared" si="101"/>
        <v>1</v>
      </c>
      <c r="H321" s="13">
        <f t="shared" ca="1" si="102"/>
        <v>1.04448344</v>
      </c>
      <c r="I321" s="12">
        <f t="shared" si="103"/>
        <v>0.1</v>
      </c>
      <c r="J321" s="30">
        <f t="shared" si="92"/>
        <v>44270</v>
      </c>
      <c r="K321" s="2">
        <f t="shared" si="93"/>
        <v>214</v>
      </c>
      <c r="L321" s="15">
        <f t="shared" si="94"/>
        <v>214</v>
      </c>
      <c r="M321" s="11">
        <f t="shared" si="86"/>
        <v>1.0843036779999999</v>
      </c>
      <c r="N321" s="11">
        <f t="shared" ca="1" si="87"/>
        <v>1.1325372359999999</v>
      </c>
      <c r="O321" s="15">
        <f t="shared" si="95"/>
        <v>0</v>
      </c>
      <c r="P321" s="13">
        <f t="shared" ca="1" si="88"/>
        <v>0.13301552</v>
      </c>
      <c r="Q321" s="19">
        <f t="shared" si="89"/>
        <v>0</v>
      </c>
      <c r="R321" s="13">
        <f t="shared" si="96"/>
        <v>0</v>
      </c>
      <c r="S321" s="13"/>
      <c r="T321" s="13"/>
      <c r="U321" s="13"/>
      <c r="V321" s="13"/>
      <c r="W321" s="4" t="str">
        <f t="shared" si="97"/>
        <v>J=</v>
      </c>
      <c r="X321" s="30">
        <f t="shared" si="98"/>
        <v>44635</v>
      </c>
      <c r="Y321" s="3"/>
      <c r="Z321" s="71">
        <f>[2]Plan1!$A391</f>
        <v>48520</v>
      </c>
      <c r="AA321" s="71" t="str">
        <f>[2]Plan1!$C391</f>
        <v>Finados</v>
      </c>
      <c r="AB321" s="64"/>
      <c r="AC321" s="1"/>
      <c r="AD321" s="3"/>
      <c r="AE321" s="3"/>
      <c r="AF321" s="3"/>
      <c r="AG321" s="3"/>
      <c r="AH321" s="3"/>
      <c r="AI321" s="10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:145" x14ac:dyDescent="0.15">
      <c r="A322" s="36">
        <f t="shared" si="90"/>
        <v>44580</v>
      </c>
      <c r="B322" s="14">
        <f t="shared" ca="1" si="99"/>
        <v>1.1374493400000001</v>
      </c>
      <c r="C322" s="13">
        <f t="shared" ca="1" si="91"/>
        <v>1.0036087300000001</v>
      </c>
      <c r="D322" s="12">
        <f ca="1">IF(A322&lt;$B$1,VLOOKUP(A322,[1]DI!$A$4:$B$15000,2,FALSE),0)</f>
        <v>9.1499999999999998E-2</v>
      </c>
      <c r="E322" s="13">
        <f t="shared" ca="1" si="100"/>
        <v>1.00034749</v>
      </c>
      <c r="F322" s="13">
        <f ca="1">(TRUNC(PRODUCT($E$12:$E321),16))</f>
        <v>1.0448463865823201</v>
      </c>
      <c r="G322" s="13">
        <f t="shared" si="101"/>
        <v>1</v>
      </c>
      <c r="H322" s="13">
        <f t="shared" ca="1" si="102"/>
        <v>1.04484639</v>
      </c>
      <c r="I322" s="12">
        <f t="shared" si="103"/>
        <v>0.1</v>
      </c>
      <c r="J322" s="30">
        <f t="shared" si="92"/>
        <v>44270</v>
      </c>
      <c r="K322" s="2">
        <f t="shared" si="93"/>
        <v>215</v>
      </c>
      <c r="L322" s="15">
        <f t="shared" si="94"/>
        <v>215</v>
      </c>
      <c r="M322" s="11">
        <f t="shared" si="86"/>
        <v>1.084713856</v>
      </c>
      <c r="N322" s="11">
        <f t="shared" ca="1" si="87"/>
        <v>1.133359357</v>
      </c>
      <c r="O322" s="15">
        <f t="shared" si="95"/>
        <v>0</v>
      </c>
      <c r="P322" s="13">
        <f t="shared" ca="1" si="88"/>
        <v>0.13384061</v>
      </c>
      <c r="Q322" s="19">
        <f t="shared" si="89"/>
        <v>0</v>
      </c>
      <c r="R322" s="13">
        <f t="shared" si="96"/>
        <v>0</v>
      </c>
      <c r="S322" s="13"/>
      <c r="T322" s="13"/>
      <c r="U322" s="13"/>
      <c r="V322" s="13"/>
      <c r="W322" s="4" t="str">
        <f t="shared" si="97"/>
        <v>J=</v>
      </c>
      <c r="X322" s="30">
        <f t="shared" si="98"/>
        <v>44635</v>
      </c>
      <c r="Y322" s="3"/>
      <c r="Z322" s="71">
        <f>[2]Plan1!$A392</f>
        <v>48533</v>
      </c>
      <c r="AA322" s="71" t="str">
        <f>[2]Plan1!$C392</f>
        <v>Proclamação da República</v>
      </c>
      <c r="AB322" s="64"/>
      <c r="AC322" s="1"/>
      <c r="AD322" s="3"/>
      <c r="AE322" s="3"/>
      <c r="AF322" s="3"/>
      <c r="AG322" s="3"/>
      <c r="AH322" s="3"/>
      <c r="AI322" s="10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:145" x14ac:dyDescent="0.15">
      <c r="A323" s="36">
        <f t="shared" si="90"/>
        <v>44581</v>
      </c>
      <c r="B323" s="14">
        <f t="shared" ca="1" si="99"/>
        <v>1.13827502</v>
      </c>
      <c r="C323" s="13">
        <f t="shared" ca="1" si="91"/>
        <v>1.0036087300000001</v>
      </c>
      <c r="D323" s="12">
        <f ca="1">IF(A323&lt;$B$1,VLOOKUP(A323,[1]DI!$A$4:$B$15000,2,FALSE),0)</f>
        <v>9.1499999999999998E-2</v>
      </c>
      <c r="E323" s="13">
        <f t="shared" ca="1" si="100"/>
        <v>1.00034749</v>
      </c>
      <c r="F323" s="13">
        <f ca="1">(TRUNC(PRODUCT($E$12:$E322),16))</f>
        <v>1.0452094602532001</v>
      </c>
      <c r="G323" s="13">
        <f t="shared" si="101"/>
        <v>1</v>
      </c>
      <c r="H323" s="13">
        <f t="shared" ca="1" si="102"/>
        <v>1.0452094599999999</v>
      </c>
      <c r="I323" s="12">
        <f t="shared" si="103"/>
        <v>0.1</v>
      </c>
      <c r="J323" s="30">
        <f t="shared" si="92"/>
        <v>44270</v>
      </c>
      <c r="K323" s="2">
        <f t="shared" si="93"/>
        <v>216</v>
      </c>
      <c r="L323" s="15">
        <f t="shared" si="94"/>
        <v>216</v>
      </c>
      <c r="M323" s="11">
        <f t="shared" si="86"/>
        <v>1.085124188</v>
      </c>
      <c r="N323" s="11">
        <f t="shared" ca="1" si="87"/>
        <v>1.134182067</v>
      </c>
      <c r="O323" s="15">
        <f t="shared" si="95"/>
        <v>0</v>
      </c>
      <c r="P323" s="13">
        <f t="shared" ca="1" si="88"/>
        <v>0.13466628999999999</v>
      </c>
      <c r="Q323" s="19">
        <f t="shared" si="89"/>
        <v>0</v>
      </c>
      <c r="R323" s="13">
        <f t="shared" si="96"/>
        <v>0</v>
      </c>
      <c r="S323" s="13"/>
      <c r="T323" s="13"/>
      <c r="U323" s="13"/>
      <c r="V323" s="13"/>
      <c r="W323" s="4" t="str">
        <f t="shared" si="97"/>
        <v>J=</v>
      </c>
      <c r="X323" s="30">
        <f t="shared" si="98"/>
        <v>44635</v>
      </c>
      <c r="Y323" s="3"/>
      <c r="Z323" s="71">
        <f>[2]Plan1!$A393</f>
        <v>48538</v>
      </c>
      <c r="AA323" s="71" t="str">
        <f>[2]Plan1!$C393</f>
        <v>Dia Nacional de Zumbi e da Consciência Negra</v>
      </c>
      <c r="AB323" s="64"/>
      <c r="AC323" s="1"/>
      <c r="AD323" s="3"/>
      <c r="AE323" s="3"/>
      <c r="AF323" s="3"/>
      <c r="AG323" s="3"/>
      <c r="AH323" s="3"/>
      <c r="AI323" s="10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1:145" x14ac:dyDescent="0.15">
      <c r="A324" s="36">
        <f t="shared" si="90"/>
        <v>44582</v>
      </c>
      <c r="B324" s="14">
        <f t="shared" ca="1" si="99"/>
        <v>1.1391013000000001</v>
      </c>
      <c r="C324" s="13">
        <f t="shared" ca="1" si="91"/>
        <v>1.0036087300000001</v>
      </c>
      <c r="D324" s="12">
        <f ca="1">IF(A324&lt;$B$1,VLOOKUP(A324,[1]DI!$A$4:$B$15000,2,FALSE),0)</f>
        <v>9.1499999999999998E-2</v>
      </c>
      <c r="E324" s="13">
        <f t="shared" ca="1" si="100"/>
        <v>1.00034749</v>
      </c>
      <c r="F324" s="13">
        <f ca="1">(TRUNC(PRODUCT($E$12:$E323),16))</f>
        <v>1.04557266008854</v>
      </c>
      <c r="G324" s="13">
        <f t="shared" si="101"/>
        <v>1</v>
      </c>
      <c r="H324" s="13">
        <f t="shared" ca="1" si="102"/>
        <v>1.0455726599999999</v>
      </c>
      <c r="I324" s="12">
        <f t="shared" si="103"/>
        <v>0.1</v>
      </c>
      <c r="J324" s="30">
        <f t="shared" si="92"/>
        <v>44270</v>
      </c>
      <c r="K324" s="2">
        <f t="shared" si="93"/>
        <v>217</v>
      </c>
      <c r="L324" s="15">
        <f t="shared" si="94"/>
        <v>217</v>
      </c>
      <c r="M324" s="11">
        <f t="shared" si="86"/>
        <v>1.085534676</v>
      </c>
      <c r="N324" s="11">
        <f t="shared" ca="1" si="87"/>
        <v>1.1350053790000001</v>
      </c>
      <c r="O324" s="15">
        <f t="shared" si="95"/>
        <v>0</v>
      </c>
      <c r="P324" s="13">
        <f t="shared" ca="1" si="88"/>
        <v>0.13549257000000001</v>
      </c>
      <c r="Q324" s="19">
        <f t="shared" si="89"/>
        <v>0</v>
      </c>
      <c r="R324" s="13">
        <f t="shared" si="96"/>
        <v>0</v>
      </c>
      <c r="S324" s="13"/>
      <c r="T324" s="13"/>
      <c r="U324" s="13"/>
      <c r="V324" s="13"/>
      <c r="W324" s="4" t="str">
        <f t="shared" si="97"/>
        <v>J=</v>
      </c>
      <c r="X324" s="30">
        <f t="shared" si="98"/>
        <v>44635</v>
      </c>
      <c r="Y324" s="3"/>
      <c r="Z324" s="71">
        <f>[2]Plan1!$A394</f>
        <v>48573</v>
      </c>
      <c r="AA324" s="71" t="str">
        <f>[2]Plan1!$C394</f>
        <v>Natal</v>
      </c>
      <c r="AB324" s="64"/>
      <c r="AC324" s="1"/>
      <c r="AD324" s="3"/>
      <c r="AE324" s="3"/>
      <c r="AF324" s="3"/>
      <c r="AG324" s="3"/>
      <c r="AH324" s="3"/>
      <c r="AI324" s="10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1:145" x14ac:dyDescent="0.15">
      <c r="A325" s="36">
        <f t="shared" si="90"/>
        <v>44583</v>
      </c>
      <c r="B325" s="14">
        <f t="shared" ca="1" si="99"/>
        <v>1.13992819</v>
      </c>
      <c r="C325" s="13">
        <f t="shared" ca="1" si="91"/>
        <v>1.0036087300000001</v>
      </c>
      <c r="D325" s="12">
        <f ca="1">IF(A325&lt;$B$1,VLOOKUP(A325,[1]DI!$A$4:$B$15000,2,FALSE),0)</f>
        <v>0</v>
      </c>
      <c r="E325" s="13">
        <f t="shared" ca="1" si="100"/>
        <v>1</v>
      </c>
      <c r="F325" s="13">
        <f ca="1">(TRUNC(PRODUCT($E$12:$E324),16))</f>
        <v>1.0459359861322</v>
      </c>
      <c r="G325" s="13">
        <f t="shared" si="101"/>
        <v>1</v>
      </c>
      <c r="H325" s="13">
        <f t="shared" ca="1" si="102"/>
        <v>1.04593599</v>
      </c>
      <c r="I325" s="12">
        <f t="shared" si="103"/>
        <v>0.1</v>
      </c>
      <c r="J325" s="30">
        <f t="shared" si="92"/>
        <v>44270</v>
      </c>
      <c r="K325" s="2">
        <f t="shared" si="93"/>
        <v>217</v>
      </c>
      <c r="L325" s="15">
        <f t="shared" si="94"/>
        <v>218</v>
      </c>
      <c r="M325" s="11">
        <f t="shared" si="86"/>
        <v>1.0859453189999999</v>
      </c>
      <c r="N325" s="11">
        <f t="shared" ca="1" si="87"/>
        <v>1.1358292919999999</v>
      </c>
      <c r="O325" s="15">
        <f t="shared" si="95"/>
        <v>0</v>
      </c>
      <c r="P325" s="13">
        <f t="shared" ca="1" si="88"/>
        <v>0.13631946</v>
      </c>
      <c r="Q325" s="19">
        <f t="shared" si="89"/>
        <v>0</v>
      </c>
      <c r="R325" s="13">
        <f t="shared" si="96"/>
        <v>0</v>
      </c>
      <c r="S325" s="13"/>
      <c r="T325" s="13"/>
      <c r="U325" s="13"/>
      <c r="V325" s="13"/>
      <c r="W325" s="4" t="str">
        <f t="shared" si="97"/>
        <v>J=</v>
      </c>
      <c r="X325" s="30">
        <f t="shared" si="98"/>
        <v>44635</v>
      </c>
      <c r="Y325" s="3"/>
      <c r="Z325" s="71">
        <f>[2]Plan1!$A395</f>
        <v>48580</v>
      </c>
      <c r="AA325" s="71" t="str">
        <f>[2]Plan1!$C395</f>
        <v>Confraternização Universal</v>
      </c>
      <c r="AB325" s="64"/>
      <c r="AC325" s="1"/>
      <c r="AD325" s="3"/>
      <c r="AE325" s="3"/>
      <c r="AF325" s="3"/>
      <c r="AG325" s="3"/>
      <c r="AH325" s="3"/>
      <c r="AI325" s="10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1:145" x14ac:dyDescent="0.15">
      <c r="A326" s="36">
        <f t="shared" si="90"/>
        <v>44584</v>
      </c>
      <c r="B326" s="14">
        <f t="shared" ca="1" si="99"/>
        <v>1.13992819</v>
      </c>
      <c r="C326" s="13">
        <f t="shared" ca="1" si="91"/>
        <v>1.0036087300000001</v>
      </c>
      <c r="D326" s="12">
        <f ca="1">IF(A326&lt;$B$1,VLOOKUP(A326,[1]DI!$A$4:$B$15000,2,FALSE),0)</f>
        <v>0</v>
      </c>
      <c r="E326" s="13">
        <f t="shared" ca="1" si="100"/>
        <v>1</v>
      </c>
      <c r="F326" s="13">
        <f ca="1">(TRUNC(PRODUCT($E$12:$E325),16))</f>
        <v>1.0459359861322</v>
      </c>
      <c r="G326" s="13">
        <f t="shared" si="101"/>
        <v>1</v>
      </c>
      <c r="H326" s="13">
        <f t="shared" ca="1" si="102"/>
        <v>1.04593599</v>
      </c>
      <c r="I326" s="12">
        <f t="shared" si="103"/>
        <v>0.1</v>
      </c>
      <c r="J326" s="30">
        <f t="shared" si="92"/>
        <v>44270</v>
      </c>
      <c r="K326" s="2">
        <f t="shared" si="93"/>
        <v>217</v>
      </c>
      <c r="L326" s="15">
        <f t="shared" si="94"/>
        <v>218</v>
      </c>
      <c r="M326" s="11">
        <f t="shared" si="86"/>
        <v>1.0859453189999999</v>
      </c>
      <c r="N326" s="11">
        <f t="shared" ca="1" si="87"/>
        <v>1.1358292919999999</v>
      </c>
      <c r="O326" s="15">
        <f t="shared" si="95"/>
        <v>0</v>
      </c>
      <c r="P326" s="13">
        <f t="shared" ca="1" si="88"/>
        <v>0.13631946</v>
      </c>
      <c r="Q326" s="19">
        <f t="shared" si="89"/>
        <v>0</v>
      </c>
      <c r="R326" s="13">
        <f t="shared" si="96"/>
        <v>0</v>
      </c>
      <c r="S326" s="13"/>
      <c r="T326" s="13"/>
      <c r="U326" s="13"/>
      <c r="V326" s="13"/>
      <c r="W326" s="4" t="str">
        <f t="shared" si="97"/>
        <v>J=</v>
      </c>
      <c r="X326" s="30">
        <f t="shared" si="98"/>
        <v>44635</v>
      </c>
      <c r="Y326" s="3"/>
      <c r="Z326" s="71">
        <f>[2]Plan1!$A396</f>
        <v>48638</v>
      </c>
      <c r="AA326" s="71" t="str">
        <f>[2]Plan1!$C396</f>
        <v>Carnaval</v>
      </c>
      <c r="AB326" s="64"/>
      <c r="AC326" s="1"/>
      <c r="AD326" s="3"/>
      <c r="AE326" s="3"/>
      <c r="AF326" s="3"/>
      <c r="AG326" s="3"/>
      <c r="AH326" s="3"/>
      <c r="AI326" s="10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1:145" x14ac:dyDescent="0.15">
      <c r="A327" s="36">
        <f t="shared" si="90"/>
        <v>44585</v>
      </c>
      <c r="B327" s="14">
        <f t="shared" ca="1" si="99"/>
        <v>1.13992819</v>
      </c>
      <c r="C327" s="13">
        <f t="shared" ca="1" si="91"/>
        <v>1.0036087300000001</v>
      </c>
      <c r="D327" s="12">
        <f ca="1">IF(A327&lt;$B$1,VLOOKUP(A327,[1]DI!$A$4:$B$15000,2,FALSE),0)</f>
        <v>9.1499999999999998E-2</v>
      </c>
      <c r="E327" s="13">
        <f t="shared" ca="1" si="100"/>
        <v>1.00034749</v>
      </c>
      <c r="F327" s="13">
        <f ca="1">(TRUNC(PRODUCT($E$12:$E326),16))</f>
        <v>1.0459359861322</v>
      </c>
      <c r="G327" s="13">
        <f t="shared" si="101"/>
        <v>1</v>
      </c>
      <c r="H327" s="13">
        <f t="shared" ca="1" si="102"/>
        <v>1.04593599</v>
      </c>
      <c r="I327" s="12">
        <f t="shared" si="103"/>
        <v>0.1</v>
      </c>
      <c r="J327" s="30">
        <f t="shared" si="92"/>
        <v>44270</v>
      </c>
      <c r="K327" s="2">
        <f t="shared" si="93"/>
        <v>218</v>
      </c>
      <c r="L327" s="15">
        <f t="shared" si="94"/>
        <v>218</v>
      </c>
      <c r="M327" s="11">
        <f t="shared" si="86"/>
        <v>1.0859453189999999</v>
      </c>
      <c r="N327" s="11">
        <f t="shared" ca="1" si="87"/>
        <v>1.1358292919999999</v>
      </c>
      <c r="O327" s="15">
        <f t="shared" si="95"/>
        <v>0</v>
      </c>
      <c r="P327" s="13">
        <f t="shared" ca="1" si="88"/>
        <v>0.13631946</v>
      </c>
      <c r="Q327" s="19">
        <f t="shared" si="89"/>
        <v>0</v>
      </c>
      <c r="R327" s="13">
        <f t="shared" si="96"/>
        <v>0</v>
      </c>
      <c r="S327" s="13"/>
      <c r="T327" s="13"/>
      <c r="U327" s="13"/>
      <c r="V327" s="13"/>
      <c r="W327" s="4" t="str">
        <f t="shared" si="97"/>
        <v>J=</v>
      </c>
      <c r="X327" s="30">
        <f t="shared" si="98"/>
        <v>44635</v>
      </c>
      <c r="Y327" s="3"/>
      <c r="Z327" s="71">
        <f>[2]Plan1!$A397</f>
        <v>48639</v>
      </c>
      <c r="AA327" s="71" t="str">
        <f>[2]Plan1!$C397</f>
        <v>Carnaval</v>
      </c>
      <c r="AB327" s="64"/>
      <c r="AC327" s="1"/>
      <c r="AD327" s="3"/>
      <c r="AE327" s="3"/>
      <c r="AF327" s="3"/>
      <c r="AG327" s="3"/>
      <c r="AH327" s="3"/>
      <c r="AI327" s="10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1:145" x14ac:dyDescent="0.15">
      <c r="A328" s="36">
        <f t="shared" si="90"/>
        <v>44586</v>
      </c>
      <c r="B328" s="14">
        <f t="shared" ca="1" si="99"/>
        <v>1.1407556700000001</v>
      </c>
      <c r="C328" s="13">
        <f t="shared" ca="1" si="91"/>
        <v>1.0036087300000001</v>
      </c>
      <c r="D328" s="12">
        <f ca="1">IF(A328&lt;$B$1,VLOOKUP(A328,[1]DI!$A$4:$B$15000,2,FALSE),0)</f>
        <v>9.1499999999999998E-2</v>
      </c>
      <c r="E328" s="13">
        <f t="shared" ca="1" si="100"/>
        <v>1.00034749</v>
      </c>
      <c r="F328" s="13">
        <f ca="1">(TRUNC(PRODUCT($E$12:$E327),16))</f>
        <v>1.04629943842802</v>
      </c>
      <c r="G328" s="13">
        <f t="shared" si="101"/>
        <v>1</v>
      </c>
      <c r="H328" s="13">
        <f t="shared" ca="1" si="102"/>
        <v>1.0462994400000001</v>
      </c>
      <c r="I328" s="12">
        <f t="shared" si="103"/>
        <v>0.1</v>
      </c>
      <c r="J328" s="30">
        <f t="shared" si="92"/>
        <v>44270</v>
      </c>
      <c r="K328" s="2">
        <f t="shared" si="93"/>
        <v>219</v>
      </c>
      <c r="L328" s="15">
        <f t="shared" si="94"/>
        <v>219</v>
      </c>
      <c r="M328" s="11">
        <f t="shared" si="86"/>
        <v>1.0863561180000001</v>
      </c>
      <c r="N328" s="11">
        <f t="shared" ca="1" si="87"/>
        <v>1.136653798</v>
      </c>
      <c r="O328" s="15">
        <f t="shared" si="95"/>
        <v>0</v>
      </c>
      <c r="P328" s="13">
        <f t="shared" ca="1" si="88"/>
        <v>0.13714693999999999</v>
      </c>
      <c r="Q328" s="19">
        <f t="shared" si="89"/>
        <v>0</v>
      </c>
      <c r="R328" s="13">
        <f t="shared" si="96"/>
        <v>0</v>
      </c>
      <c r="S328" s="13"/>
      <c r="T328" s="13"/>
      <c r="U328" s="13"/>
      <c r="V328" s="13"/>
      <c r="W328" s="4" t="str">
        <f t="shared" si="97"/>
        <v>J=</v>
      </c>
      <c r="X328" s="30">
        <f t="shared" si="98"/>
        <v>44635</v>
      </c>
      <c r="Y328" s="3"/>
      <c r="Z328" s="71">
        <f>[2]Plan1!$A398</f>
        <v>48684</v>
      </c>
      <c r="AA328" s="71" t="str">
        <f>[2]Plan1!$C398</f>
        <v>Paixão de Cristo</v>
      </c>
      <c r="AB328" s="64"/>
      <c r="AC328" s="1"/>
      <c r="AD328" s="3"/>
      <c r="AE328" s="3"/>
      <c r="AF328" s="3"/>
      <c r="AG328" s="3"/>
      <c r="AH328" s="3"/>
      <c r="AI328" s="10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1:145" x14ac:dyDescent="0.15">
      <c r="A329" s="36">
        <f t="shared" si="90"/>
        <v>44587</v>
      </c>
      <c r="B329" s="14">
        <f t="shared" ca="1" si="99"/>
        <v>1.1415837600000001</v>
      </c>
      <c r="C329" s="13">
        <f t="shared" ca="1" si="91"/>
        <v>1.0036087300000001</v>
      </c>
      <c r="D329" s="12">
        <f ca="1">IF(A329&lt;$B$1,VLOOKUP(A329,[1]DI!$A$4:$B$15000,2,FALSE),0)</f>
        <v>9.1499999999999998E-2</v>
      </c>
      <c r="E329" s="13">
        <f t="shared" ca="1" si="100"/>
        <v>1.00034749</v>
      </c>
      <c r="F329" s="13">
        <f ca="1">(TRUNC(PRODUCT($E$12:$E328),16))</f>
        <v>1.0466630170198801</v>
      </c>
      <c r="G329" s="13">
        <f t="shared" si="101"/>
        <v>1</v>
      </c>
      <c r="H329" s="13">
        <f t="shared" ca="1" si="102"/>
        <v>1.04666302</v>
      </c>
      <c r="I329" s="12">
        <f t="shared" si="103"/>
        <v>0.1</v>
      </c>
      <c r="J329" s="30">
        <f t="shared" si="92"/>
        <v>44270</v>
      </c>
      <c r="K329" s="2">
        <f t="shared" si="93"/>
        <v>220</v>
      </c>
      <c r="L329" s="15">
        <f t="shared" si="94"/>
        <v>220</v>
      </c>
      <c r="M329" s="11">
        <f t="shared" si="86"/>
        <v>1.086767072</v>
      </c>
      <c r="N329" s="11">
        <f t="shared" ca="1" si="87"/>
        <v>1.1374789059999999</v>
      </c>
      <c r="O329" s="15">
        <f t="shared" si="95"/>
        <v>0</v>
      </c>
      <c r="P329" s="13">
        <f t="shared" ca="1" si="88"/>
        <v>0.13797503</v>
      </c>
      <c r="Q329" s="19">
        <f t="shared" si="89"/>
        <v>0</v>
      </c>
      <c r="R329" s="13">
        <f t="shared" si="96"/>
        <v>0</v>
      </c>
      <c r="S329" s="13"/>
      <c r="T329" s="13"/>
      <c r="U329" s="13"/>
      <c r="V329" s="13"/>
      <c r="W329" s="4" t="str">
        <f t="shared" si="97"/>
        <v>J=</v>
      </c>
      <c r="X329" s="30">
        <f t="shared" si="98"/>
        <v>44635</v>
      </c>
      <c r="Y329" s="3"/>
      <c r="Z329" s="71">
        <f>[2]Plan1!$A399</f>
        <v>48690</v>
      </c>
      <c r="AA329" s="71" t="str">
        <f>[2]Plan1!$C399</f>
        <v>Tiradentes</v>
      </c>
      <c r="AB329" s="64"/>
      <c r="AC329" s="1"/>
      <c r="AD329" s="3"/>
      <c r="AE329" s="3"/>
      <c r="AF329" s="3"/>
      <c r="AG329" s="3"/>
      <c r="AH329" s="3"/>
      <c r="AI329" s="10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1:145" x14ac:dyDescent="0.15">
      <c r="A330" s="36">
        <f t="shared" si="90"/>
        <v>44588</v>
      </c>
      <c r="B330" s="14">
        <f t="shared" ca="1" si="99"/>
        <v>1.14241243</v>
      </c>
      <c r="C330" s="13">
        <f t="shared" ca="1" si="91"/>
        <v>1.0036087300000001</v>
      </c>
      <c r="D330" s="12">
        <f ca="1">IF(A330&lt;$B$1,VLOOKUP(A330,[1]DI!$A$4:$B$15000,2,FALSE),0)</f>
        <v>9.1499999999999998E-2</v>
      </c>
      <c r="E330" s="13">
        <f t="shared" ca="1" si="100"/>
        <v>1.00034749</v>
      </c>
      <c r="F330" s="13">
        <f ca="1">(TRUNC(PRODUCT($E$12:$E329),16))</f>
        <v>1.04702672195166</v>
      </c>
      <c r="G330" s="13">
        <f t="shared" si="101"/>
        <v>1</v>
      </c>
      <c r="H330" s="13">
        <f t="shared" ca="1" si="102"/>
        <v>1.0470267200000001</v>
      </c>
      <c r="I330" s="12">
        <f t="shared" si="103"/>
        <v>0.1</v>
      </c>
      <c r="J330" s="30">
        <f t="shared" si="92"/>
        <v>44270</v>
      </c>
      <c r="K330" s="2">
        <f t="shared" si="93"/>
        <v>221</v>
      </c>
      <c r="L330" s="15">
        <f t="shared" si="94"/>
        <v>221</v>
      </c>
      <c r="M330" s="11">
        <f t="shared" si="86"/>
        <v>1.0871781810000001</v>
      </c>
      <c r="N330" s="11">
        <f t="shared" ca="1" si="87"/>
        <v>1.1383046050000001</v>
      </c>
      <c r="O330" s="15">
        <f t="shared" si="95"/>
        <v>0</v>
      </c>
      <c r="P330" s="13">
        <f t="shared" ca="1" si="88"/>
        <v>0.1388037</v>
      </c>
      <c r="Q330" s="19">
        <f t="shared" si="89"/>
        <v>0</v>
      </c>
      <c r="R330" s="13">
        <f t="shared" si="96"/>
        <v>0</v>
      </c>
      <c r="S330" s="13"/>
      <c r="T330" s="13"/>
      <c r="U330" s="13"/>
      <c r="V330" s="13"/>
      <c r="W330" s="4" t="str">
        <f t="shared" si="97"/>
        <v>J=</v>
      </c>
      <c r="X330" s="30">
        <f t="shared" si="98"/>
        <v>44635</v>
      </c>
      <c r="Y330" s="3"/>
      <c r="Z330" s="71">
        <f>[2]Plan1!$A400</f>
        <v>48700</v>
      </c>
      <c r="AA330" s="71" t="str">
        <f>[2]Plan1!$C400</f>
        <v>Dia do Trabalho</v>
      </c>
      <c r="AB330" s="64"/>
      <c r="AC330" s="1"/>
      <c r="AD330" s="3"/>
      <c r="AE330" s="3"/>
      <c r="AF330" s="3"/>
      <c r="AG330" s="3"/>
      <c r="AH330" s="3"/>
      <c r="AI330" s="10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1:145" x14ac:dyDescent="0.15">
      <c r="A331" s="36">
        <f t="shared" si="90"/>
        <v>44589</v>
      </c>
      <c r="B331" s="14">
        <f t="shared" ca="1" si="99"/>
        <v>1.14324172</v>
      </c>
      <c r="C331" s="13">
        <f t="shared" ca="1" si="91"/>
        <v>1.0036087300000001</v>
      </c>
      <c r="D331" s="12">
        <f ca="1">IF(A331&lt;$B$1,VLOOKUP(A331,[1]DI!$A$4:$B$15000,2,FALSE),0)</f>
        <v>9.1499999999999998E-2</v>
      </c>
      <c r="E331" s="13">
        <f t="shared" ca="1" si="100"/>
        <v>1.00034749</v>
      </c>
      <c r="F331" s="13">
        <f ca="1">(TRUNC(PRODUCT($E$12:$E330),16))</f>
        <v>1.04739055326727</v>
      </c>
      <c r="G331" s="13">
        <f t="shared" si="101"/>
        <v>1</v>
      </c>
      <c r="H331" s="13">
        <f t="shared" ca="1" si="102"/>
        <v>1.04739055</v>
      </c>
      <c r="I331" s="12">
        <f t="shared" si="103"/>
        <v>0.1</v>
      </c>
      <c r="J331" s="30">
        <f t="shared" si="92"/>
        <v>44270</v>
      </c>
      <c r="K331" s="2">
        <f t="shared" si="93"/>
        <v>222</v>
      </c>
      <c r="L331" s="15">
        <f t="shared" si="94"/>
        <v>222</v>
      </c>
      <c r="M331" s="11">
        <f t="shared" si="86"/>
        <v>1.087589446</v>
      </c>
      <c r="N331" s="11">
        <f t="shared" ca="1" si="87"/>
        <v>1.1391309080000001</v>
      </c>
      <c r="O331" s="15">
        <f t="shared" si="95"/>
        <v>0</v>
      </c>
      <c r="P331" s="13">
        <f t="shared" ca="1" si="88"/>
        <v>0.13963299000000001</v>
      </c>
      <c r="Q331" s="19">
        <f t="shared" si="89"/>
        <v>0</v>
      </c>
      <c r="R331" s="13">
        <f t="shared" si="96"/>
        <v>0</v>
      </c>
      <c r="S331" s="13"/>
      <c r="T331" s="13"/>
      <c r="U331" s="13"/>
      <c r="V331" s="13"/>
      <c r="W331" s="4" t="str">
        <f t="shared" si="97"/>
        <v>J=</v>
      </c>
      <c r="X331" s="30">
        <f t="shared" si="98"/>
        <v>44635</v>
      </c>
      <c r="Y331" s="3"/>
      <c r="Z331" s="71">
        <f>[2]Plan1!$A401</f>
        <v>48746</v>
      </c>
      <c r="AA331" s="71" t="str">
        <f>[2]Plan1!$C401</f>
        <v>Corpus Christi</v>
      </c>
      <c r="AB331" s="64"/>
      <c r="AC331" s="1"/>
      <c r="AD331" s="3"/>
      <c r="AE331" s="3"/>
      <c r="AF331" s="3"/>
      <c r="AG331" s="3"/>
      <c r="AH331" s="3"/>
      <c r="AI331" s="10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1:145" x14ac:dyDescent="0.15">
      <c r="A332" s="36">
        <f t="shared" si="90"/>
        <v>44590</v>
      </c>
      <c r="B332" s="14">
        <f t="shared" ca="1" si="99"/>
        <v>1.1440716100000001</v>
      </c>
      <c r="C332" s="13">
        <f t="shared" ca="1" si="91"/>
        <v>1.0036087300000001</v>
      </c>
      <c r="D332" s="12">
        <f ca="1">IF(A332&lt;$B$1,VLOOKUP(A332,[1]DI!$A$4:$B$15000,2,FALSE),0)</f>
        <v>0</v>
      </c>
      <c r="E332" s="13">
        <f t="shared" ca="1" si="100"/>
        <v>1</v>
      </c>
      <c r="F332" s="13">
        <f ca="1">(TRUNC(PRODUCT($E$12:$E331),16))</f>
        <v>1.0477545110106301</v>
      </c>
      <c r="G332" s="13">
        <f t="shared" si="101"/>
        <v>1</v>
      </c>
      <c r="H332" s="13">
        <f t="shared" ca="1" si="102"/>
        <v>1.0477545100000001</v>
      </c>
      <c r="I332" s="12">
        <f t="shared" si="103"/>
        <v>0.1</v>
      </c>
      <c r="J332" s="30">
        <f t="shared" si="92"/>
        <v>44270</v>
      </c>
      <c r="K332" s="2">
        <f t="shared" si="93"/>
        <v>222</v>
      </c>
      <c r="L332" s="15">
        <f t="shared" si="94"/>
        <v>223</v>
      </c>
      <c r="M332" s="11">
        <f t="shared" ref="M332:M376" si="104">ROUND((I332+1)^(L332/252),9)</f>
        <v>1.088000866</v>
      </c>
      <c r="N332" s="11">
        <f t="shared" ref="N332:N376" ca="1" si="105">ROUND(H332*M332,9)</f>
        <v>1.139957814</v>
      </c>
      <c r="O332" s="15">
        <f t="shared" si="95"/>
        <v>0</v>
      </c>
      <c r="P332" s="13">
        <f t="shared" ref="P332:P376" ca="1" si="106">TRUNC(((N332-1)*C332),8)</f>
        <v>0.14046288000000001</v>
      </c>
      <c r="Q332" s="19">
        <f t="shared" ref="Q332:Q376" si="107">IF($O332&gt;0,VLOOKUP($O332,$Z$12:$AF$150,7),0)</f>
        <v>0</v>
      </c>
      <c r="R332" s="13">
        <f t="shared" si="96"/>
        <v>0</v>
      </c>
      <c r="S332" s="13"/>
      <c r="T332" s="13"/>
      <c r="U332" s="13"/>
      <c r="V332" s="13"/>
      <c r="W332" s="4" t="str">
        <f t="shared" si="97"/>
        <v>J=</v>
      </c>
      <c r="X332" s="30">
        <f t="shared" si="98"/>
        <v>44635</v>
      </c>
      <c r="Y332" s="3"/>
      <c r="Z332" s="71">
        <f>[2]Plan1!$A402</f>
        <v>48829</v>
      </c>
      <c r="AA332" s="71" t="str">
        <f>[2]Plan1!$C402</f>
        <v>Independência do Brasil</v>
      </c>
      <c r="AB332" s="64"/>
      <c r="AC332" s="1"/>
      <c r="AD332" s="3"/>
      <c r="AE332" s="3"/>
      <c r="AF332" s="3"/>
      <c r="AG332" s="3"/>
      <c r="AH332" s="3"/>
      <c r="AI332" s="10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1:145" x14ac:dyDescent="0.15">
      <c r="A333" s="36">
        <f t="shared" ref="A333:A396" si="108">(A332+1)</f>
        <v>44591</v>
      </c>
      <c r="B333" s="14">
        <f t="shared" ca="1" si="99"/>
        <v>1.1440716100000001</v>
      </c>
      <c r="C333" s="13">
        <f t="shared" ref="C333:C376" ca="1" si="109">(C332-R332)</f>
        <v>1.0036087300000001</v>
      </c>
      <c r="D333" s="12">
        <f ca="1">IF(A333&lt;$B$1,VLOOKUP(A333,[1]DI!$A$4:$B$15000,2,FALSE),0)</f>
        <v>0</v>
      </c>
      <c r="E333" s="13">
        <f t="shared" ca="1" si="100"/>
        <v>1</v>
      </c>
      <c r="F333" s="13">
        <f ca="1">(TRUNC(PRODUCT($E$12:$E332),16))</f>
        <v>1.0477545110106301</v>
      </c>
      <c r="G333" s="13">
        <f t="shared" si="101"/>
        <v>1</v>
      </c>
      <c r="H333" s="13">
        <f t="shared" ca="1" si="102"/>
        <v>1.0477545100000001</v>
      </c>
      <c r="I333" s="12">
        <f t="shared" si="103"/>
        <v>0.1</v>
      </c>
      <c r="J333" s="30">
        <f t="shared" ref="J333:J376" si="110">IF(O332&gt;0,VLOOKUP(O332,Z$12:AJ$150,2),J332)</f>
        <v>44270</v>
      </c>
      <c r="K333" s="2">
        <f t="shared" ref="K333:K376" si="111">IF(A333&gt;J333,IF(NETWORKDAYS(J333,A333,$Z$160:$Z$544)-1=0,1,NETWORKDAYS(J333,A333,$Z$160:$Z$544)-1),0)</f>
        <v>222</v>
      </c>
      <c r="L333" s="15">
        <f t="shared" ref="L333:L376" si="112">IF(AND(K333=1,K332=1),1,IF(K333&gt;0,IF(K333=K332,K333+1,K333),0))</f>
        <v>223</v>
      </c>
      <c r="M333" s="11">
        <f t="shared" si="104"/>
        <v>1.088000866</v>
      </c>
      <c r="N333" s="11">
        <f t="shared" ca="1" si="105"/>
        <v>1.139957814</v>
      </c>
      <c r="O333" s="15">
        <f t="shared" ref="O333:O376" si="113">IF(VLOOKUP(A333,AA$12:AH$150,8)=VLOOKUP(A332,AA$12:AH$150,8),0,VLOOKUP(A333,AA$12:AH$150,8))</f>
        <v>0</v>
      </c>
      <c r="P333" s="13">
        <f t="shared" ca="1" si="106"/>
        <v>0.14046288000000001</v>
      </c>
      <c r="Q333" s="19">
        <f t="shared" si="107"/>
        <v>0</v>
      </c>
      <c r="R333" s="13">
        <f t="shared" ref="R333:R396" si="114">IF(Q333&gt;0,TRUNC(Q333*C333,8),0)</f>
        <v>0</v>
      </c>
      <c r="S333" s="13"/>
      <c r="T333" s="13"/>
      <c r="U333" s="13"/>
      <c r="V333" s="13"/>
      <c r="W333" s="4" t="str">
        <f t="shared" ref="W333:W376" si="115">IF(O332&gt;0,VLOOKUP(O332,Z$12:AJ$150,10),W332)</f>
        <v>J=</v>
      </c>
      <c r="X333" s="30">
        <f t="shared" ref="X333:X376" si="116">IF(O332&gt;0,VLOOKUP(O332,Z$12:AJ$150,11),X332)</f>
        <v>44635</v>
      </c>
      <c r="Y333" s="3"/>
      <c r="Z333" s="71">
        <f>[2]Plan1!$A403</f>
        <v>48864</v>
      </c>
      <c r="AA333" s="71" t="str">
        <f>[2]Plan1!$C403</f>
        <v>Nossa Sr.a Aparecida - Padroeira do Brasil</v>
      </c>
      <c r="AB333" s="64"/>
      <c r="AC333" s="1"/>
      <c r="AD333" s="3"/>
      <c r="AE333" s="3"/>
      <c r="AF333" s="3"/>
      <c r="AG333" s="3"/>
      <c r="AH333" s="3"/>
      <c r="AI333" s="10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1:145" x14ac:dyDescent="0.15">
      <c r="A334" s="36">
        <f t="shared" si="108"/>
        <v>44592</v>
      </c>
      <c r="B334" s="14">
        <f t="shared" ref="B334:B397" ca="1" si="117">IF(A334&lt;=TODAY(),C334+P334,IF(AND(A334&gt;TODAY(),A334&lt;=$B$1),IF(VLOOKUP(TODAY(),$A$10:$D$5000,4,FALSE)=0,"n.d",C334+P334),"n.d"))</f>
        <v>1.1440716100000001</v>
      </c>
      <c r="C334" s="13">
        <f t="shared" ca="1" si="109"/>
        <v>1.0036087300000001</v>
      </c>
      <c r="D334" s="12">
        <f ca="1">IF(A334&lt;$B$1,VLOOKUP(A334,[1]DI!$A$4:$B$15000,2,FALSE),0)</f>
        <v>9.1499999999999998E-2</v>
      </c>
      <c r="E334" s="13">
        <f t="shared" ref="E334:E376" ca="1" si="118">ROUND(((1+D334)^(1/252)),8)</f>
        <v>1.00034749</v>
      </c>
      <c r="F334" s="13">
        <f ca="1">(TRUNC(PRODUCT($E$12:$E333),16))</f>
        <v>1.0477545110106301</v>
      </c>
      <c r="G334" s="13">
        <f t="shared" ref="G334:G376" si="119">IF(O333&gt;0,F333,G333)</f>
        <v>1</v>
      </c>
      <c r="H334" s="13">
        <f t="shared" ref="H334:H376" ca="1" si="120">ROUND(F334/G334,8)</f>
        <v>1.0477545100000001</v>
      </c>
      <c r="I334" s="12">
        <f t="shared" ref="I334:I397" si="121">IF(O333&gt;0,VLOOKUP(A333,AG$160:AH$222,2),I333)</f>
        <v>0.1</v>
      </c>
      <c r="J334" s="30">
        <f t="shared" si="110"/>
        <v>44270</v>
      </c>
      <c r="K334" s="2">
        <f t="shared" si="111"/>
        <v>223</v>
      </c>
      <c r="L334" s="15">
        <f t="shared" si="112"/>
        <v>223</v>
      </c>
      <c r="M334" s="11">
        <f t="shared" si="104"/>
        <v>1.088000866</v>
      </c>
      <c r="N334" s="11">
        <f t="shared" ca="1" si="105"/>
        <v>1.139957814</v>
      </c>
      <c r="O334" s="15">
        <f t="shared" si="113"/>
        <v>0</v>
      </c>
      <c r="P334" s="13">
        <f t="shared" ca="1" si="106"/>
        <v>0.14046288000000001</v>
      </c>
      <c r="Q334" s="19">
        <f t="shared" si="107"/>
        <v>0</v>
      </c>
      <c r="R334" s="13">
        <f t="shared" si="114"/>
        <v>0</v>
      </c>
      <c r="S334" s="13"/>
      <c r="T334" s="13"/>
      <c r="U334" s="13"/>
      <c r="V334" s="13"/>
      <c r="W334" s="4" t="str">
        <f t="shared" si="115"/>
        <v>J=</v>
      </c>
      <c r="X334" s="30">
        <f t="shared" si="116"/>
        <v>44635</v>
      </c>
      <c r="Y334" s="3"/>
      <c r="Z334" s="71">
        <f>[2]Plan1!$A404</f>
        <v>48885</v>
      </c>
      <c r="AA334" s="71" t="str">
        <f>[2]Plan1!$C404</f>
        <v>Finados</v>
      </c>
      <c r="AB334" s="64"/>
      <c r="AC334" s="1"/>
      <c r="AD334" s="3"/>
      <c r="AE334" s="3"/>
      <c r="AF334" s="3"/>
      <c r="AG334" s="3"/>
      <c r="AH334" s="3"/>
      <c r="AI334" s="10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1:145" x14ac:dyDescent="0.15">
      <c r="A335" s="36">
        <f t="shared" si="108"/>
        <v>44593</v>
      </c>
      <c r="B335" s="14">
        <f t="shared" ca="1" si="117"/>
        <v>1.1449021100000001</v>
      </c>
      <c r="C335" s="13">
        <f t="shared" ca="1" si="109"/>
        <v>1.0036087300000001</v>
      </c>
      <c r="D335" s="12">
        <f ca="1">IF(A335&lt;$B$1,VLOOKUP(A335,[1]DI!$A$4:$B$15000,2,FALSE),0)</f>
        <v>9.1499999999999998E-2</v>
      </c>
      <c r="E335" s="13">
        <f t="shared" ca="1" si="118"/>
        <v>1.00034749</v>
      </c>
      <c r="F335" s="13">
        <f ca="1">(TRUNC(PRODUCT($E$12:$E334),16))</f>
        <v>1.04811859522566</v>
      </c>
      <c r="G335" s="13">
        <f t="shared" si="119"/>
        <v>1</v>
      </c>
      <c r="H335" s="13">
        <f t="shared" ca="1" si="120"/>
        <v>1.0481186</v>
      </c>
      <c r="I335" s="12">
        <f t="shared" si="121"/>
        <v>0.1</v>
      </c>
      <c r="J335" s="30">
        <f t="shared" si="110"/>
        <v>44270</v>
      </c>
      <c r="K335" s="2">
        <f t="shared" si="111"/>
        <v>224</v>
      </c>
      <c r="L335" s="15">
        <f t="shared" si="112"/>
        <v>224</v>
      </c>
      <c r="M335" s="11">
        <f t="shared" si="104"/>
        <v>1.088412443</v>
      </c>
      <c r="N335" s="11">
        <f t="shared" ca="1" si="105"/>
        <v>1.140785326</v>
      </c>
      <c r="O335" s="15">
        <f t="shared" si="113"/>
        <v>0</v>
      </c>
      <c r="P335" s="13">
        <f t="shared" ca="1" si="106"/>
        <v>0.14129338</v>
      </c>
      <c r="Q335" s="19">
        <f t="shared" si="107"/>
        <v>0</v>
      </c>
      <c r="R335" s="13">
        <f t="shared" si="114"/>
        <v>0</v>
      </c>
      <c r="S335" s="13"/>
      <c r="T335" s="13"/>
      <c r="U335" s="13"/>
      <c r="V335" s="13"/>
      <c r="W335" s="4" t="str">
        <f t="shared" si="115"/>
        <v>J=</v>
      </c>
      <c r="X335" s="30">
        <f t="shared" si="116"/>
        <v>44635</v>
      </c>
      <c r="Y335" s="3"/>
      <c r="Z335" s="71">
        <f>[2]Plan1!$A405</f>
        <v>48898</v>
      </c>
      <c r="AA335" s="71" t="str">
        <f>[2]Plan1!$C405</f>
        <v>Proclamação da República</v>
      </c>
      <c r="AB335" s="64"/>
      <c r="AC335" s="1"/>
      <c r="AD335" s="3"/>
      <c r="AE335" s="3"/>
      <c r="AF335" s="3"/>
      <c r="AG335" s="3"/>
      <c r="AH335" s="3"/>
      <c r="AI335" s="10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pans="1:145" x14ac:dyDescent="0.15">
      <c r="A336" s="36">
        <f t="shared" si="108"/>
        <v>44594</v>
      </c>
      <c r="B336" s="14">
        <f t="shared" ca="1" si="117"/>
        <v>1.1457332</v>
      </c>
      <c r="C336" s="13">
        <f t="shared" ca="1" si="109"/>
        <v>1.0036087300000001</v>
      </c>
      <c r="D336" s="12">
        <f ca="1">IF(A336&lt;$B$1,VLOOKUP(A336,[1]DI!$A$4:$B$15000,2,FALSE),0)</f>
        <v>9.1499999999999998E-2</v>
      </c>
      <c r="E336" s="13">
        <f t="shared" ca="1" si="118"/>
        <v>1.00034749</v>
      </c>
      <c r="F336" s="13">
        <f ca="1">(TRUNC(PRODUCT($E$12:$E335),16))</f>
        <v>1.04848280595631</v>
      </c>
      <c r="G336" s="13">
        <f t="shared" si="119"/>
        <v>1</v>
      </c>
      <c r="H336" s="13">
        <f t="shared" ca="1" si="120"/>
        <v>1.0484828100000001</v>
      </c>
      <c r="I336" s="12">
        <f t="shared" si="121"/>
        <v>0.1</v>
      </c>
      <c r="J336" s="30">
        <f t="shared" si="110"/>
        <v>44270</v>
      </c>
      <c r="K336" s="2">
        <f t="shared" si="111"/>
        <v>225</v>
      </c>
      <c r="L336" s="15">
        <f t="shared" si="112"/>
        <v>225</v>
      </c>
      <c r="M336" s="11">
        <f t="shared" si="104"/>
        <v>1.088824174</v>
      </c>
      <c r="N336" s="11">
        <f t="shared" ca="1" si="105"/>
        <v>1.14161343</v>
      </c>
      <c r="O336" s="15">
        <f t="shared" si="113"/>
        <v>0</v>
      </c>
      <c r="P336" s="13">
        <f t="shared" ca="1" si="106"/>
        <v>0.14212447</v>
      </c>
      <c r="Q336" s="19">
        <f t="shared" si="107"/>
        <v>0</v>
      </c>
      <c r="R336" s="13">
        <f t="shared" si="114"/>
        <v>0</v>
      </c>
      <c r="S336" s="13"/>
      <c r="T336" s="13"/>
      <c r="U336" s="13"/>
      <c r="V336" s="13"/>
      <c r="W336" s="4" t="str">
        <f t="shared" si="115"/>
        <v>J=</v>
      </c>
      <c r="X336" s="30">
        <f t="shared" si="116"/>
        <v>44635</v>
      </c>
      <c r="Y336" s="3"/>
      <c r="Z336" s="71">
        <f>[2]Plan1!$A406</f>
        <v>48903</v>
      </c>
      <c r="AA336" s="71" t="str">
        <f>[2]Plan1!$C406</f>
        <v>Dia Nacional de Zumbi e da Consciência Negra</v>
      </c>
      <c r="AB336" s="64"/>
      <c r="AC336" s="1"/>
      <c r="AD336" s="3"/>
      <c r="AE336" s="3"/>
      <c r="AF336" s="3"/>
      <c r="AG336" s="3"/>
      <c r="AH336" s="3"/>
      <c r="AI336" s="10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pans="1:145" x14ac:dyDescent="0.15">
      <c r="A337" s="36">
        <f t="shared" si="108"/>
        <v>44595</v>
      </c>
      <c r="B337" s="14">
        <f t="shared" ca="1" si="117"/>
        <v>1.1465648900000001</v>
      </c>
      <c r="C337" s="13">
        <f t="shared" ca="1" si="109"/>
        <v>1.0036087300000001</v>
      </c>
      <c r="D337" s="12">
        <f ca="1">IF(A337&lt;$B$1,VLOOKUP(A337,[1]DI!$A$4:$B$15000,2,FALSE),0)</f>
        <v>0.1065</v>
      </c>
      <c r="E337" s="13">
        <f t="shared" ca="1" si="118"/>
        <v>1.00040168</v>
      </c>
      <c r="F337" s="13">
        <f ca="1">(TRUNC(PRODUCT($E$12:$E336),16))</f>
        <v>1.04884714324655</v>
      </c>
      <c r="G337" s="13">
        <f t="shared" si="119"/>
        <v>1</v>
      </c>
      <c r="H337" s="13">
        <f t="shared" ca="1" si="120"/>
        <v>1.0488471399999999</v>
      </c>
      <c r="I337" s="12">
        <f t="shared" si="121"/>
        <v>0.1</v>
      </c>
      <c r="J337" s="30">
        <f t="shared" si="110"/>
        <v>44270</v>
      </c>
      <c r="K337" s="2">
        <f t="shared" si="111"/>
        <v>226</v>
      </c>
      <c r="L337" s="15">
        <f t="shared" si="112"/>
        <v>226</v>
      </c>
      <c r="M337" s="11">
        <f t="shared" si="104"/>
        <v>1.0892360619999999</v>
      </c>
      <c r="N337" s="11">
        <f t="shared" ca="1" si="105"/>
        <v>1.1424421279999999</v>
      </c>
      <c r="O337" s="15">
        <f t="shared" si="113"/>
        <v>0</v>
      </c>
      <c r="P337" s="13">
        <f t="shared" ca="1" si="106"/>
        <v>0.14295616</v>
      </c>
      <c r="Q337" s="19">
        <f t="shared" si="107"/>
        <v>0</v>
      </c>
      <c r="R337" s="13">
        <f t="shared" si="114"/>
        <v>0</v>
      </c>
      <c r="S337" s="13"/>
      <c r="T337" s="13"/>
      <c r="U337" s="13"/>
      <c r="V337" s="13"/>
      <c r="W337" s="4" t="str">
        <f t="shared" si="115"/>
        <v>J=</v>
      </c>
      <c r="X337" s="30">
        <f t="shared" si="116"/>
        <v>44635</v>
      </c>
      <c r="Y337" s="3"/>
      <c r="Z337" s="71">
        <f>[2]Plan1!$A407</f>
        <v>48938</v>
      </c>
      <c r="AA337" s="71" t="str">
        <f>[2]Plan1!$C407</f>
        <v>Natal</v>
      </c>
      <c r="AB337" s="64"/>
      <c r="AC337" s="1"/>
      <c r="AD337" s="3"/>
      <c r="AE337" s="3"/>
      <c r="AF337" s="3"/>
      <c r="AG337" s="3"/>
      <c r="AH337" s="3"/>
      <c r="AI337" s="10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pans="1:145" x14ac:dyDescent="0.15">
      <c r="A338" s="36">
        <f t="shared" si="108"/>
        <v>44596</v>
      </c>
      <c r="B338" s="14">
        <f t="shared" ca="1" si="117"/>
        <v>1.1474593400000002</v>
      </c>
      <c r="C338" s="13">
        <f t="shared" ca="1" si="109"/>
        <v>1.0036087300000001</v>
      </c>
      <c r="D338" s="12">
        <f ca="1">IF(A338&lt;$B$1,VLOOKUP(A338,[1]DI!$A$4:$B$15000,2,FALSE),0)</f>
        <v>0.1065</v>
      </c>
      <c r="E338" s="13">
        <f t="shared" ca="1" si="118"/>
        <v>1.00040168</v>
      </c>
      <c r="F338" s="13">
        <f ca="1">(TRUNC(PRODUCT($E$12:$E337),16))</f>
        <v>1.0492684441670499</v>
      </c>
      <c r="G338" s="13">
        <f t="shared" si="119"/>
        <v>1</v>
      </c>
      <c r="H338" s="13">
        <f t="shared" ca="1" si="120"/>
        <v>1.0492684400000001</v>
      </c>
      <c r="I338" s="12">
        <f t="shared" si="121"/>
        <v>0.1</v>
      </c>
      <c r="J338" s="30">
        <f t="shared" si="110"/>
        <v>44270</v>
      </c>
      <c r="K338" s="2">
        <f t="shared" si="111"/>
        <v>227</v>
      </c>
      <c r="L338" s="15">
        <f t="shared" si="112"/>
        <v>227</v>
      </c>
      <c r="M338" s="11">
        <f t="shared" si="104"/>
        <v>1.089648105</v>
      </c>
      <c r="N338" s="11">
        <f t="shared" ca="1" si="105"/>
        <v>1.1433333670000001</v>
      </c>
      <c r="O338" s="15">
        <f t="shared" si="113"/>
        <v>0</v>
      </c>
      <c r="P338" s="13">
        <f t="shared" ca="1" si="106"/>
        <v>0.14385060999999999</v>
      </c>
      <c r="Q338" s="19">
        <f t="shared" si="107"/>
        <v>0</v>
      </c>
      <c r="R338" s="13">
        <f t="shared" si="114"/>
        <v>0</v>
      </c>
      <c r="S338" s="13"/>
      <c r="T338" s="13"/>
      <c r="U338" s="13"/>
      <c r="V338" s="13"/>
      <c r="W338" s="4" t="str">
        <f t="shared" si="115"/>
        <v>J=</v>
      </c>
      <c r="X338" s="30">
        <f t="shared" si="116"/>
        <v>44635</v>
      </c>
      <c r="Y338" s="3"/>
      <c r="Z338" s="71">
        <f>[2]Plan1!$A408</f>
        <v>48945</v>
      </c>
      <c r="AA338" s="71" t="str">
        <f>[2]Plan1!$C408</f>
        <v>Confraternização Universal</v>
      </c>
      <c r="AB338" s="64"/>
      <c r="AC338" s="1"/>
      <c r="AD338" s="3"/>
      <c r="AE338" s="3"/>
      <c r="AF338" s="3"/>
      <c r="AG338" s="3"/>
      <c r="AH338" s="3"/>
      <c r="AI338" s="10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pans="1:145" x14ac:dyDescent="0.15">
      <c r="A339" s="36">
        <f t="shared" si="108"/>
        <v>44597</v>
      </c>
      <c r="B339" s="14">
        <f t="shared" ca="1" si="117"/>
        <v>1.1483544999999999</v>
      </c>
      <c r="C339" s="13">
        <f t="shared" ca="1" si="109"/>
        <v>1.0036087300000001</v>
      </c>
      <c r="D339" s="12">
        <f ca="1">IF(A339&lt;$B$1,VLOOKUP(A339,[1]DI!$A$4:$B$15000,2,FALSE),0)</f>
        <v>0</v>
      </c>
      <c r="E339" s="13">
        <f t="shared" ca="1" si="118"/>
        <v>1</v>
      </c>
      <c r="F339" s="13">
        <f ca="1">(TRUNC(PRODUCT($E$12:$E338),16))</f>
        <v>1.0496899143157099</v>
      </c>
      <c r="G339" s="13">
        <f t="shared" si="119"/>
        <v>1</v>
      </c>
      <c r="H339" s="13">
        <f t="shared" ca="1" si="120"/>
        <v>1.0496899099999999</v>
      </c>
      <c r="I339" s="12">
        <f t="shared" si="121"/>
        <v>0.1</v>
      </c>
      <c r="J339" s="30">
        <f t="shared" si="110"/>
        <v>44270</v>
      </c>
      <c r="K339" s="2">
        <f t="shared" si="111"/>
        <v>227</v>
      </c>
      <c r="L339" s="15">
        <f t="shared" si="112"/>
        <v>228</v>
      </c>
      <c r="M339" s="11">
        <f t="shared" si="104"/>
        <v>1.0900603040000001</v>
      </c>
      <c r="N339" s="11">
        <f t="shared" ca="1" si="105"/>
        <v>1.1442253019999999</v>
      </c>
      <c r="O339" s="15">
        <f t="shared" si="113"/>
        <v>0</v>
      </c>
      <c r="P339" s="13">
        <f t="shared" ca="1" si="106"/>
        <v>0.14474577</v>
      </c>
      <c r="Q339" s="19">
        <f t="shared" si="107"/>
        <v>0</v>
      </c>
      <c r="R339" s="13">
        <f t="shared" si="114"/>
        <v>0</v>
      </c>
      <c r="S339" s="13"/>
      <c r="T339" s="13"/>
      <c r="U339" s="13"/>
      <c r="V339" s="13"/>
      <c r="W339" s="4" t="str">
        <f t="shared" si="115"/>
        <v>J=</v>
      </c>
      <c r="X339" s="30">
        <f t="shared" si="116"/>
        <v>44635</v>
      </c>
      <c r="Y339" s="3"/>
      <c r="Z339" s="71">
        <f>[2]Plan1!$A409</f>
        <v>48995</v>
      </c>
      <c r="AA339" s="71" t="str">
        <f>[2]Plan1!$C409</f>
        <v>Carnaval</v>
      </c>
      <c r="AB339" s="64"/>
      <c r="AC339" s="1"/>
      <c r="AD339" s="3"/>
      <c r="AE339" s="3"/>
      <c r="AF339" s="3"/>
      <c r="AG339" s="3"/>
      <c r="AH339" s="3"/>
      <c r="AI339" s="10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pans="1:145" x14ac:dyDescent="0.15">
      <c r="A340" s="36">
        <f t="shared" si="108"/>
        <v>44598</v>
      </c>
      <c r="B340" s="14">
        <f t="shared" ca="1" si="117"/>
        <v>1.1483544999999999</v>
      </c>
      <c r="C340" s="13">
        <f t="shared" ca="1" si="109"/>
        <v>1.0036087300000001</v>
      </c>
      <c r="D340" s="12">
        <f ca="1">IF(A340&lt;$B$1,VLOOKUP(A340,[1]DI!$A$4:$B$15000,2,FALSE),0)</f>
        <v>0</v>
      </c>
      <c r="E340" s="13">
        <f t="shared" ca="1" si="118"/>
        <v>1</v>
      </c>
      <c r="F340" s="13">
        <f ca="1">(TRUNC(PRODUCT($E$12:$E339),16))</f>
        <v>1.0496899143157099</v>
      </c>
      <c r="G340" s="13">
        <f t="shared" si="119"/>
        <v>1</v>
      </c>
      <c r="H340" s="13">
        <f t="shared" ca="1" si="120"/>
        <v>1.0496899099999999</v>
      </c>
      <c r="I340" s="12">
        <f t="shared" si="121"/>
        <v>0.1</v>
      </c>
      <c r="J340" s="30">
        <f t="shared" si="110"/>
        <v>44270</v>
      </c>
      <c r="K340" s="2">
        <f t="shared" si="111"/>
        <v>227</v>
      </c>
      <c r="L340" s="15">
        <f t="shared" si="112"/>
        <v>228</v>
      </c>
      <c r="M340" s="11">
        <f t="shared" si="104"/>
        <v>1.0900603040000001</v>
      </c>
      <c r="N340" s="11">
        <f t="shared" ca="1" si="105"/>
        <v>1.1442253019999999</v>
      </c>
      <c r="O340" s="15">
        <f t="shared" si="113"/>
        <v>0</v>
      </c>
      <c r="P340" s="13">
        <f t="shared" ca="1" si="106"/>
        <v>0.14474577</v>
      </c>
      <c r="Q340" s="19">
        <f t="shared" si="107"/>
        <v>0</v>
      </c>
      <c r="R340" s="13">
        <f t="shared" si="114"/>
        <v>0</v>
      </c>
      <c r="S340" s="13"/>
      <c r="T340" s="13"/>
      <c r="U340" s="13"/>
      <c r="V340" s="13"/>
      <c r="W340" s="4" t="str">
        <f t="shared" si="115"/>
        <v>J=</v>
      </c>
      <c r="X340" s="30">
        <f t="shared" si="116"/>
        <v>44635</v>
      </c>
      <c r="Y340" s="3"/>
      <c r="Z340" s="71">
        <f>[2]Plan1!$A410</f>
        <v>48996</v>
      </c>
      <c r="AA340" s="71" t="str">
        <f>[2]Plan1!$C410</f>
        <v>Carnaval</v>
      </c>
      <c r="AB340" s="64"/>
      <c r="AC340" s="1"/>
      <c r="AD340" s="3"/>
      <c r="AE340" s="3"/>
      <c r="AF340" s="3"/>
      <c r="AG340" s="3"/>
      <c r="AH340" s="3"/>
      <c r="AI340" s="10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pans="1:145" x14ac:dyDescent="0.15">
      <c r="A341" s="36">
        <f t="shared" si="108"/>
        <v>44599</v>
      </c>
      <c r="B341" s="14">
        <f t="shared" ca="1" si="117"/>
        <v>1.1483544999999999</v>
      </c>
      <c r="C341" s="13">
        <f t="shared" ca="1" si="109"/>
        <v>1.0036087300000001</v>
      </c>
      <c r="D341" s="12">
        <f ca="1">IF(A341&lt;$B$1,VLOOKUP(A341,[1]DI!$A$4:$B$15000,2,FALSE),0)</f>
        <v>0.1065</v>
      </c>
      <c r="E341" s="13">
        <f t="shared" ca="1" si="118"/>
        <v>1.00040168</v>
      </c>
      <c r="F341" s="13">
        <f ca="1">(TRUNC(PRODUCT($E$12:$E340),16))</f>
        <v>1.0496899143157099</v>
      </c>
      <c r="G341" s="13">
        <f t="shared" si="119"/>
        <v>1</v>
      </c>
      <c r="H341" s="13">
        <f t="shared" ca="1" si="120"/>
        <v>1.0496899099999999</v>
      </c>
      <c r="I341" s="12">
        <f t="shared" si="121"/>
        <v>0.1</v>
      </c>
      <c r="J341" s="30">
        <f t="shared" si="110"/>
        <v>44270</v>
      </c>
      <c r="K341" s="2">
        <f t="shared" si="111"/>
        <v>228</v>
      </c>
      <c r="L341" s="15">
        <f t="shared" si="112"/>
        <v>228</v>
      </c>
      <c r="M341" s="11">
        <f t="shared" si="104"/>
        <v>1.0900603040000001</v>
      </c>
      <c r="N341" s="11">
        <f t="shared" ca="1" si="105"/>
        <v>1.1442253019999999</v>
      </c>
      <c r="O341" s="15">
        <f t="shared" si="113"/>
        <v>0</v>
      </c>
      <c r="P341" s="13">
        <f t="shared" ca="1" si="106"/>
        <v>0.14474577</v>
      </c>
      <c r="Q341" s="19">
        <f t="shared" si="107"/>
        <v>0</v>
      </c>
      <c r="R341" s="13">
        <f t="shared" si="114"/>
        <v>0</v>
      </c>
      <c r="S341" s="13"/>
      <c r="T341" s="13"/>
      <c r="U341" s="13"/>
      <c r="V341" s="13"/>
      <c r="W341" s="4" t="str">
        <f t="shared" si="115"/>
        <v>J=</v>
      </c>
      <c r="X341" s="30">
        <f t="shared" si="116"/>
        <v>44635</v>
      </c>
      <c r="Y341" s="3"/>
      <c r="Z341" s="71">
        <f>[2]Plan1!$A411</f>
        <v>49041</v>
      </c>
      <c r="AA341" s="71" t="str">
        <f>[2]Plan1!$C411</f>
        <v>Paixão de Cristo</v>
      </c>
      <c r="AB341" s="64"/>
      <c r="AC341" s="1"/>
      <c r="AD341" s="3"/>
      <c r="AE341" s="3"/>
      <c r="AF341" s="3"/>
      <c r="AG341" s="3"/>
      <c r="AH341" s="3"/>
      <c r="AI341" s="10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pans="1:145" x14ac:dyDescent="0.15">
      <c r="A342" s="36">
        <f t="shared" si="108"/>
        <v>44600</v>
      </c>
      <c r="B342" s="14">
        <f t="shared" ca="1" si="117"/>
        <v>1.14925035</v>
      </c>
      <c r="C342" s="13">
        <f t="shared" ca="1" si="109"/>
        <v>1.0036087300000001</v>
      </c>
      <c r="D342" s="12">
        <f ca="1">IF(A342&lt;$B$1,VLOOKUP(A342,[1]DI!$A$4:$B$15000,2,FALSE),0)</f>
        <v>0.1065</v>
      </c>
      <c r="E342" s="13">
        <f t="shared" ca="1" si="118"/>
        <v>1.00040168</v>
      </c>
      <c r="F342" s="13">
        <f ca="1">(TRUNC(PRODUCT($E$12:$E341),16))</f>
        <v>1.0501115537604899</v>
      </c>
      <c r="G342" s="13">
        <f t="shared" si="119"/>
        <v>1</v>
      </c>
      <c r="H342" s="13">
        <f t="shared" ca="1" si="120"/>
        <v>1.05011155</v>
      </c>
      <c r="I342" s="12">
        <f t="shared" si="121"/>
        <v>0.1</v>
      </c>
      <c r="J342" s="30">
        <f t="shared" si="110"/>
        <v>44270</v>
      </c>
      <c r="K342" s="2">
        <f t="shared" si="111"/>
        <v>229</v>
      </c>
      <c r="L342" s="15">
        <f t="shared" si="112"/>
        <v>229</v>
      </c>
      <c r="M342" s="11">
        <f t="shared" si="104"/>
        <v>1.0904726600000001</v>
      </c>
      <c r="N342" s="11">
        <f t="shared" ca="1" si="105"/>
        <v>1.145117935</v>
      </c>
      <c r="O342" s="15">
        <f t="shared" si="113"/>
        <v>0</v>
      </c>
      <c r="P342" s="13">
        <f t="shared" ca="1" si="106"/>
        <v>0.14564162</v>
      </c>
      <c r="Q342" s="19">
        <f t="shared" si="107"/>
        <v>0</v>
      </c>
      <c r="R342" s="13">
        <f t="shared" si="114"/>
        <v>0</v>
      </c>
      <c r="S342" s="13"/>
      <c r="T342" s="13"/>
      <c r="U342" s="13"/>
      <c r="V342" s="13"/>
      <c r="W342" s="4" t="str">
        <f t="shared" si="115"/>
        <v>J=</v>
      </c>
      <c r="X342" s="30">
        <f t="shared" si="116"/>
        <v>44635</v>
      </c>
      <c r="Y342" s="3"/>
      <c r="Z342" s="71">
        <f>[2]Plan1!$A412</f>
        <v>49055</v>
      </c>
      <c r="AA342" s="71" t="str">
        <f>[2]Plan1!$C412</f>
        <v>Tiradentes</v>
      </c>
      <c r="AB342" s="64"/>
      <c r="AC342" s="1"/>
      <c r="AD342" s="3"/>
      <c r="AE342" s="3"/>
      <c r="AF342" s="3"/>
      <c r="AG342" s="3"/>
      <c r="AH342" s="3"/>
      <c r="AI342" s="10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pans="1:145" x14ac:dyDescent="0.15">
      <c r="A343" s="36">
        <f t="shared" si="108"/>
        <v>44601</v>
      </c>
      <c r="B343" s="14">
        <f t="shared" ca="1" si="117"/>
        <v>1.1501469</v>
      </c>
      <c r="C343" s="13">
        <f t="shared" ca="1" si="109"/>
        <v>1.0036087300000001</v>
      </c>
      <c r="D343" s="12">
        <f ca="1">IF(A343&lt;$B$1,VLOOKUP(A343,[1]DI!$A$4:$B$15000,2,FALSE),0)</f>
        <v>0.1065</v>
      </c>
      <c r="E343" s="13">
        <f t="shared" ca="1" si="118"/>
        <v>1.00040168</v>
      </c>
      <c r="F343" s="13">
        <f ca="1">(TRUNC(PRODUCT($E$12:$E342),16))</f>
        <v>1.0505333625694</v>
      </c>
      <c r="G343" s="13">
        <f t="shared" si="119"/>
        <v>1</v>
      </c>
      <c r="H343" s="13">
        <f t="shared" ca="1" si="120"/>
        <v>1.05053336</v>
      </c>
      <c r="I343" s="12">
        <f t="shared" si="121"/>
        <v>0.1</v>
      </c>
      <c r="J343" s="30">
        <f t="shared" si="110"/>
        <v>44270</v>
      </c>
      <c r="K343" s="2">
        <f t="shared" si="111"/>
        <v>230</v>
      </c>
      <c r="L343" s="15">
        <f t="shared" si="112"/>
        <v>230</v>
      </c>
      <c r="M343" s="11">
        <f t="shared" si="104"/>
        <v>1.090885171</v>
      </c>
      <c r="N343" s="11">
        <f t="shared" ca="1" si="105"/>
        <v>1.146011264</v>
      </c>
      <c r="O343" s="15">
        <f t="shared" si="113"/>
        <v>0</v>
      </c>
      <c r="P343" s="13">
        <f t="shared" ca="1" si="106"/>
        <v>0.14653817</v>
      </c>
      <c r="Q343" s="19">
        <f t="shared" si="107"/>
        <v>0</v>
      </c>
      <c r="R343" s="13">
        <f t="shared" si="114"/>
        <v>0</v>
      </c>
      <c r="S343" s="13"/>
      <c r="T343" s="13"/>
      <c r="U343" s="13"/>
      <c r="V343" s="13"/>
      <c r="W343" s="4" t="str">
        <f t="shared" si="115"/>
        <v>J=</v>
      </c>
      <c r="X343" s="30">
        <f t="shared" si="116"/>
        <v>44635</v>
      </c>
      <c r="Y343" s="3"/>
      <c r="Z343" s="71">
        <f>[2]Plan1!$A413</f>
        <v>49065</v>
      </c>
      <c r="AA343" s="71" t="str">
        <f>[2]Plan1!$C413</f>
        <v>Dia do Trabalho</v>
      </c>
      <c r="AB343" s="64"/>
      <c r="AC343" s="1"/>
      <c r="AD343" s="3"/>
      <c r="AE343" s="3"/>
      <c r="AF343" s="3"/>
      <c r="AG343" s="3"/>
      <c r="AH343" s="3"/>
      <c r="AI343" s="10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pans="1:145" x14ac:dyDescent="0.15">
      <c r="A344" s="36">
        <f t="shared" si="108"/>
        <v>44602</v>
      </c>
      <c r="B344" s="14">
        <f t="shared" ca="1" si="117"/>
        <v>1.1510441600000001</v>
      </c>
      <c r="C344" s="13">
        <f t="shared" ca="1" si="109"/>
        <v>1.0036087300000001</v>
      </c>
      <c r="D344" s="12">
        <f ca="1">IF(A344&lt;$B$1,VLOOKUP(A344,[1]DI!$A$4:$B$15000,2,FALSE),0)</f>
        <v>0.1065</v>
      </c>
      <c r="E344" s="13">
        <f t="shared" ca="1" si="118"/>
        <v>1.00040168</v>
      </c>
      <c r="F344" s="13">
        <f ca="1">(TRUNC(PRODUCT($E$12:$E343),16))</f>
        <v>1.0509553408104799</v>
      </c>
      <c r="G344" s="13">
        <f t="shared" si="119"/>
        <v>1</v>
      </c>
      <c r="H344" s="13">
        <f t="shared" ca="1" si="120"/>
        <v>1.05095534</v>
      </c>
      <c r="I344" s="12">
        <f t="shared" si="121"/>
        <v>0.1</v>
      </c>
      <c r="J344" s="30">
        <f t="shared" si="110"/>
        <v>44270</v>
      </c>
      <c r="K344" s="2">
        <f t="shared" si="111"/>
        <v>231</v>
      </c>
      <c r="L344" s="15">
        <f t="shared" si="112"/>
        <v>231</v>
      </c>
      <c r="M344" s="11">
        <f t="shared" si="104"/>
        <v>1.091297838</v>
      </c>
      <c r="N344" s="11">
        <f t="shared" ca="1" si="105"/>
        <v>1.1469052900000001</v>
      </c>
      <c r="O344" s="15">
        <f t="shared" si="113"/>
        <v>0</v>
      </c>
      <c r="P344" s="13">
        <f t="shared" ca="1" si="106"/>
        <v>0.14743543000000001</v>
      </c>
      <c r="Q344" s="19">
        <f t="shared" si="107"/>
        <v>0</v>
      </c>
      <c r="R344" s="13">
        <f t="shared" si="114"/>
        <v>0</v>
      </c>
      <c r="S344" s="13"/>
      <c r="T344" s="13"/>
      <c r="U344" s="13"/>
      <c r="V344" s="13"/>
      <c r="W344" s="4" t="str">
        <f t="shared" si="115"/>
        <v>J=</v>
      </c>
      <c r="X344" s="30">
        <f t="shared" si="116"/>
        <v>44635</v>
      </c>
      <c r="Y344" s="3"/>
      <c r="Z344" s="71">
        <f>[2]Plan1!$A414</f>
        <v>49103</v>
      </c>
      <c r="AA344" s="71" t="str">
        <f>[2]Plan1!$C414</f>
        <v>Corpus Christi</v>
      </c>
      <c r="AB344" s="64"/>
      <c r="AC344" s="1"/>
      <c r="AD344" s="3"/>
      <c r="AE344" s="3"/>
      <c r="AF344" s="3"/>
      <c r="AG344" s="3"/>
      <c r="AH344" s="3"/>
      <c r="AI344" s="10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pans="1:145" x14ac:dyDescent="0.15">
      <c r="A345" s="36">
        <f t="shared" si="108"/>
        <v>44603</v>
      </c>
      <c r="B345" s="14">
        <f t="shared" ca="1" si="117"/>
        <v>1.15194211</v>
      </c>
      <c r="C345" s="13">
        <f t="shared" ca="1" si="109"/>
        <v>1.0036087300000001</v>
      </c>
      <c r="D345" s="12">
        <f ca="1">IF(A345&lt;$B$1,VLOOKUP(A345,[1]DI!$A$4:$B$15000,2,FALSE),0)</f>
        <v>0.1065</v>
      </c>
      <c r="E345" s="13">
        <f t="shared" ca="1" si="118"/>
        <v>1.00040168</v>
      </c>
      <c r="F345" s="13">
        <f ca="1">(TRUNC(PRODUCT($E$12:$E344),16))</f>
        <v>1.0513774885517799</v>
      </c>
      <c r="G345" s="13">
        <f t="shared" si="119"/>
        <v>1</v>
      </c>
      <c r="H345" s="13">
        <f t="shared" ca="1" si="120"/>
        <v>1.0513774899999999</v>
      </c>
      <c r="I345" s="12">
        <f t="shared" si="121"/>
        <v>0.1</v>
      </c>
      <c r="J345" s="30">
        <f t="shared" si="110"/>
        <v>44270</v>
      </c>
      <c r="K345" s="2">
        <f t="shared" si="111"/>
        <v>232</v>
      </c>
      <c r="L345" s="15">
        <f t="shared" si="112"/>
        <v>232</v>
      </c>
      <c r="M345" s="11">
        <f t="shared" si="104"/>
        <v>1.091710661</v>
      </c>
      <c r="N345" s="11">
        <f t="shared" ca="1" si="105"/>
        <v>1.1478000150000001</v>
      </c>
      <c r="O345" s="15">
        <f t="shared" si="113"/>
        <v>0</v>
      </c>
      <c r="P345" s="13">
        <f t="shared" ca="1" si="106"/>
        <v>0.14833337999999999</v>
      </c>
      <c r="Q345" s="19">
        <f t="shared" si="107"/>
        <v>0</v>
      </c>
      <c r="R345" s="13">
        <f t="shared" si="114"/>
        <v>0</v>
      </c>
      <c r="S345" s="13"/>
      <c r="T345" s="13"/>
      <c r="U345" s="13"/>
      <c r="V345" s="13"/>
      <c r="W345" s="4" t="str">
        <f t="shared" si="115"/>
        <v>J=</v>
      </c>
      <c r="X345" s="30">
        <f t="shared" si="116"/>
        <v>44635</v>
      </c>
      <c r="Y345" s="3"/>
      <c r="Z345" s="71">
        <f>[2]Plan1!$A415</f>
        <v>49194</v>
      </c>
      <c r="AA345" s="71" t="str">
        <f>[2]Plan1!$C415</f>
        <v>Independência do Brasil</v>
      </c>
      <c r="AB345" s="64"/>
      <c r="AC345" s="1"/>
      <c r="AD345" s="3"/>
      <c r="AE345" s="3"/>
      <c r="AF345" s="3"/>
      <c r="AG345" s="3"/>
      <c r="AH345" s="3"/>
      <c r="AI345" s="10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pans="1:145" x14ac:dyDescent="0.15">
      <c r="A346" s="36">
        <f t="shared" si="108"/>
        <v>44604</v>
      </c>
      <c r="B346" s="14">
        <f t="shared" ca="1" si="117"/>
        <v>1.1528407600000001</v>
      </c>
      <c r="C346" s="13">
        <f t="shared" ca="1" si="109"/>
        <v>1.0036087300000001</v>
      </c>
      <c r="D346" s="12">
        <f ca="1">IF(A346&lt;$B$1,VLOOKUP(A346,[1]DI!$A$4:$B$15000,2,FALSE),0)</f>
        <v>0</v>
      </c>
      <c r="E346" s="13">
        <f t="shared" ca="1" si="118"/>
        <v>1</v>
      </c>
      <c r="F346" s="13">
        <f ca="1">(TRUNC(PRODUCT($E$12:$E345),16))</f>
        <v>1.05179980586138</v>
      </c>
      <c r="G346" s="13">
        <f t="shared" si="119"/>
        <v>1</v>
      </c>
      <c r="H346" s="13">
        <f t="shared" ca="1" si="120"/>
        <v>1.0517998099999999</v>
      </c>
      <c r="I346" s="12">
        <f t="shared" si="121"/>
        <v>0.1</v>
      </c>
      <c r="J346" s="30">
        <f t="shared" si="110"/>
        <v>44270</v>
      </c>
      <c r="K346" s="2">
        <f t="shared" si="111"/>
        <v>232</v>
      </c>
      <c r="L346" s="15">
        <f t="shared" si="112"/>
        <v>233</v>
      </c>
      <c r="M346" s="11">
        <f t="shared" si="104"/>
        <v>1.0921236409999999</v>
      </c>
      <c r="N346" s="11">
        <f t="shared" ca="1" si="105"/>
        <v>1.1486954380000001</v>
      </c>
      <c r="O346" s="15">
        <f t="shared" si="113"/>
        <v>0</v>
      </c>
      <c r="P346" s="13">
        <f t="shared" ca="1" si="106"/>
        <v>0.14923202999999999</v>
      </c>
      <c r="Q346" s="19">
        <f t="shared" si="107"/>
        <v>0</v>
      </c>
      <c r="R346" s="13">
        <f t="shared" si="114"/>
        <v>0</v>
      </c>
      <c r="S346" s="13"/>
      <c r="T346" s="13"/>
      <c r="U346" s="13"/>
      <c r="V346" s="13"/>
      <c r="W346" s="4" t="str">
        <f t="shared" si="115"/>
        <v>J=</v>
      </c>
      <c r="X346" s="30">
        <f t="shared" si="116"/>
        <v>44635</v>
      </c>
      <c r="Y346" s="3"/>
      <c r="Z346" s="71">
        <f>[2]Plan1!$A416</f>
        <v>49229</v>
      </c>
      <c r="AA346" s="71" t="str">
        <f>[2]Plan1!$C416</f>
        <v>Nossa Sr.a Aparecida - Padroeira do Brasil</v>
      </c>
      <c r="AB346" s="64"/>
      <c r="AC346" s="1"/>
      <c r="AD346" s="3"/>
      <c r="AE346" s="3"/>
      <c r="AF346" s="3"/>
      <c r="AG346" s="3"/>
      <c r="AH346" s="3"/>
      <c r="AI346" s="10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pans="1:145" x14ac:dyDescent="0.15">
      <c r="A347" s="36">
        <f t="shared" si="108"/>
        <v>44605</v>
      </c>
      <c r="B347" s="14">
        <f t="shared" ca="1" si="117"/>
        <v>1.1528407600000001</v>
      </c>
      <c r="C347" s="13">
        <f t="shared" ca="1" si="109"/>
        <v>1.0036087300000001</v>
      </c>
      <c r="D347" s="12">
        <f ca="1">IF(A347&lt;$B$1,VLOOKUP(A347,[1]DI!$A$4:$B$15000,2,FALSE),0)</f>
        <v>0</v>
      </c>
      <c r="E347" s="13">
        <f t="shared" ca="1" si="118"/>
        <v>1</v>
      </c>
      <c r="F347" s="13">
        <f ca="1">(TRUNC(PRODUCT($E$12:$E346),16))</f>
        <v>1.05179980586138</v>
      </c>
      <c r="G347" s="13">
        <f t="shared" si="119"/>
        <v>1</v>
      </c>
      <c r="H347" s="13">
        <f t="shared" ca="1" si="120"/>
        <v>1.0517998099999999</v>
      </c>
      <c r="I347" s="12">
        <f t="shared" si="121"/>
        <v>0.1</v>
      </c>
      <c r="J347" s="30">
        <f t="shared" si="110"/>
        <v>44270</v>
      </c>
      <c r="K347" s="2">
        <f t="shared" si="111"/>
        <v>232</v>
      </c>
      <c r="L347" s="15">
        <f t="shared" si="112"/>
        <v>233</v>
      </c>
      <c r="M347" s="11">
        <f t="shared" si="104"/>
        <v>1.0921236409999999</v>
      </c>
      <c r="N347" s="11">
        <f t="shared" ca="1" si="105"/>
        <v>1.1486954380000001</v>
      </c>
      <c r="O347" s="15">
        <f t="shared" si="113"/>
        <v>0</v>
      </c>
      <c r="P347" s="13">
        <f t="shared" ca="1" si="106"/>
        <v>0.14923202999999999</v>
      </c>
      <c r="Q347" s="19">
        <f t="shared" si="107"/>
        <v>0</v>
      </c>
      <c r="R347" s="13">
        <f t="shared" si="114"/>
        <v>0</v>
      </c>
      <c r="S347" s="13"/>
      <c r="T347" s="13"/>
      <c r="U347" s="13"/>
      <c r="V347" s="13"/>
      <c r="W347" s="4" t="str">
        <f t="shared" si="115"/>
        <v>J=</v>
      </c>
      <c r="X347" s="30">
        <f t="shared" si="116"/>
        <v>44635</v>
      </c>
      <c r="Y347" s="3"/>
      <c r="Z347" s="71">
        <f>[2]Plan1!$A417</f>
        <v>49250</v>
      </c>
      <c r="AA347" s="71" t="str">
        <f>[2]Plan1!$C417</f>
        <v>Finados</v>
      </c>
      <c r="AB347" s="64"/>
      <c r="AC347" s="1"/>
      <c r="AD347" s="3"/>
      <c r="AE347" s="3"/>
      <c r="AF347" s="3"/>
      <c r="AG347" s="3"/>
      <c r="AH347" s="3"/>
      <c r="AI347" s="10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pans="1:145" x14ac:dyDescent="0.15">
      <c r="A348" s="36">
        <f t="shared" si="108"/>
        <v>44606</v>
      </c>
      <c r="B348" s="14">
        <f t="shared" ca="1" si="117"/>
        <v>1.1528407600000001</v>
      </c>
      <c r="C348" s="13">
        <f t="shared" ca="1" si="109"/>
        <v>1.0036087300000001</v>
      </c>
      <c r="D348" s="12">
        <f ca="1">IF(A348&lt;$B$1,VLOOKUP(A348,[1]DI!$A$4:$B$15000,2,FALSE),0)</f>
        <v>0.1065</v>
      </c>
      <c r="E348" s="13">
        <f t="shared" ca="1" si="118"/>
        <v>1.00040168</v>
      </c>
      <c r="F348" s="13">
        <f ca="1">(TRUNC(PRODUCT($E$12:$E347),16))</f>
        <v>1.05179980586138</v>
      </c>
      <c r="G348" s="13">
        <f t="shared" si="119"/>
        <v>1</v>
      </c>
      <c r="H348" s="13">
        <f t="shared" ca="1" si="120"/>
        <v>1.0517998099999999</v>
      </c>
      <c r="I348" s="12">
        <f t="shared" si="121"/>
        <v>0.1</v>
      </c>
      <c r="J348" s="30">
        <f t="shared" si="110"/>
        <v>44270</v>
      </c>
      <c r="K348" s="2">
        <f t="shared" si="111"/>
        <v>233</v>
      </c>
      <c r="L348" s="15">
        <f t="shared" si="112"/>
        <v>233</v>
      </c>
      <c r="M348" s="11">
        <f t="shared" si="104"/>
        <v>1.0921236409999999</v>
      </c>
      <c r="N348" s="11">
        <f t="shared" ca="1" si="105"/>
        <v>1.1486954380000001</v>
      </c>
      <c r="O348" s="15">
        <f t="shared" si="113"/>
        <v>0</v>
      </c>
      <c r="P348" s="13">
        <f t="shared" ca="1" si="106"/>
        <v>0.14923202999999999</v>
      </c>
      <c r="Q348" s="19">
        <f t="shared" si="107"/>
        <v>0</v>
      </c>
      <c r="R348" s="13">
        <f t="shared" si="114"/>
        <v>0</v>
      </c>
      <c r="S348" s="13"/>
      <c r="T348" s="13"/>
      <c r="U348" s="13"/>
      <c r="V348" s="13"/>
      <c r="W348" s="4" t="str">
        <f t="shared" si="115"/>
        <v>J=</v>
      </c>
      <c r="X348" s="30">
        <f t="shared" si="116"/>
        <v>44635</v>
      </c>
      <c r="Y348" s="3"/>
      <c r="Z348" s="71">
        <f>[2]Plan1!$A418</f>
        <v>49263</v>
      </c>
      <c r="AA348" s="71" t="str">
        <f>[2]Plan1!$C418</f>
        <v>Proclamação da República</v>
      </c>
      <c r="AB348" s="64"/>
      <c r="AC348" s="1"/>
      <c r="AD348" s="3"/>
      <c r="AE348" s="3"/>
      <c r="AF348" s="3"/>
      <c r="AG348" s="3"/>
      <c r="AH348" s="3"/>
      <c r="AI348" s="10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pans="1:145" ht="18.75" x14ac:dyDescent="0.3">
      <c r="A349" s="129">
        <f t="shared" si="108"/>
        <v>44607</v>
      </c>
      <c r="B349" s="130">
        <f t="shared" ca="1" si="117"/>
        <v>1.15374011</v>
      </c>
      <c r="C349" s="131">
        <f t="shared" ca="1" si="109"/>
        <v>1.0036087300000001</v>
      </c>
      <c r="D349" s="12">
        <f ca="1">IF(A349&lt;$B$1,VLOOKUP(A349,[1]DI!$A$4:$B$15000,2,FALSE),0)</f>
        <v>0.1065</v>
      </c>
      <c r="E349" s="131">
        <f t="shared" ca="1" si="118"/>
        <v>1.00040168</v>
      </c>
      <c r="F349" s="131">
        <f ca="1">(TRUNC(PRODUCT($E$12:$E348),16))</f>
        <v>1.0522222928074001</v>
      </c>
      <c r="G349" s="131">
        <f t="shared" si="119"/>
        <v>1</v>
      </c>
      <c r="H349" s="131">
        <f t="shared" ca="1" si="120"/>
        <v>1.05222229</v>
      </c>
      <c r="I349" s="132">
        <f t="shared" si="121"/>
        <v>0.1</v>
      </c>
      <c r="J349" s="129">
        <f t="shared" si="110"/>
        <v>44270</v>
      </c>
      <c r="K349" s="133">
        <f t="shared" si="111"/>
        <v>234</v>
      </c>
      <c r="L349" s="134">
        <f t="shared" si="112"/>
        <v>234</v>
      </c>
      <c r="M349" s="135">
        <f t="shared" si="104"/>
        <v>1.092536776</v>
      </c>
      <c r="N349" s="135">
        <f t="shared" ca="1" si="105"/>
        <v>1.1495915480000001</v>
      </c>
      <c r="O349" s="134">
        <f t="shared" si="113"/>
        <v>0</v>
      </c>
      <c r="P349" s="131">
        <f t="shared" ca="1" si="106"/>
        <v>0.15013138000000001</v>
      </c>
      <c r="Q349" s="136">
        <f t="shared" si="107"/>
        <v>0</v>
      </c>
      <c r="R349" s="131">
        <f t="shared" si="114"/>
        <v>0</v>
      </c>
      <c r="S349" s="127">
        <f ca="1">TRUNC(0.02*($P349),8)</f>
        <v>3.0026200000000001E-3</v>
      </c>
      <c r="T349" s="13"/>
      <c r="V349" s="13"/>
      <c r="W349" s="4" t="str">
        <f t="shared" si="115"/>
        <v>J=</v>
      </c>
      <c r="X349" s="30">
        <f t="shared" si="116"/>
        <v>44635</v>
      </c>
      <c r="Y349" s="3"/>
      <c r="Z349" s="71">
        <f>[2]Plan1!$A419</f>
        <v>49268</v>
      </c>
      <c r="AA349" s="71" t="str">
        <f>[2]Plan1!$C419</f>
        <v>Dia Nacional de Zumbi e da Consciência Negra</v>
      </c>
      <c r="AB349" s="64"/>
      <c r="AC349" s="1"/>
      <c r="AD349" s="3"/>
      <c r="AE349" s="3"/>
      <c r="AF349" s="3"/>
      <c r="AG349" s="3"/>
      <c r="AH349" s="3"/>
      <c r="AI349" s="10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pans="1:145" ht="18.75" x14ac:dyDescent="0.3">
      <c r="A350" s="36">
        <f t="shared" si="108"/>
        <v>44608</v>
      </c>
      <c r="B350" s="14">
        <f t="shared" ca="1" si="117"/>
        <v>1.15809465</v>
      </c>
      <c r="C350" s="127">
        <f ca="1">(C349-R349+S349)</f>
        <v>1.00661135</v>
      </c>
      <c r="D350" s="12">
        <f ca="1">IF(A350&lt;$B$1,VLOOKUP(A350,[1]DI!$A$4:$B$15000,2,FALSE),0)</f>
        <v>0.1065</v>
      </c>
      <c r="E350" s="13">
        <f t="shared" ca="1" si="118"/>
        <v>1.00040168</v>
      </c>
      <c r="F350" s="13">
        <f ca="1">(TRUNC(PRODUCT($E$12:$E349),16))</f>
        <v>1.0526449494579699</v>
      </c>
      <c r="G350" s="13">
        <f t="shared" si="119"/>
        <v>1</v>
      </c>
      <c r="H350" s="13">
        <f t="shared" ca="1" si="120"/>
        <v>1.0526449499999999</v>
      </c>
      <c r="I350" s="12">
        <f t="shared" si="121"/>
        <v>0.1</v>
      </c>
      <c r="J350" s="30">
        <f t="shared" si="110"/>
        <v>44270</v>
      </c>
      <c r="K350" s="2">
        <f t="shared" si="111"/>
        <v>235</v>
      </c>
      <c r="L350" s="15">
        <f t="shared" si="112"/>
        <v>235</v>
      </c>
      <c r="M350" s="11">
        <f t="shared" si="104"/>
        <v>1.0929500679999999</v>
      </c>
      <c r="N350" s="11">
        <f t="shared" ca="1" si="105"/>
        <v>1.1504883699999999</v>
      </c>
      <c r="O350" s="15">
        <f t="shared" si="113"/>
        <v>0</v>
      </c>
      <c r="P350" s="13">
        <f t="shared" ca="1" si="106"/>
        <v>0.15148329999999999</v>
      </c>
      <c r="Q350" s="19">
        <f t="shared" si="107"/>
        <v>0</v>
      </c>
      <c r="R350" s="13">
        <f t="shared" si="114"/>
        <v>0</v>
      </c>
      <c r="S350" s="13"/>
      <c r="T350" s="13"/>
      <c r="U350" s="13"/>
      <c r="V350" s="13"/>
      <c r="W350" s="4" t="str">
        <f t="shared" si="115"/>
        <v>J=</v>
      </c>
      <c r="X350" s="30">
        <f t="shared" si="116"/>
        <v>44635</v>
      </c>
      <c r="Y350" s="3"/>
      <c r="Z350" s="71">
        <f>[2]Plan1!$A420</f>
        <v>49303</v>
      </c>
      <c r="AA350" s="71" t="str">
        <f>[2]Plan1!$C420</f>
        <v>Natal</v>
      </c>
      <c r="AB350" s="64"/>
      <c r="AC350" s="1"/>
      <c r="AD350" s="3"/>
      <c r="AE350" s="3"/>
      <c r="AF350" s="3"/>
      <c r="AG350" s="3"/>
      <c r="AH350" s="3"/>
      <c r="AI350" s="10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pans="1:145" x14ac:dyDescent="0.15">
      <c r="A351" s="36">
        <f t="shared" si="108"/>
        <v>44609</v>
      </c>
      <c r="B351" s="14">
        <f t="shared" ca="1" si="117"/>
        <v>1.1589981</v>
      </c>
      <c r="C351" s="13">
        <f t="shared" ca="1" si="109"/>
        <v>1.00661135</v>
      </c>
      <c r="D351" s="12">
        <f ca="1">IF(A351&lt;$B$1,VLOOKUP(A351,[1]DI!$A$4:$B$15000,2,FALSE),0)</f>
        <v>0.1065</v>
      </c>
      <c r="E351" s="13">
        <f t="shared" ca="1" si="118"/>
        <v>1.00040168</v>
      </c>
      <c r="F351" s="13">
        <f ca="1">(TRUNC(PRODUCT($E$12:$E350),16))</f>
        <v>1.0530677758812701</v>
      </c>
      <c r="G351" s="13">
        <f t="shared" si="119"/>
        <v>1</v>
      </c>
      <c r="H351" s="13">
        <f t="shared" ca="1" si="120"/>
        <v>1.0530677799999999</v>
      </c>
      <c r="I351" s="12">
        <f t="shared" si="121"/>
        <v>0.1</v>
      </c>
      <c r="J351" s="30">
        <f t="shared" si="110"/>
        <v>44270</v>
      </c>
      <c r="K351" s="2">
        <f t="shared" si="111"/>
        <v>236</v>
      </c>
      <c r="L351" s="15">
        <f t="shared" si="112"/>
        <v>236</v>
      </c>
      <c r="M351" s="11">
        <f t="shared" si="104"/>
        <v>1.0933635159999999</v>
      </c>
      <c r="N351" s="11">
        <f t="shared" ca="1" si="105"/>
        <v>1.1513858910000001</v>
      </c>
      <c r="O351" s="15">
        <f t="shared" si="113"/>
        <v>0</v>
      </c>
      <c r="P351" s="13">
        <f t="shared" ca="1" si="106"/>
        <v>0.15238674999999999</v>
      </c>
      <c r="Q351" s="19">
        <f t="shared" si="107"/>
        <v>0</v>
      </c>
      <c r="R351" s="13">
        <f t="shared" si="114"/>
        <v>0</v>
      </c>
      <c r="S351" s="13"/>
      <c r="T351" s="13"/>
      <c r="U351" s="13"/>
      <c r="V351" s="13"/>
      <c r="W351" s="4" t="str">
        <f t="shared" si="115"/>
        <v>J=</v>
      </c>
      <c r="X351" s="30">
        <f t="shared" si="116"/>
        <v>44635</v>
      </c>
      <c r="Y351" s="3"/>
      <c r="Z351" s="71">
        <f>[2]Plan1!$A421</f>
        <v>49310</v>
      </c>
      <c r="AA351" s="71" t="str">
        <f>[2]Plan1!$C421</f>
        <v>Confraternização Universal</v>
      </c>
      <c r="AB351" s="64"/>
      <c r="AC351" s="1"/>
      <c r="AD351" s="3"/>
      <c r="AE351" s="3"/>
      <c r="AF351" s="3"/>
      <c r="AG351" s="3"/>
      <c r="AH351" s="3"/>
      <c r="AI351" s="10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pans="1:145" x14ac:dyDescent="0.15">
      <c r="A352" s="36">
        <f t="shared" si="108"/>
        <v>44610</v>
      </c>
      <c r="B352" s="14">
        <f t="shared" ca="1" si="117"/>
        <v>1.15990225</v>
      </c>
      <c r="C352" s="13">
        <f t="shared" ca="1" si="109"/>
        <v>1.00661135</v>
      </c>
      <c r="D352" s="12">
        <f ca="1">IF(A352&lt;$B$1,VLOOKUP(A352,[1]DI!$A$4:$B$15000,2,FALSE),0)</f>
        <v>0.1065</v>
      </c>
      <c r="E352" s="13">
        <f t="shared" ca="1" si="118"/>
        <v>1.00040168</v>
      </c>
      <c r="F352" s="13">
        <f ca="1">(TRUNC(PRODUCT($E$12:$E351),16))</f>
        <v>1.05349077214548</v>
      </c>
      <c r="G352" s="13">
        <f t="shared" si="119"/>
        <v>1</v>
      </c>
      <c r="H352" s="13">
        <f t="shared" ca="1" si="120"/>
        <v>1.05349077</v>
      </c>
      <c r="I352" s="12">
        <f t="shared" si="121"/>
        <v>0.1</v>
      </c>
      <c r="J352" s="30">
        <f t="shared" si="110"/>
        <v>44270</v>
      </c>
      <c r="K352" s="2">
        <f t="shared" si="111"/>
        <v>237</v>
      </c>
      <c r="L352" s="15">
        <f t="shared" si="112"/>
        <v>237</v>
      </c>
      <c r="M352" s="11">
        <f t="shared" si="104"/>
        <v>1.093777121</v>
      </c>
      <c r="N352" s="11">
        <f t="shared" ca="1" si="105"/>
        <v>1.152284101</v>
      </c>
      <c r="O352" s="15">
        <f t="shared" si="113"/>
        <v>0</v>
      </c>
      <c r="P352" s="13">
        <f t="shared" ca="1" si="106"/>
        <v>0.15329090000000001</v>
      </c>
      <c r="Q352" s="19">
        <f t="shared" si="107"/>
        <v>0</v>
      </c>
      <c r="R352" s="13">
        <f t="shared" si="114"/>
        <v>0</v>
      </c>
      <c r="S352" s="13"/>
      <c r="T352" s="13"/>
      <c r="U352" s="13"/>
      <c r="V352" s="13"/>
      <c r="W352" s="4" t="str">
        <f t="shared" si="115"/>
        <v>J=</v>
      </c>
      <c r="X352" s="30">
        <f t="shared" si="116"/>
        <v>44635</v>
      </c>
      <c r="Y352" s="3"/>
      <c r="Z352" s="71">
        <f>[2]Plan1!$A422</f>
        <v>49345</v>
      </c>
      <c r="AA352" s="71" t="str">
        <f>[2]Plan1!$C422</f>
        <v>Carnaval</v>
      </c>
      <c r="AB352" s="64"/>
      <c r="AC352" s="1"/>
      <c r="AD352" s="3"/>
      <c r="AE352" s="3"/>
      <c r="AF352" s="3"/>
      <c r="AG352" s="3"/>
      <c r="AH352" s="3"/>
      <c r="AI352" s="10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pans="1:145" x14ac:dyDescent="0.15">
      <c r="A353" s="36">
        <f t="shared" si="108"/>
        <v>44611</v>
      </c>
      <c r="B353" s="14">
        <f t="shared" ca="1" si="117"/>
        <v>1.1608071200000001</v>
      </c>
      <c r="C353" s="13">
        <f t="shared" ca="1" si="109"/>
        <v>1.00661135</v>
      </c>
      <c r="D353" s="12">
        <f ca="1">IF(A353&lt;$B$1,VLOOKUP(A353,[1]DI!$A$4:$B$15000,2,FALSE),0)</f>
        <v>0</v>
      </c>
      <c r="E353" s="13">
        <f t="shared" ca="1" si="118"/>
        <v>1</v>
      </c>
      <c r="F353" s="13">
        <f ca="1">(TRUNC(PRODUCT($E$12:$E352),16))</f>
        <v>1.0539139383188401</v>
      </c>
      <c r="G353" s="13">
        <f t="shared" si="119"/>
        <v>1</v>
      </c>
      <c r="H353" s="13">
        <f t="shared" ca="1" si="120"/>
        <v>1.0539139399999999</v>
      </c>
      <c r="I353" s="12">
        <f t="shared" si="121"/>
        <v>0.1</v>
      </c>
      <c r="J353" s="30">
        <f t="shared" si="110"/>
        <v>44270</v>
      </c>
      <c r="K353" s="2">
        <f t="shared" si="111"/>
        <v>237</v>
      </c>
      <c r="L353" s="15">
        <f t="shared" si="112"/>
        <v>238</v>
      </c>
      <c r="M353" s="11">
        <f t="shared" si="104"/>
        <v>1.0941908819999999</v>
      </c>
      <c r="N353" s="11">
        <f t="shared" ca="1" si="105"/>
        <v>1.1531830240000001</v>
      </c>
      <c r="O353" s="15">
        <f t="shared" si="113"/>
        <v>0</v>
      </c>
      <c r="P353" s="13">
        <f t="shared" ca="1" si="106"/>
        <v>0.15419577000000001</v>
      </c>
      <c r="Q353" s="19">
        <f t="shared" si="107"/>
        <v>0</v>
      </c>
      <c r="R353" s="13">
        <f t="shared" si="114"/>
        <v>0</v>
      </c>
      <c r="S353" s="13"/>
      <c r="T353" s="13"/>
      <c r="U353" s="13"/>
      <c r="V353" s="13"/>
      <c r="W353" s="4" t="str">
        <f t="shared" si="115"/>
        <v>J=</v>
      </c>
      <c r="X353" s="30">
        <f t="shared" si="116"/>
        <v>44635</v>
      </c>
      <c r="Y353" s="3"/>
      <c r="Z353" s="71">
        <f>[2]Plan1!$A423</f>
        <v>49346</v>
      </c>
      <c r="AA353" s="71" t="str">
        <f>[2]Plan1!$C423</f>
        <v>Carnaval</v>
      </c>
      <c r="AB353" s="64"/>
      <c r="AC353" s="1"/>
      <c r="AD353" s="3"/>
      <c r="AE353" s="3"/>
      <c r="AF353" s="3"/>
      <c r="AG353" s="3"/>
      <c r="AH353" s="3"/>
      <c r="AI353" s="10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pans="1:145" x14ac:dyDescent="0.15">
      <c r="A354" s="36">
        <f t="shared" si="108"/>
        <v>44612</v>
      </c>
      <c r="B354" s="14">
        <f t="shared" ca="1" si="117"/>
        <v>1.1608071200000001</v>
      </c>
      <c r="C354" s="13">
        <f t="shared" ca="1" si="109"/>
        <v>1.00661135</v>
      </c>
      <c r="D354" s="12">
        <f ca="1">IF(A354&lt;$B$1,VLOOKUP(A354,[1]DI!$A$4:$B$15000,2,FALSE),0)</f>
        <v>0</v>
      </c>
      <c r="E354" s="13">
        <f t="shared" ca="1" si="118"/>
        <v>1</v>
      </c>
      <c r="F354" s="13">
        <f ca="1">(TRUNC(PRODUCT($E$12:$E353),16))</f>
        <v>1.0539139383188401</v>
      </c>
      <c r="G354" s="13">
        <f t="shared" si="119"/>
        <v>1</v>
      </c>
      <c r="H354" s="13">
        <f t="shared" ca="1" si="120"/>
        <v>1.0539139399999999</v>
      </c>
      <c r="I354" s="12">
        <f t="shared" si="121"/>
        <v>0.1</v>
      </c>
      <c r="J354" s="30">
        <f t="shared" si="110"/>
        <v>44270</v>
      </c>
      <c r="K354" s="2">
        <f t="shared" si="111"/>
        <v>237</v>
      </c>
      <c r="L354" s="15">
        <f t="shared" si="112"/>
        <v>238</v>
      </c>
      <c r="M354" s="11">
        <f t="shared" si="104"/>
        <v>1.0941908819999999</v>
      </c>
      <c r="N354" s="11">
        <f t="shared" ca="1" si="105"/>
        <v>1.1531830240000001</v>
      </c>
      <c r="O354" s="15">
        <f t="shared" si="113"/>
        <v>0</v>
      </c>
      <c r="P354" s="13">
        <f t="shared" ca="1" si="106"/>
        <v>0.15419577000000001</v>
      </c>
      <c r="Q354" s="19">
        <f t="shared" si="107"/>
        <v>0</v>
      </c>
      <c r="R354" s="13">
        <f t="shared" si="114"/>
        <v>0</v>
      </c>
      <c r="S354" s="13"/>
      <c r="T354" s="13"/>
      <c r="U354" s="13"/>
      <c r="V354" s="13"/>
      <c r="W354" s="4" t="str">
        <f t="shared" si="115"/>
        <v>J=</v>
      </c>
      <c r="X354" s="30">
        <f t="shared" si="116"/>
        <v>44635</v>
      </c>
      <c r="Y354" s="3"/>
      <c r="Z354" s="71">
        <f>[2]Plan1!$A424</f>
        <v>49391</v>
      </c>
      <c r="AA354" s="71" t="str">
        <f>[2]Plan1!$C424</f>
        <v>Paixão de Cristo</v>
      </c>
      <c r="AB354" s="64"/>
      <c r="AC354" s="1"/>
      <c r="AD354" s="3"/>
      <c r="AE354" s="3"/>
      <c r="AF354" s="3"/>
      <c r="AG354" s="3"/>
      <c r="AH354" s="3"/>
      <c r="AI354" s="10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pans="1:145" x14ac:dyDescent="0.15">
      <c r="A355" s="36">
        <f t="shared" si="108"/>
        <v>44613</v>
      </c>
      <c r="B355" s="14">
        <f t="shared" ca="1" si="117"/>
        <v>1.1608071200000001</v>
      </c>
      <c r="C355" s="13">
        <f t="shared" ca="1" si="109"/>
        <v>1.00661135</v>
      </c>
      <c r="D355" s="12">
        <f ca="1">IF(A355&lt;$B$1,VLOOKUP(A355,[1]DI!$A$4:$B$15000,2,FALSE),0)</f>
        <v>0.1065</v>
      </c>
      <c r="E355" s="13">
        <f t="shared" ca="1" si="118"/>
        <v>1.00040168</v>
      </c>
      <c r="F355" s="13">
        <f ca="1">(TRUNC(PRODUCT($E$12:$E354),16))</f>
        <v>1.0539139383188401</v>
      </c>
      <c r="G355" s="13">
        <f t="shared" si="119"/>
        <v>1</v>
      </c>
      <c r="H355" s="13">
        <f t="shared" ca="1" si="120"/>
        <v>1.0539139399999999</v>
      </c>
      <c r="I355" s="12">
        <f t="shared" si="121"/>
        <v>0.1</v>
      </c>
      <c r="J355" s="30">
        <f t="shared" si="110"/>
        <v>44270</v>
      </c>
      <c r="K355" s="2">
        <f t="shared" si="111"/>
        <v>238</v>
      </c>
      <c r="L355" s="15">
        <f t="shared" si="112"/>
        <v>238</v>
      </c>
      <c r="M355" s="11">
        <f t="shared" si="104"/>
        <v>1.0941908819999999</v>
      </c>
      <c r="N355" s="11">
        <f t="shared" ca="1" si="105"/>
        <v>1.1531830240000001</v>
      </c>
      <c r="O355" s="15">
        <f t="shared" si="113"/>
        <v>0</v>
      </c>
      <c r="P355" s="13">
        <f t="shared" ca="1" si="106"/>
        <v>0.15419577000000001</v>
      </c>
      <c r="Q355" s="19">
        <f t="shared" si="107"/>
        <v>0</v>
      </c>
      <c r="R355" s="13">
        <f t="shared" si="114"/>
        <v>0</v>
      </c>
      <c r="S355" s="13"/>
      <c r="T355" s="13"/>
      <c r="U355" s="13"/>
      <c r="V355" s="13"/>
      <c r="W355" s="4" t="str">
        <f t="shared" si="115"/>
        <v>J=</v>
      </c>
      <c r="X355" s="30">
        <f t="shared" si="116"/>
        <v>44635</v>
      </c>
      <c r="Y355" s="3"/>
      <c r="Z355" s="71">
        <f>[2]Plan1!$A425</f>
        <v>49420</v>
      </c>
      <c r="AA355" s="71" t="str">
        <f>[2]Plan1!$C425</f>
        <v>Tiradentes</v>
      </c>
      <c r="AB355" s="64"/>
      <c r="AC355" s="1"/>
      <c r="AD355" s="3"/>
      <c r="AE355" s="3"/>
      <c r="AF355" s="3"/>
      <c r="AG355" s="3"/>
      <c r="AH355" s="3"/>
      <c r="AI355" s="10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pans="1:145" x14ac:dyDescent="0.15">
      <c r="A356" s="36">
        <f t="shared" si="108"/>
        <v>44614</v>
      </c>
      <c r="B356" s="14">
        <f t="shared" ca="1" si="117"/>
        <v>1.1617126799999999</v>
      </c>
      <c r="C356" s="13">
        <f t="shared" ca="1" si="109"/>
        <v>1.00661135</v>
      </c>
      <c r="D356" s="12">
        <f ca="1">IF(A356&lt;$B$1,VLOOKUP(A356,[1]DI!$A$4:$B$15000,2,FALSE),0)</f>
        <v>0.1065</v>
      </c>
      <c r="E356" s="13">
        <f t="shared" ca="1" si="118"/>
        <v>1.00040168</v>
      </c>
      <c r="F356" s="13">
        <f ca="1">(TRUNC(PRODUCT($E$12:$E355),16))</f>
        <v>1.05433727446958</v>
      </c>
      <c r="G356" s="13">
        <f t="shared" si="119"/>
        <v>1</v>
      </c>
      <c r="H356" s="13">
        <f t="shared" ca="1" si="120"/>
        <v>1.05433727</v>
      </c>
      <c r="I356" s="12">
        <f t="shared" si="121"/>
        <v>0.1</v>
      </c>
      <c r="J356" s="30">
        <f t="shared" si="110"/>
        <v>44270</v>
      </c>
      <c r="K356" s="2">
        <f t="shared" si="111"/>
        <v>239</v>
      </c>
      <c r="L356" s="15">
        <f t="shared" si="112"/>
        <v>239</v>
      </c>
      <c r="M356" s="11">
        <f t="shared" si="104"/>
        <v>1.0946047999999999</v>
      </c>
      <c r="N356" s="11">
        <f t="shared" ca="1" si="105"/>
        <v>1.1540826369999999</v>
      </c>
      <c r="O356" s="15">
        <f t="shared" si="113"/>
        <v>0</v>
      </c>
      <c r="P356" s="13">
        <f t="shared" ca="1" si="106"/>
        <v>0.15510133000000001</v>
      </c>
      <c r="Q356" s="19">
        <f t="shared" si="107"/>
        <v>0</v>
      </c>
      <c r="R356" s="13">
        <f t="shared" si="114"/>
        <v>0</v>
      </c>
      <c r="S356" s="13"/>
      <c r="T356" s="13"/>
      <c r="U356" s="13"/>
      <c r="V356" s="13"/>
      <c r="W356" s="4" t="str">
        <f t="shared" si="115"/>
        <v>J=</v>
      </c>
      <c r="X356" s="30">
        <f t="shared" si="116"/>
        <v>44635</v>
      </c>
      <c r="Y356" s="3"/>
      <c r="Z356" s="71">
        <f>[2]Plan1!$A426</f>
        <v>49430</v>
      </c>
      <c r="AA356" s="71" t="str">
        <f>[2]Plan1!$C426</f>
        <v>Dia do Trabalho</v>
      </c>
      <c r="AB356" s="64"/>
      <c r="AC356" s="1"/>
      <c r="AD356" s="3"/>
      <c r="AE356" s="3"/>
      <c r="AF356" s="3"/>
      <c r="AG356" s="3"/>
      <c r="AH356" s="3"/>
      <c r="AI356" s="10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pans="1:145" x14ac:dyDescent="0.15">
      <c r="A357" s="36">
        <f t="shared" si="108"/>
        <v>44615</v>
      </c>
      <c r="B357" s="14">
        <f t="shared" ca="1" si="117"/>
        <v>1.1626189499999999</v>
      </c>
      <c r="C357" s="13">
        <f t="shared" ca="1" si="109"/>
        <v>1.00661135</v>
      </c>
      <c r="D357" s="12">
        <f ca="1">IF(A357&lt;$B$1,VLOOKUP(A357,[1]DI!$A$4:$B$15000,2,FALSE),0)</f>
        <v>0.1065</v>
      </c>
      <c r="E357" s="13">
        <f t="shared" ca="1" si="118"/>
        <v>1.00040168</v>
      </c>
      <c r="F357" s="13">
        <f ca="1">(TRUNC(PRODUCT($E$12:$E356),16))</f>
        <v>1.05476078066599</v>
      </c>
      <c r="G357" s="13">
        <f t="shared" si="119"/>
        <v>1</v>
      </c>
      <c r="H357" s="13">
        <f t="shared" ca="1" si="120"/>
        <v>1.0547607800000001</v>
      </c>
      <c r="I357" s="12">
        <f t="shared" si="121"/>
        <v>0.1</v>
      </c>
      <c r="J357" s="30">
        <f t="shared" si="110"/>
        <v>44270</v>
      </c>
      <c r="K357" s="2">
        <f t="shared" si="111"/>
        <v>240</v>
      </c>
      <c r="L357" s="15">
        <f t="shared" si="112"/>
        <v>240</v>
      </c>
      <c r="M357" s="11">
        <f t="shared" si="104"/>
        <v>1.095018874</v>
      </c>
      <c r="N357" s="11">
        <f t="shared" ca="1" si="105"/>
        <v>1.1549829620000001</v>
      </c>
      <c r="O357" s="15">
        <f t="shared" si="113"/>
        <v>0</v>
      </c>
      <c r="P357" s="13">
        <f t="shared" ca="1" si="106"/>
        <v>0.1560076</v>
      </c>
      <c r="Q357" s="19">
        <f t="shared" si="107"/>
        <v>0</v>
      </c>
      <c r="R357" s="13">
        <f t="shared" si="114"/>
        <v>0</v>
      </c>
      <c r="S357" s="13"/>
      <c r="T357" s="13"/>
      <c r="U357" s="13"/>
      <c r="V357" s="13"/>
      <c r="W357" s="4" t="str">
        <f t="shared" si="115"/>
        <v>J=</v>
      </c>
      <c r="X357" s="30">
        <f t="shared" si="116"/>
        <v>44635</v>
      </c>
      <c r="Y357" s="3"/>
      <c r="Z357" s="71">
        <f>[2]Plan1!$A427</f>
        <v>49453</v>
      </c>
      <c r="AA357" s="71" t="str">
        <f>[2]Plan1!$C427</f>
        <v>Corpus Christi</v>
      </c>
      <c r="AB357" s="64"/>
      <c r="AC357" s="1"/>
      <c r="AD357" s="3"/>
      <c r="AE357" s="3"/>
      <c r="AF357" s="3"/>
      <c r="AG357" s="3"/>
      <c r="AH357" s="3"/>
      <c r="AI357" s="10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pans="1:145" x14ac:dyDescent="0.15">
      <c r="A358" s="36">
        <f t="shared" si="108"/>
        <v>44616</v>
      </c>
      <c r="B358" s="14">
        <f t="shared" ca="1" si="117"/>
        <v>1.16352594</v>
      </c>
      <c r="C358" s="13">
        <f t="shared" ca="1" si="109"/>
        <v>1.00661135</v>
      </c>
      <c r="D358" s="12">
        <f ca="1">IF(A358&lt;$B$1,VLOOKUP(A358,[1]DI!$A$4:$B$15000,2,FALSE),0)</f>
        <v>0.1065</v>
      </c>
      <c r="E358" s="13">
        <f t="shared" ca="1" si="118"/>
        <v>1.00040168</v>
      </c>
      <c r="F358" s="13">
        <f ca="1">(TRUNC(PRODUCT($E$12:$E357),16))</f>
        <v>1.05518445697637</v>
      </c>
      <c r="G358" s="13">
        <f t="shared" si="119"/>
        <v>1</v>
      </c>
      <c r="H358" s="13">
        <f t="shared" ca="1" si="120"/>
        <v>1.05518446</v>
      </c>
      <c r="I358" s="12">
        <f t="shared" si="121"/>
        <v>0.1</v>
      </c>
      <c r="J358" s="30">
        <f t="shared" si="110"/>
        <v>44270</v>
      </c>
      <c r="K358" s="2">
        <f t="shared" si="111"/>
        <v>241</v>
      </c>
      <c r="L358" s="15">
        <f t="shared" si="112"/>
        <v>241</v>
      </c>
      <c r="M358" s="11">
        <f t="shared" si="104"/>
        <v>1.0954331049999999</v>
      </c>
      <c r="N358" s="11">
        <f t="shared" ca="1" si="105"/>
        <v>1.1558839889999999</v>
      </c>
      <c r="O358" s="15">
        <f t="shared" si="113"/>
        <v>0</v>
      </c>
      <c r="P358" s="13">
        <f t="shared" ca="1" si="106"/>
        <v>0.15691458999999999</v>
      </c>
      <c r="Q358" s="19">
        <f t="shared" si="107"/>
        <v>0</v>
      </c>
      <c r="R358" s="13">
        <f t="shared" si="114"/>
        <v>0</v>
      </c>
      <c r="S358" s="13"/>
      <c r="T358" s="13"/>
      <c r="U358" s="13"/>
      <c r="V358" s="13"/>
      <c r="W358" s="4" t="str">
        <f t="shared" si="115"/>
        <v>J=</v>
      </c>
      <c r="X358" s="30">
        <f t="shared" si="116"/>
        <v>44635</v>
      </c>
      <c r="Y358" s="3"/>
      <c r="Z358" s="71">
        <f>[2]Plan1!$A428</f>
        <v>49559</v>
      </c>
      <c r="AA358" s="71" t="str">
        <f>[2]Plan1!$C428</f>
        <v>Independência do Brasil</v>
      </c>
      <c r="AB358" s="64"/>
      <c r="AC358" s="1"/>
      <c r="AD358" s="3"/>
      <c r="AE358" s="3"/>
      <c r="AF358" s="3"/>
      <c r="AG358" s="3"/>
      <c r="AH358" s="3"/>
      <c r="AI358" s="10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pans="1:145" x14ac:dyDescent="0.15">
      <c r="A359" s="36">
        <f t="shared" si="108"/>
        <v>44617</v>
      </c>
      <c r="B359" s="14">
        <f t="shared" ca="1" si="117"/>
        <v>1.1644336200000001</v>
      </c>
      <c r="C359" s="13">
        <f t="shared" ca="1" si="109"/>
        <v>1.00661135</v>
      </c>
      <c r="D359" s="12">
        <f ca="1">IF(A359&lt;$B$1,VLOOKUP(A359,[1]DI!$A$4:$B$15000,2,FALSE),0)</f>
        <v>0.1065</v>
      </c>
      <c r="E359" s="13">
        <f t="shared" ca="1" si="118"/>
        <v>1.00040168</v>
      </c>
      <c r="F359" s="13">
        <f ca="1">(TRUNC(PRODUCT($E$12:$E358),16))</f>
        <v>1.05560830346905</v>
      </c>
      <c r="G359" s="13">
        <f t="shared" si="119"/>
        <v>1</v>
      </c>
      <c r="H359" s="13">
        <f t="shared" ca="1" si="120"/>
        <v>1.0556083000000001</v>
      </c>
      <c r="I359" s="12">
        <f t="shared" si="121"/>
        <v>0.1</v>
      </c>
      <c r="J359" s="30">
        <f t="shared" si="110"/>
        <v>44270</v>
      </c>
      <c r="K359" s="2">
        <f t="shared" si="111"/>
        <v>242</v>
      </c>
      <c r="L359" s="15">
        <f t="shared" si="112"/>
        <v>242</v>
      </c>
      <c r="M359" s="11">
        <f t="shared" si="104"/>
        <v>1.095847493</v>
      </c>
      <c r="N359" s="11">
        <f t="shared" ca="1" si="105"/>
        <v>1.156785709</v>
      </c>
      <c r="O359" s="15">
        <f t="shared" si="113"/>
        <v>0</v>
      </c>
      <c r="P359" s="13">
        <f t="shared" ca="1" si="106"/>
        <v>0.15782226999999999</v>
      </c>
      <c r="Q359" s="19">
        <f t="shared" si="107"/>
        <v>0</v>
      </c>
      <c r="R359" s="13">
        <f t="shared" si="114"/>
        <v>0</v>
      </c>
      <c r="S359" s="13"/>
      <c r="T359" s="13"/>
      <c r="U359" s="13"/>
      <c r="V359" s="13"/>
      <c r="W359" s="4" t="str">
        <f t="shared" si="115"/>
        <v>J=</v>
      </c>
      <c r="X359" s="30">
        <f t="shared" si="116"/>
        <v>44635</v>
      </c>
      <c r="Y359" s="3"/>
      <c r="Z359" s="71">
        <f>[2]Plan1!$A429</f>
        <v>49594</v>
      </c>
      <c r="AA359" s="71" t="str">
        <f>[2]Plan1!$C429</f>
        <v>Nossa Sr.a Aparecida - Padroeira do Brasil</v>
      </c>
      <c r="AB359" s="64"/>
      <c r="AC359" s="1"/>
      <c r="AD359" s="3"/>
      <c r="AE359" s="3"/>
      <c r="AF359" s="3"/>
      <c r="AG359" s="3"/>
      <c r="AH359" s="3"/>
      <c r="AI359" s="10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pans="1:145" x14ac:dyDescent="0.15">
      <c r="A360" s="36">
        <f t="shared" si="108"/>
        <v>44618</v>
      </c>
      <c r="B360" s="14">
        <f t="shared" ca="1" si="117"/>
        <v>1.16534202</v>
      </c>
      <c r="C360" s="13">
        <f t="shared" ca="1" si="109"/>
        <v>1.00661135</v>
      </c>
      <c r="D360" s="12">
        <f ca="1">IF(A360&lt;$B$1,VLOOKUP(A360,[1]DI!$A$4:$B$15000,2,FALSE),0)</f>
        <v>0</v>
      </c>
      <c r="E360" s="13">
        <f t="shared" ca="1" si="118"/>
        <v>1</v>
      </c>
      <c r="F360" s="13">
        <f ca="1">(TRUNC(PRODUCT($E$12:$E359),16))</f>
        <v>1.05603232021239</v>
      </c>
      <c r="G360" s="13">
        <f t="shared" si="119"/>
        <v>1</v>
      </c>
      <c r="H360" s="13">
        <f t="shared" ca="1" si="120"/>
        <v>1.0560323199999999</v>
      </c>
      <c r="I360" s="12">
        <f t="shared" si="121"/>
        <v>0.1</v>
      </c>
      <c r="J360" s="30">
        <f t="shared" si="110"/>
        <v>44270</v>
      </c>
      <c r="K360" s="2">
        <f t="shared" si="111"/>
        <v>242</v>
      </c>
      <c r="L360" s="15">
        <f t="shared" si="112"/>
        <v>243</v>
      </c>
      <c r="M360" s="11">
        <f t="shared" si="104"/>
        <v>1.096262037</v>
      </c>
      <c r="N360" s="11">
        <f t="shared" ca="1" si="105"/>
        <v>1.157688142</v>
      </c>
      <c r="O360" s="15">
        <f t="shared" si="113"/>
        <v>0</v>
      </c>
      <c r="P360" s="13">
        <f t="shared" ca="1" si="106"/>
        <v>0.15873066999999999</v>
      </c>
      <c r="Q360" s="19">
        <f t="shared" si="107"/>
        <v>0</v>
      </c>
      <c r="R360" s="13">
        <f t="shared" si="114"/>
        <v>0</v>
      </c>
      <c r="S360" s="13"/>
      <c r="T360" s="13"/>
      <c r="U360" s="13"/>
      <c r="V360" s="13"/>
      <c r="W360" s="4" t="str">
        <f t="shared" si="115"/>
        <v>J=</v>
      </c>
      <c r="X360" s="30">
        <f t="shared" si="116"/>
        <v>44635</v>
      </c>
      <c r="Y360" s="3"/>
      <c r="Z360" s="71">
        <f>[2]Plan1!$A430</f>
        <v>49615</v>
      </c>
      <c r="AA360" s="71" t="str">
        <f>[2]Plan1!$C430</f>
        <v>Finados</v>
      </c>
      <c r="AB360" s="64"/>
      <c r="AC360" s="1"/>
      <c r="AD360" s="3"/>
      <c r="AE360" s="3"/>
      <c r="AF360" s="3"/>
      <c r="AG360" s="3"/>
      <c r="AH360" s="3"/>
      <c r="AI360" s="10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pans="1:145" x14ac:dyDescent="0.15">
      <c r="A361" s="36">
        <f t="shared" si="108"/>
        <v>44619</v>
      </c>
      <c r="B361" s="14">
        <f t="shared" ca="1" si="117"/>
        <v>1.16534202</v>
      </c>
      <c r="C361" s="13">
        <f t="shared" ca="1" si="109"/>
        <v>1.00661135</v>
      </c>
      <c r="D361" s="12">
        <f ca="1">IF(A361&lt;$B$1,VLOOKUP(A361,[1]DI!$A$4:$B$15000,2,FALSE),0)</f>
        <v>0</v>
      </c>
      <c r="E361" s="13">
        <f t="shared" ca="1" si="118"/>
        <v>1</v>
      </c>
      <c r="F361" s="13">
        <f ca="1">(TRUNC(PRODUCT($E$12:$E360),16))</f>
        <v>1.05603232021239</v>
      </c>
      <c r="G361" s="13">
        <f t="shared" si="119"/>
        <v>1</v>
      </c>
      <c r="H361" s="13">
        <f t="shared" ca="1" si="120"/>
        <v>1.0560323199999999</v>
      </c>
      <c r="I361" s="12">
        <f t="shared" si="121"/>
        <v>0.1</v>
      </c>
      <c r="J361" s="30">
        <f t="shared" si="110"/>
        <v>44270</v>
      </c>
      <c r="K361" s="2">
        <f t="shared" si="111"/>
        <v>242</v>
      </c>
      <c r="L361" s="15">
        <f t="shared" si="112"/>
        <v>243</v>
      </c>
      <c r="M361" s="11">
        <f t="shared" si="104"/>
        <v>1.096262037</v>
      </c>
      <c r="N361" s="11">
        <f t="shared" ca="1" si="105"/>
        <v>1.157688142</v>
      </c>
      <c r="O361" s="15">
        <f t="shared" si="113"/>
        <v>0</v>
      </c>
      <c r="P361" s="13">
        <f t="shared" ca="1" si="106"/>
        <v>0.15873066999999999</v>
      </c>
      <c r="Q361" s="19">
        <f t="shared" si="107"/>
        <v>0</v>
      </c>
      <c r="R361" s="13">
        <f t="shared" si="114"/>
        <v>0</v>
      </c>
      <c r="S361" s="13"/>
      <c r="T361" s="13"/>
      <c r="U361" s="13"/>
      <c r="V361" s="13"/>
      <c r="W361" s="4" t="str">
        <f t="shared" si="115"/>
        <v>J=</v>
      </c>
      <c r="X361" s="30">
        <f t="shared" si="116"/>
        <v>44635</v>
      </c>
      <c r="Y361" s="3"/>
      <c r="Z361" s="71">
        <f>[2]Plan1!$A431</f>
        <v>49628</v>
      </c>
      <c r="AA361" s="71" t="str">
        <f>[2]Plan1!$C431</f>
        <v>Proclamação da República</v>
      </c>
      <c r="AB361" s="64"/>
      <c r="AC361" s="1"/>
      <c r="AD361" s="3"/>
      <c r="AE361" s="3"/>
      <c r="AF361" s="3"/>
      <c r="AG361" s="3"/>
      <c r="AH361" s="3"/>
      <c r="AI361" s="10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pans="1:145" x14ac:dyDescent="0.15">
      <c r="A362" s="36">
        <f t="shared" si="108"/>
        <v>44620</v>
      </c>
      <c r="B362" s="14">
        <f t="shared" ca="1" si="117"/>
        <v>1.16534202</v>
      </c>
      <c r="C362" s="13">
        <f t="shared" ca="1" si="109"/>
        <v>1.00661135</v>
      </c>
      <c r="D362" s="12">
        <f ca="1">IF(A362&lt;$B$1,VLOOKUP(A362,[1]DI!$A$4:$B$15000,2,FALSE),0)</f>
        <v>0</v>
      </c>
      <c r="E362" s="13">
        <f t="shared" ca="1" si="118"/>
        <v>1</v>
      </c>
      <c r="F362" s="13">
        <f ca="1">(TRUNC(PRODUCT($E$12:$E361),16))</f>
        <v>1.05603232021239</v>
      </c>
      <c r="G362" s="13">
        <f t="shared" si="119"/>
        <v>1</v>
      </c>
      <c r="H362" s="13">
        <f t="shared" ca="1" si="120"/>
        <v>1.0560323199999999</v>
      </c>
      <c r="I362" s="12">
        <f t="shared" si="121"/>
        <v>0.1</v>
      </c>
      <c r="J362" s="30">
        <f t="shared" si="110"/>
        <v>44270</v>
      </c>
      <c r="K362" s="2">
        <f t="shared" si="111"/>
        <v>242</v>
      </c>
      <c r="L362" s="15">
        <f t="shared" si="112"/>
        <v>243</v>
      </c>
      <c r="M362" s="11">
        <f t="shared" si="104"/>
        <v>1.096262037</v>
      </c>
      <c r="N362" s="11">
        <f t="shared" ca="1" si="105"/>
        <v>1.157688142</v>
      </c>
      <c r="O362" s="15">
        <f t="shared" si="113"/>
        <v>0</v>
      </c>
      <c r="P362" s="13">
        <f t="shared" ca="1" si="106"/>
        <v>0.15873066999999999</v>
      </c>
      <c r="Q362" s="19">
        <f t="shared" si="107"/>
        <v>0</v>
      </c>
      <c r="R362" s="13">
        <f t="shared" si="114"/>
        <v>0</v>
      </c>
      <c r="S362" s="13"/>
      <c r="T362" s="13"/>
      <c r="U362" s="13"/>
      <c r="V362" s="13"/>
      <c r="W362" s="4" t="str">
        <f t="shared" si="115"/>
        <v>J=</v>
      </c>
      <c r="X362" s="30">
        <f t="shared" si="116"/>
        <v>44635</v>
      </c>
      <c r="Y362" s="3"/>
      <c r="Z362" s="71">
        <f>[2]Plan1!$A432</f>
        <v>49633</v>
      </c>
      <c r="AA362" s="71" t="str">
        <f>[2]Plan1!$C432</f>
        <v>Dia Nacional de Zumbi e da Consciência Negra</v>
      </c>
      <c r="AB362" s="64"/>
      <c r="AC362" s="1"/>
      <c r="AD362" s="3"/>
      <c r="AE362" s="3"/>
      <c r="AF362" s="3"/>
      <c r="AG362" s="3"/>
      <c r="AH362" s="3"/>
      <c r="AI362" s="10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pans="1:145" x14ac:dyDescent="0.15">
      <c r="A363" s="36">
        <f t="shared" si="108"/>
        <v>44621</v>
      </c>
      <c r="B363" s="14">
        <f t="shared" ca="1" si="117"/>
        <v>1.16534202</v>
      </c>
      <c r="C363" s="13">
        <f t="shared" ca="1" si="109"/>
        <v>1.00661135</v>
      </c>
      <c r="D363" s="12">
        <f ca="1">IF(A363&lt;$B$1,VLOOKUP(A363,[1]DI!$A$4:$B$15000,2,FALSE),0)</f>
        <v>0</v>
      </c>
      <c r="E363" s="13">
        <f t="shared" ca="1" si="118"/>
        <v>1</v>
      </c>
      <c r="F363" s="13">
        <f ca="1">(TRUNC(PRODUCT($E$12:$E362),16))</f>
        <v>1.05603232021239</v>
      </c>
      <c r="G363" s="13">
        <f t="shared" si="119"/>
        <v>1</v>
      </c>
      <c r="H363" s="13">
        <f t="shared" ca="1" si="120"/>
        <v>1.0560323199999999</v>
      </c>
      <c r="I363" s="12">
        <f t="shared" si="121"/>
        <v>0.1</v>
      </c>
      <c r="J363" s="30">
        <f t="shared" si="110"/>
        <v>44270</v>
      </c>
      <c r="K363" s="2">
        <f t="shared" si="111"/>
        <v>242</v>
      </c>
      <c r="L363" s="15">
        <f t="shared" si="112"/>
        <v>243</v>
      </c>
      <c r="M363" s="11">
        <f t="shared" si="104"/>
        <v>1.096262037</v>
      </c>
      <c r="N363" s="11">
        <f t="shared" ca="1" si="105"/>
        <v>1.157688142</v>
      </c>
      <c r="O363" s="15">
        <f t="shared" si="113"/>
        <v>0</v>
      </c>
      <c r="P363" s="13">
        <f t="shared" ca="1" si="106"/>
        <v>0.15873066999999999</v>
      </c>
      <c r="Q363" s="19">
        <f t="shared" si="107"/>
        <v>0</v>
      </c>
      <c r="R363" s="13">
        <f t="shared" si="114"/>
        <v>0</v>
      </c>
      <c r="S363" s="13"/>
      <c r="T363" s="13"/>
      <c r="U363" s="13"/>
      <c r="V363" s="13"/>
      <c r="W363" s="4" t="str">
        <f t="shared" si="115"/>
        <v>J=</v>
      </c>
      <c r="X363" s="30">
        <f t="shared" si="116"/>
        <v>44635</v>
      </c>
      <c r="Y363" s="3"/>
      <c r="Z363" s="71">
        <f>[2]Plan1!$A433</f>
        <v>49668</v>
      </c>
      <c r="AA363" s="71" t="str">
        <f>[2]Plan1!$C433</f>
        <v>Natal</v>
      </c>
      <c r="AB363" s="64"/>
      <c r="AC363" s="1"/>
      <c r="AD363" s="3"/>
      <c r="AE363" s="3"/>
      <c r="AF363" s="3"/>
      <c r="AG363" s="3"/>
      <c r="AH363" s="3"/>
      <c r="AI363" s="10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pans="1:145" x14ac:dyDescent="0.15">
      <c r="A364" s="36">
        <f t="shared" si="108"/>
        <v>44622</v>
      </c>
      <c r="B364" s="14">
        <f t="shared" ca="1" si="117"/>
        <v>1.16534202</v>
      </c>
      <c r="C364" s="13">
        <f t="shared" ca="1" si="109"/>
        <v>1.00661135</v>
      </c>
      <c r="D364" s="12">
        <f ca="1">IF(A364&lt;$B$1,VLOOKUP(A364,[1]DI!$A$4:$B$15000,2,FALSE),0)</f>
        <v>0.1065</v>
      </c>
      <c r="E364" s="13">
        <f t="shared" ca="1" si="118"/>
        <v>1.00040168</v>
      </c>
      <c r="F364" s="13">
        <f ca="1">(TRUNC(PRODUCT($E$12:$E363),16))</f>
        <v>1.05603232021239</v>
      </c>
      <c r="G364" s="13">
        <f t="shared" si="119"/>
        <v>1</v>
      </c>
      <c r="H364" s="13">
        <f t="shared" ca="1" si="120"/>
        <v>1.0560323199999999</v>
      </c>
      <c r="I364" s="12">
        <f t="shared" si="121"/>
        <v>0.1</v>
      </c>
      <c r="J364" s="30">
        <f t="shared" si="110"/>
        <v>44270</v>
      </c>
      <c r="K364" s="2">
        <f t="shared" si="111"/>
        <v>243</v>
      </c>
      <c r="L364" s="15">
        <f t="shared" si="112"/>
        <v>243</v>
      </c>
      <c r="M364" s="11">
        <f t="shared" si="104"/>
        <v>1.096262037</v>
      </c>
      <c r="N364" s="11">
        <f t="shared" ca="1" si="105"/>
        <v>1.157688142</v>
      </c>
      <c r="O364" s="15">
        <f t="shared" si="113"/>
        <v>0</v>
      </c>
      <c r="P364" s="13">
        <f t="shared" ca="1" si="106"/>
        <v>0.15873066999999999</v>
      </c>
      <c r="Q364" s="19">
        <f t="shared" si="107"/>
        <v>0</v>
      </c>
      <c r="R364" s="13">
        <f t="shared" si="114"/>
        <v>0</v>
      </c>
      <c r="S364" s="13"/>
      <c r="T364" s="13"/>
      <c r="U364" s="13"/>
      <c r="V364" s="13"/>
      <c r="W364" s="4" t="str">
        <f t="shared" si="115"/>
        <v>J=</v>
      </c>
      <c r="X364" s="30">
        <f t="shared" si="116"/>
        <v>44635</v>
      </c>
      <c r="Y364" s="3"/>
      <c r="Z364" s="71">
        <f>[2]Plan1!$A434</f>
        <v>49675</v>
      </c>
      <c r="AA364" s="71" t="str">
        <f>[2]Plan1!$C434</f>
        <v>Confraternização Universal</v>
      </c>
      <c r="AB364" s="64"/>
      <c r="AC364" s="1"/>
      <c r="AD364" s="3"/>
      <c r="AE364" s="3"/>
      <c r="AF364" s="3"/>
      <c r="AG364" s="3"/>
      <c r="AH364" s="3"/>
      <c r="AI364" s="10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pans="1:145" x14ac:dyDescent="0.15">
      <c r="A365" s="36">
        <f t="shared" si="108"/>
        <v>44623</v>
      </c>
      <c r="B365" s="14">
        <f t="shared" ca="1" si="117"/>
        <v>1.16625113</v>
      </c>
      <c r="C365" s="13">
        <f t="shared" ca="1" si="109"/>
        <v>1.00661135</v>
      </c>
      <c r="D365" s="12">
        <f ca="1">IF(A365&lt;$B$1,VLOOKUP(A365,[1]DI!$A$4:$B$15000,2,FALSE),0)</f>
        <v>0.1065</v>
      </c>
      <c r="E365" s="13">
        <f t="shared" ca="1" si="118"/>
        <v>1.00040168</v>
      </c>
      <c r="F365" s="13">
        <f ca="1">(TRUNC(PRODUCT($E$12:$E364),16))</f>
        <v>1.05645650727477</v>
      </c>
      <c r="G365" s="13">
        <f t="shared" si="119"/>
        <v>1</v>
      </c>
      <c r="H365" s="13">
        <f t="shared" ca="1" si="120"/>
        <v>1.0564565100000001</v>
      </c>
      <c r="I365" s="12">
        <f t="shared" si="121"/>
        <v>0.1</v>
      </c>
      <c r="J365" s="30">
        <f t="shared" si="110"/>
        <v>44270</v>
      </c>
      <c r="K365" s="2">
        <f t="shared" si="111"/>
        <v>244</v>
      </c>
      <c r="L365" s="15">
        <f t="shared" si="112"/>
        <v>244</v>
      </c>
      <c r="M365" s="11">
        <f t="shared" si="104"/>
        <v>1.096676738</v>
      </c>
      <c r="N365" s="11">
        <f t="shared" ca="1" si="105"/>
        <v>1.1585912789999999</v>
      </c>
      <c r="O365" s="15">
        <f t="shared" si="113"/>
        <v>0</v>
      </c>
      <c r="P365" s="13">
        <f t="shared" ca="1" si="106"/>
        <v>0.15963978000000001</v>
      </c>
      <c r="Q365" s="19">
        <f t="shared" si="107"/>
        <v>0</v>
      </c>
      <c r="R365" s="13">
        <f t="shared" si="114"/>
        <v>0</v>
      </c>
      <c r="S365" s="13"/>
      <c r="T365" s="13"/>
      <c r="U365" s="13"/>
      <c r="V365" s="13"/>
      <c r="W365" s="4" t="str">
        <f t="shared" si="115"/>
        <v>J=</v>
      </c>
      <c r="X365" s="30">
        <f t="shared" si="116"/>
        <v>44635</v>
      </c>
      <c r="Y365" s="3"/>
      <c r="Z365" s="71">
        <f>[2]Plan1!$A435</f>
        <v>49730</v>
      </c>
      <c r="AA365" s="71" t="str">
        <f>[2]Plan1!$C435</f>
        <v>Carnaval</v>
      </c>
      <c r="AB365" s="64"/>
      <c r="AC365" s="1"/>
      <c r="AD365" s="3"/>
      <c r="AE365" s="3"/>
      <c r="AF365" s="3"/>
      <c r="AG365" s="3"/>
      <c r="AH365" s="3"/>
      <c r="AI365" s="10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pans="1:145" x14ac:dyDescent="0.15">
      <c r="A366" s="36">
        <f t="shared" si="108"/>
        <v>44624</v>
      </c>
      <c r="B366" s="14">
        <f t="shared" ca="1" si="117"/>
        <v>1.1671609300000001</v>
      </c>
      <c r="C366" s="13">
        <f t="shared" ca="1" si="109"/>
        <v>1.00661135</v>
      </c>
      <c r="D366" s="12">
        <f ca="1">IF(A366&lt;$B$1,VLOOKUP(A366,[1]DI!$A$4:$B$15000,2,FALSE),0)</f>
        <v>0.1065</v>
      </c>
      <c r="E366" s="13">
        <f t="shared" ca="1" si="118"/>
        <v>1.00040168</v>
      </c>
      <c r="F366" s="13">
        <f ca="1">(TRUNC(PRODUCT($E$12:$E365),16))</f>
        <v>1.05688086472461</v>
      </c>
      <c r="G366" s="13">
        <f t="shared" si="119"/>
        <v>1</v>
      </c>
      <c r="H366" s="13">
        <f t="shared" ca="1" si="120"/>
        <v>1.0568808599999999</v>
      </c>
      <c r="I366" s="12">
        <f t="shared" si="121"/>
        <v>0.1</v>
      </c>
      <c r="J366" s="30">
        <f t="shared" si="110"/>
        <v>44270</v>
      </c>
      <c r="K366" s="2">
        <f t="shared" si="111"/>
        <v>245</v>
      </c>
      <c r="L366" s="15">
        <f t="shared" si="112"/>
        <v>245</v>
      </c>
      <c r="M366" s="11">
        <f t="shared" si="104"/>
        <v>1.0970915960000001</v>
      </c>
      <c r="N366" s="11">
        <f t="shared" ca="1" si="105"/>
        <v>1.1594951090000001</v>
      </c>
      <c r="O366" s="15">
        <f t="shared" si="113"/>
        <v>0</v>
      </c>
      <c r="P366" s="13">
        <f t="shared" ca="1" si="106"/>
        <v>0.16054958</v>
      </c>
      <c r="Q366" s="19">
        <f t="shared" si="107"/>
        <v>0</v>
      </c>
      <c r="R366" s="13">
        <f t="shared" si="114"/>
        <v>0</v>
      </c>
      <c r="S366" s="13"/>
      <c r="T366" s="13"/>
      <c r="U366" s="13"/>
      <c r="V366" s="13"/>
      <c r="W366" s="4" t="str">
        <f t="shared" si="115"/>
        <v>J=</v>
      </c>
      <c r="X366" s="30">
        <f t="shared" si="116"/>
        <v>44635</v>
      </c>
      <c r="Y366" s="3"/>
      <c r="Z366" s="71">
        <f>[2]Plan1!$A436</f>
        <v>49731</v>
      </c>
      <c r="AA366" s="71" t="str">
        <f>[2]Plan1!$C436</f>
        <v>Carnaval</v>
      </c>
      <c r="AB366" s="64"/>
      <c r="AC366" s="1"/>
      <c r="AD366" s="3"/>
      <c r="AE366" s="3"/>
      <c r="AF366" s="3"/>
      <c r="AG366" s="3"/>
      <c r="AH366" s="3"/>
      <c r="AI366" s="10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pans="1:145" x14ac:dyDescent="0.15">
      <c r="A367" s="36">
        <f t="shared" si="108"/>
        <v>44625</v>
      </c>
      <c r="B367" s="14">
        <f t="shared" ca="1" si="117"/>
        <v>1.16807146</v>
      </c>
      <c r="C367" s="13">
        <f t="shared" ca="1" si="109"/>
        <v>1.00661135</v>
      </c>
      <c r="D367" s="12">
        <f ca="1">IF(A367&lt;$B$1,VLOOKUP(A367,[1]DI!$A$4:$B$15000,2,FALSE),0)</f>
        <v>0</v>
      </c>
      <c r="E367" s="13">
        <f t="shared" ca="1" si="118"/>
        <v>1</v>
      </c>
      <c r="F367" s="13">
        <f ca="1">(TRUNC(PRODUCT($E$12:$E366),16))</f>
        <v>1.0573053926303499</v>
      </c>
      <c r="G367" s="13">
        <f t="shared" si="119"/>
        <v>1</v>
      </c>
      <c r="H367" s="13">
        <f t="shared" ca="1" si="120"/>
        <v>1.05730539</v>
      </c>
      <c r="I367" s="12">
        <f t="shared" si="121"/>
        <v>0.1</v>
      </c>
      <c r="J367" s="30">
        <f t="shared" si="110"/>
        <v>44270</v>
      </c>
      <c r="K367" s="2">
        <f t="shared" si="111"/>
        <v>245</v>
      </c>
      <c r="L367" s="15">
        <f t="shared" si="112"/>
        <v>246</v>
      </c>
      <c r="M367" s="11">
        <f t="shared" si="104"/>
        <v>1.097506611</v>
      </c>
      <c r="N367" s="11">
        <f t="shared" ca="1" si="105"/>
        <v>1.160399655</v>
      </c>
      <c r="O367" s="15">
        <f t="shared" si="113"/>
        <v>0</v>
      </c>
      <c r="P367" s="13">
        <f t="shared" ca="1" si="106"/>
        <v>0.16146010999999999</v>
      </c>
      <c r="Q367" s="19">
        <f t="shared" si="107"/>
        <v>0</v>
      </c>
      <c r="R367" s="13">
        <f t="shared" si="114"/>
        <v>0</v>
      </c>
      <c r="S367" s="13"/>
      <c r="T367" s="13"/>
      <c r="U367" s="13"/>
      <c r="V367" s="13"/>
      <c r="W367" s="4" t="str">
        <f t="shared" si="115"/>
        <v>J=</v>
      </c>
      <c r="X367" s="30">
        <f t="shared" si="116"/>
        <v>44635</v>
      </c>
      <c r="Y367" s="3"/>
      <c r="Z367" s="71">
        <f>[2]Plan1!$A437</f>
        <v>49776</v>
      </c>
      <c r="AA367" s="71" t="str">
        <f>[2]Plan1!$C437</f>
        <v>Paixão de Cristo</v>
      </c>
      <c r="AB367" s="64"/>
      <c r="AC367" s="1"/>
      <c r="AD367" s="3"/>
      <c r="AE367" s="3"/>
      <c r="AF367" s="3"/>
      <c r="AG367" s="3"/>
      <c r="AH367" s="3"/>
      <c r="AI367" s="10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pans="1:145" x14ac:dyDescent="0.15">
      <c r="A368" s="36">
        <f t="shared" si="108"/>
        <v>44626</v>
      </c>
      <c r="B368" s="14">
        <f t="shared" ca="1" si="117"/>
        <v>1.16807146</v>
      </c>
      <c r="C368" s="13">
        <f t="shared" ca="1" si="109"/>
        <v>1.00661135</v>
      </c>
      <c r="D368" s="12">
        <f ca="1">IF(A368&lt;$B$1,VLOOKUP(A368,[1]DI!$A$4:$B$15000,2,FALSE),0)</f>
        <v>0</v>
      </c>
      <c r="E368" s="13">
        <f t="shared" ca="1" si="118"/>
        <v>1</v>
      </c>
      <c r="F368" s="13">
        <f ca="1">(TRUNC(PRODUCT($E$12:$E367),16))</f>
        <v>1.0573053926303499</v>
      </c>
      <c r="G368" s="13">
        <f t="shared" si="119"/>
        <v>1</v>
      </c>
      <c r="H368" s="13">
        <f t="shared" ca="1" si="120"/>
        <v>1.05730539</v>
      </c>
      <c r="I368" s="12">
        <f t="shared" si="121"/>
        <v>0.1</v>
      </c>
      <c r="J368" s="30">
        <f t="shared" si="110"/>
        <v>44270</v>
      </c>
      <c r="K368" s="2">
        <f t="shared" si="111"/>
        <v>245</v>
      </c>
      <c r="L368" s="15">
        <f t="shared" si="112"/>
        <v>246</v>
      </c>
      <c r="M368" s="11">
        <f t="shared" si="104"/>
        <v>1.097506611</v>
      </c>
      <c r="N368" s="11">
        <f t="shared" ca="1" si="105"/>
        <v>1.160399655</v>
      </c>
      <c r="O368" s="15">
        <f t="shared" si="113"/>
        <v>0</v>
      </c>
      <c r="P368" s="13">
        <f t="shared" ca="1" si="106"/>
        <v>0.16146010999999999</v>
      </c>
      <c r="Q368" s="19">
        <f t="shared" si="107"/>
        <v>0</v>
      </c>
      <c r="R368" s="13">
        <f t="shared" si="114"/>
        <v>0</v>
      </c>
      <c r="S368" s="13"/>
      <c r="T368" s="13"/>
      <c r="U368" s="13"/>
      <c r="V368" s="13"/>
      <c r="W368" s="4" t="str">
        <f t="shared" si="115"/>
        <v>J=</v>
      </c>
      <c r="X368" s="30">
        <f t="shared" si="116"/>
        <v>44635</v>
      </c>
      <c r="Y368" s="3"/>
      <c r="Z368" s="71">
        <f>[2]Plan1!$A438</f>
        <v>49786</v>
      </c>
      <c r="AA368" s="71" t="str">
        <f>[2]Plan1!$C438</f>
        <v>Tiradentes</v>
      </c>
      <c r="AB368" s="64"/>
      <c r="AC368" s="1"/>
      <c r="AD368" s="3"/>
      <c r="AE368" s="3"/>
      <c r="AF368" s="3"/>
      <c r="AG368" s="3"/>
      <c r="AH368" s="3"/>
      <c r="AI368" s="10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pans="1:145" x14ac:dyDescent="0.15">
      <c r="A369" s="36">
        <f t="shared" si="108"/>
        <v>44627</v>
      </c>
      <c r="B369" s="14">
        <f t="shared" ca="1" si="117"/>
        <v>1.16807146</v>
      </c>
      <c r="C369" s="13">
        <f t="shared" ca="1" si="109"/>
        <v>1.00661135</v>
      </c>
      <c r="D369" s="12">
        <f ca="1">IF(A369&lt;$B$1,VLOOKUP(A369,[1]DI!$A$4:$B$15000,2,FALSE),0)</f>
        <v>0.1065</v>
      </c>
      <c r="E369" s="13">
        <f t="shared" ca="1" si="118"/>
        <v>1.00040168</v>
      </c>
      <c r="F369" s="13">
        <f ca="1">(TRUNC(PRODUCT($E$12:$E368),16))</f>
        <v>1.0573053926303499</v>
      </c>
      <c r="G369" s="13">
        <f t="shared" si="119"/>
        <v>1</v>
      </c>
      <c r="H369" s="13">
        <f t="shared" ca="1" si="120"/>
        <v>1.05730539</v>
      </c>
      <c r="I369" s="12">
        <f t="shared" si="121"/>
        <v>0.1</v>
      </c>
      <c r="J369" s="30">
        <f t="shared" si="110"/>
        <v>44270</v>
      </c>
      <c r="K369" s="2">
        <f t="shared" si="111"/>
        <v>246</v>
      </c>
      <c r="L369" s="15">
        <f t="shared" si="112"/>
        <v>246</v>
      </c>
      <c r="M369" s="11">
        <f t="shared" si="104"/>
        <v>1.097506611</v>
      </c>
      <c r="N369" s="11">
        <f t="shared" ca="1" si="105"/>
        <v>1.160399655</v>
      </c>
      <c r="O369" s="15">
        <f t="shared" si="113"/>
        <v>0</v>
      </c>
      <c r="P369" s="13">
        <f t="shared" ca="1" si="106"/>
        <v>0.16146010999999999</v>
      </c>
      <c r="Q369" s="19">
        <f t="shared" si="107"/>
        <v>0</v>
      </c>
      <c r="R369" s="13">
        <f t="shared" si="114"/>
        <v>0</v>
      </c>
      <c r="S369" s="13"/>
      <c r="T369" s="13"/>
      <c r="U369" s="13"/>
      <c r="V369" s="13"/>
      <c r="W369" s="4" t="str">
        <f t="shared" si="115"/>
        <v>J=</v>
      </c>
      <c r="X369" s="30">
        <f t="shared" si="116"/>
        <v>44635</v>
      </c>
      <c r="Y369" s="3"/>
      <c r="Z369" s="71">
        <f>[2]Plan1!$A439</f>
        <v>49796</v>
      </c>
      <c r="AA369" s="71" t="str">
        <f>[2]Plan1!$C439</f>
        <v>Dia do Trabalho</v>
      </c>
      <c r="AB369" s="64"/>
      <c r="AC369" s="1"/>
      <c r="AD369" s="3"/>
      <c r="AE369" s="3"/>
      <c r="AF369" s="3"/>
      <c r="AG369" s="3"/>
      <c r="AH369" s="3"/>
      <c r="AI369" s="10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pans="1:145" x14ac:dyDescent="0.15">
      <c r="A370" s="36">
        <f t="shared" si="108"/>
        <v>44628</v>
      </c>
      <c r="B370" s="14">
        <f t="shared" ca="1" si="117"/>
        <v>1.16898269</v>
      </c>
      <c r="C370" s="13">
        <f t="shared" ca="1" si="109"/>
        <v>1.00661135</v>
      </c>
      <c r="D370" s="12">
        <f ca="1">IF(A370&lt;$B$1,VLOOKUP(A370,[1]DI!$A$4:$B$15000,2,FALSE),0)</f>
        <v>0.1065</v>
      </c>
      <c r="E370" s="13">
        <f t="shared" ca="1" si="118"/>
        <v>1.00040168</v>
      </c>
      <c r="F370" s="13">
        <f ca="1">(TRUNC(PRODUCT($E$12:$E369),16))</f>
        <v>1.0577300910604699</v>
      </c>
      <c r="G370" s="13">
        <f t="shared" si="119"/>
        <v>1</v>
      </c>
      <c r="H370" s="13">
        <f t="shared" ca="1" si="120"/>
        <v>1.05773009</v>
      </c>
      <c r="I370" s="12">
        <f t="shared" si="121"/>
        <v>0.1</v>
      </c>
      <c r="J370" s="30">
        <f t="shared" si="110"/>
        <v>44270</v>
      </c>
      <c r="K370" s="2">
        <f t="shared" si="111"/>
        <v>247</v>
      </c>
      <c r="L370" s="15">
        <f t="shared" si="112"/>
        <v>247</v>
      </c>
      <c r="M370" s="11">
        <f t="shared" si="104"/>
        <v>1.0979217830000001</v>
      </c>
      <c r="N370" s="11">
        <f t="shared" ca="1" si="105"/>
        <v>1.161304906</v>
      </c>
      <c r="O370" s="15">
        <f t="shared" si="113"/>
        <v>0</v>
      </c>
      <c r="P370" s="13">
        <f t="shared" ca="1" si="106"/>
        <v>0.16237134</v>
      </c>
      <c r="Q370" s="19">
        <f t="shared" si="107"/>
        <v>0</v>
      </c>
      <c r="R370" s="13">
        <f t="shared" si="114"/>
        <v>0</v>
      </c>
      <c r="S370" s="13"/>
      <c r="T370" s="13"/>
      <c r="U370" s="13"/>
      <c r="V370" s="13"/>
      <c r="W370" s="4" t="str">
        <f t="shared" si="115"/>
        <v>J=</v>
      </c>
      <c r="X370" s="30">
        <f t="shared" si="116"/>
        <v>44635</v>
      </c>
      <c r="Y370" s="3"/>
      <c r="Z370" s="71">
        <f>[2]Plan1!$A440</f>
        <v>49838</v>
      </c>
      <c r="AA370" s="71" t="str">
        <f>[2]Plan1!$C440</f>
        <v>Corpus Christi</v>
      </c>
      <c r="AB370" s="64"/>
      <c r="AC370" s="1"/>
      <c r="AD370" s="3"/>
      <c r="AE370" s="3"/>
      <c r="AF370" s="3"/>
      <c r="AG370" s="3"/>
      <c r="AH370" s="3"/>
      <c r="AI370" s="10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pans="1:145" x14ac:dyDescent="0.15">
      <c r="A371" s="36">
        <f t="shared" si="108"/>
        <v>44629</v>
      </c>
      <c r="B371" s="14">
        <f t="shared" ca="1" si="117"/>
        <v>1.1698946400000001</v>
      </c>
      <c r="C371" s="13">
        <f t="shared" ca="1" si="109"/>
        <v>1.00661135</v>
      </c>
      <c r="D371" s="12">
        <f ca="1">IF(A371&lt;$B$1,VLOOKUP(A371,[1]DI!$A$4:$B$15000,2,FALSE),0)</f>
        <v>0.1065</v>
      </c>
      <c r="E371" s="13">
        <f t="shared" ca="1" si="118"/>
        <v>1.00040168</v>
      </c>
      <c r="F371" s="13">
        <f ca="1">(TRUNC(PRODUCT($E$12:$E370),16))</f>
        <v>1.0581549600834399</v>
      </c>
      <c r="G371" s="13">
        <f t="shared" si="119"/>
        <v>1</v>
      </c>
      <c r="H371" s="13">
        <f t="shared" ca="1" si="120"/>
        <v>1.05815496</v>
      </c>
      <c r="I371" s="12">
        <f t="shared" si="121"/>
        <v>0.1</v>
      </c>
      <c r="J371" s="30">
        <f t="shared" si="110"/>
        <v>44270</v>
      </c>
      <c r="K371" s="2">
        <f t="shared" si="111"/>
        <v>248</v>
      </c>
      <c r="L371" s="15">
        <f t="shared" si="112"/>
        <v>248</v>
      </c>
      <c r="M371" s="11">
        <f t="shared" si="104"/>
        <v>1.0983371120000001</v>
      </c>
      <c r="N371" s="11">
        <f t="shared" ca="1" si="105"/>
        <v>1.1622108630000001</v>
      </c>
      <c r="O371" s="15">
        <f t="shared" si="113"/>
        <v>0</v>
      </c>
      <c r="P371" s="13">
        <f t="shared" ca="1" si="106"/>
        <v>0.16328329</v>
      </c>
      <c r="Q371" s="19">
        <f t="shared" si="107"/>
        <v>0</v>
      </c>
      <c r="R371" s="13">
        <f t="shared" si="114"/>
        <v>0</v>
      </c>
      <c r="S371" s="13"/>
      <c r="T371" s="13"/>
      <c r="U371" s="13"/>
      <c r="V371" s="13"/>
      <c r="W371" s="4" t="str">
        <f t="shared" si="115"/>
        <v>J=</v>
      </c>
      <c r="X371" s="30">
        <f t="shared" si="116"/>
        <v>44635</v>
      </c>
      <c r="Y371" s="3"/>
      <c r="Z371" s="71">
        <f>[2]Plan1!$A441</f>
        <v>49925</v>
      </c>
      <c r="AA371" s="71" t="str">
        <f>[2]Plan1!$C441</f>
        <v>Independência do Brasil</v>
      </c>
      <c r="AB371" s="64"/>
      <c r="AC371" s="1"/>
      <c r="AD371" s="3"/>
      <c r="AE371" s="3"/>
      <c r="AF371" s="3"/>
      <c r="AG371" s="3"/>
      <c r="AH371" s="3"/>
      <c r="AI371" s="10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pans="1:145" x14ac:dyDescent="0.15">
      <c r="A372" s="36">
        <f t="shared" si="108"/>
        <v>44630</v>
      </c>
      <c r="B372" s="14">
        <f t="shared" ca="1" si="117"/>
        <v>1.1708073000000001</v>
      </c>
      <c r="C372" s="13">
        <f t="shared" ca="1" si="109"/>
        <v>1.00661135</v>
      </c>
      <c r="D372" s="12">
        <f ca="1">IF(A372&lt;$B$1,VLOOKUP(A372,[1]DI!$A$4:$B$15000,2,FALSE),0)</f>
        <v>0.1065</v>
      </c>
      <c r="E372" s="13">
        <f t="shared" ca="1" si="118"/>
        <v>1.00040168</v>
      </c>
      <c r="F372" s="13">
        <f ca="1">(TRUNC(PRODUCT($E$12:$E371),16))</f>
        <v>1.05857999976781</v>
      </c>
      <c r="G372" s="13">
        <f t="shared" si="119"/>
        <v>1</v>
      </c>
      <c r="H372" s="13">
        <f t="shared" ca="1" si="120"/>
        <v>1.0585800000000001</v>
      </c>
      <c r="I372" s="12">
        <f t="shared" si="121"/>
        <v>0.1</v>
      </c>
      <c r="J372" s="30">
        <f t="shared" si="110"/>
        <v>44270</v>
      </c>
      <c r="K372" s="2">
        <f t="shared" si="111"/>
        <v>249</v>
      </c>
      <c r="L372" s="15">
        <f t="shared" si="112"/>
        <v>249</v>
      </c>
      <c r="M372" s="11">
        <f t="shared" si="104"/>
        <v>1.0987525979999999</v>
      </c>
      <c r="N372" s="11">
        <f t="shared" ca="1" si="105"/>
        <v>1.1631175250000001</v>
      </c>
      <c r="O372" s="15">
        <f t="shared" si="113"/>
        <v>0</v>
      </c>
      <c r="P372" s="13">
        <f t="shared" ca="1" si="106"/>
        <v>0.16419595000000001</v>
      </c>
      <c r="Q372" s="19">
        <f t="shared" si="107"/>
        <v>0</v>
      </c>
      <c r="R372" s="13">
        <f t="shared" si="114"/>
        <v>0</v>
      </c>
      <c r="S372" s="13"/>
      <c r="T372" s="13"/>
      <c r="U372" s="13"/>
      <c r="V372" s="13"/>
      <c r="W372" s="4" t="str">
        <f t="shared" si="115"/>
        <v>J=</v>
      </c>
      <c r="X372" s="30">
        <f t="shared" si="116"/>
        <v>44635</v>
      </c>
      <c r="Y372" s="3"/>
      <c r="Z372" s="71">
        <f>[2]Plan1!$A442</f>
        <v>49960</v>
      </c>
      <c r="AA372" s="71" t="str">
        <f>[2]Plan1!$C442</f>
        <v>Nossa Sr.a Aparecida - Padroeira do Brasil</v>
      </c>
      <c r="AB372" s="64"/>
      <c r="AC372" s="1"/>
      <c r="AD372" s="3"/>
      <c r="AE372" s="3"/>
      <c r="AF372" s="3"/>
      <c r="AG372" s="3"/>
      <c r="AH372" s="3"/>
      <c r="AI372" s="10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pans="1:145" x14ac:dyDescent="0.15">
      <c r="A373" s="36">
        <f t="shared" si="108"/>
        <v>44631</v>
      </c>
      <c r="B373" s="14">
        <f t="shared" ca="1" si="117"/>
        <v>1.17172067</v>
      </c>
      <c r="C373" s="13">
        <f t="shared" ca="1" si="109"/>
        <v>1.00661135</v>
      </c>
      <c r="D373" s="12">
        <f ca="1">IF(A373&lt;$B$1,VLOOKUP(A373,[1]DI!$A$4:$B$15000,2,FALSE),0)</f>
        <v>0.1065</v>
      </c>
      <c r="E373" s="13">
        <f t="shared" ca="1" si="118"/>
        <v>1.00040168</v>
      </c>
      <c r="F373" s="13">
        <f ca="1">(TRUNC(PRODUCT($E$12:$E372),16))</f>
        <v>1.0590052101821199</v>
      </c>
      <c r="G373" s="13">
        <f t="shared" si="119"/>
        <v>1</v>
      </c>
      <c r="H373" s="13">
        <f t="shared" ca="1" si="120"/>
        <v>1.05900521</v>
      </c>
      <c r="I373" s="12">
        <f t="shared" si="121"/>
        <v>0.1</v>
      </c>
      <c r="J373" s="30">
        <f t="shared" si="110"/>
        <v>44270</v>
      </c>
      <c r="K373" s="2">
        <f t="shared" si="111"/>
        <v>250</v>
      </c>
      <c r="L373" s="15">
        <f t="shared" si="112"/>
        <v>250</v>
      </c>
      <c r="M373" s="11">
        <f t="shared" si="104"/>
        <v>1.099168242</v>
      </c>
      <c r="N373" s="11">
        <f t="shared" ca="1" si="105"/>
        <v>1.1640248950000001</v>
      </c>
      <c r="O373" s="15">
        <f t="shared" si="113"/>
        <v>0</v>
      </c>
      <c r="P373" s="13">
        <f t="shared" ca="1" si="106"/>
        <v>0.16510932</v>
      </c>
      <c r="Q373" s="19">
        <f t="shared" si="107"/>
        <v>0</v>
      </c>
      <c r="R373" s="13">
        <f t="shared" si="114"/>
        <v>0</v>
      </c>
      <c r="S373" s="13"/>
      <c r="T373" s="13"/>
      <c r="U373" s="13"/>
      <c r="V373" s="13"/>
      <c r="W373" s="4" t="str">
        <f t="shared" si="115"/>
        <v>J=</v>
      </c>
      <c r="X373" s="30">
        <f t="shared" si="116"/>
        <v>44635</v>
      </c>
      <c r="Y373" s="3"/>
      <c r="Z373" s="71">
        <f>[2]Plan1!$A443</f>
        <v>49981</v>
      </c>
      <c r="AA373" s="71" t="str">
        <f>[2]Plan1!$C443</f>
        <v>Finados</v>
      </c>
      <c r="AB373" s="64"/>
      <c r="AC373" s="1"/>
      <c r="AD373" s="3"/>
      <c r="AE373" s="3"/>
      <c r="AF373" s="3"/>
      <c r="AG373" s="3"/>
      <c r="AH373" s="3"/>
      <c r="AI373" s="10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pans="1:145" x14ac:dyDescent="0.15">
      <c r="A374" s="36">
        <f t="shared" si="108"/>
        <v>44632</v>
      </c>
      <c r="B374" s="14">
        <f t="shared" ca="1" si="117"/>
        <v>1.1726347399999999</v>
      </c>
      <c r="C374" s="13">
        <f t="shared" ca="1" si="109"/>
        <v>1.00661135</v>
      </c>
      <c r="D374" s="12">
        <f ca="1">IF(A374&lt;$B$1,VLOOKUP(A374,[1]DI!$A$4:$B$15000,2,FALSE),0)</f>
        <v>0</v>
      </c>
      <c r="E374" s="13">
        <f t="shared" ca="1" si="118"/>
        <v>1</v>
      </c>
      <c r="F374" s="13">
        <f ca="1">(TRUNC(PRODUCT($E$12:$E373),16))</f>
        <v>1.05943059139494</v>
      </c>
      <c r="G374" s="13">
        <f t="shared" si="119"/>
        <v>1</v>
      </c>
      <c r="H374" s="13">
        <f t="shared" ca="1" si="120"/>
        <v>1.0594305900000001</v>
      </c>
      <c r="I374" s="12">
        <f t="shared" si="121"/>
        <v>0.1</v>
      </c>
      <c r="J374" s="30">
        <f t="shared" si="110"/>
        <v>44270</v>
      </c>
      <c r="K374" s="2">
        <f t="shared" si="111"/>
        <v>250</v>
      </c>
      <c r="L374" s="15">
        <f t="shared" si="112"/>
        <v>251</v>
      </c>
      <c r="M374" s="11">
        <f t="shared" si="104"/>
        <v>1.099584042</v>
      </c>
      <c r="N374" s="11">
        <f t="shared" ca="1" si="105"/>
        <v>1.16493297</v>
      </c>
      <c r="O374" s="15">
        <f t="shared" si="113"/>
        <v>0</v>
      </c>
      <c r="P374" s="13">
        <f t="shared" ca="1" si="106"/>
        <v>0.16602338999999999</v>
      </c>
      <c r="Q374" s="19">
        <f t="shared" si="107"/>
        <v>0</v>
      </c>
      <c r="R374" s="13">
        <f t="shared" si="114"/>
        <v>0</v>
      </c>
      <c r="S374" s="13"/>
      <c r="T374" s="13"/>
      <c r="U374" s="13"/>
      <c r="V374" s="13"/>
      <c r="W374" s="4" t="str">
        <f t="shared" si="115"/>
        <v>J=</v>
      </c>
      <c r="X374" s="30">
        <f t="shared" si="116"/>
        <v>44635</v>
      </c>
      <c r="Y374" s="3"/>
      <c r="Z374" s="71">
        <f>[2]Plan1!$A444</f>
        <v>49994</v>
      </c>
      <c r="AA374" s="71" t="str">
        <f>[2]Plan1!$C444</f>
        <v>Proclamação da República</v>
      </c>
      <c r="AB374" s="64"/>
      <c r="AC374" s="1"/>
      <c r="AD374" s="3"/>
      <c r="AE374" s="3"/>
      <c r="AF374" s="3"/>
      <c r="AG374" s="3"/>
      <c r="AH374" s="3"/>
      <c r="AI374" s="10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pans="1:145" ht="15" x14ac:dyDescent="0.25">
      <c r="A375" s="36">
        <f t="shared" si="108"/>
        <v>44633</v>
      </c>
      <c r="B375" s="14">
        <f t="shared" ca="1" si="117"/>
        <v>1.1726347399999999</v>
      </c>
      <c r="C375" s="13">
        <f t="shared" ca="1" si="109"/>
        <v>1.00661135</v>
      </c>
      <c r="D375" s="12">
        <f ca="1">IF(A375&lt;$B$1,VLOOKUP(A375,[1]DI!$A$4:$B$15000,2,FALSE),0)</f>
        <v>0</v>
      </c>
      <c r="E375" s="13">
        <f t="shared" ca="1" si="118"/>
        <v>1</v>
      </c>
      <c r="F375" s="13">
        <f ca="1">(TRUNC(PRODUCT($E$12:$E374),16))</f>
        <v>1.05943059139494</v>
      </c>
      <c r="G375" s="13">
        <f t="shared" si="119"/>
        <v>1</v>
      </c>
      <c r="H375" s="13">
        <f t="shared" ca="1" si="120"/>
        <v>1.0594305900000001</v>
      </c>
      <c r="I375" s="12">
        <f t="shared" si="121"/>
        <v>0.1</v>
      </c>
      <c r="J375" s="30">
        <f t="shared" si="110"/>
        <v>44270</v>
      </c>
      <c r="K375" s="2">
        <f t="shared" si="111"/>
        <v>250</v>
      </c>
      <c r="L375" s="15">
        <f t="shared" si="112"/>
        <v>251</v>
      </c>
      <c r="M375" s="11">
        <f t="shared" si="104"/>
        <v>1.099584042</v>
      </c>
      <c r="N375" s="11">
        <f t="shared" ca="1" si="105"/>
        <v>1.16493297</v>
      </c>
      <c r="O375" s="15">
        <f t="shared" si="113"/>
        <v>0</v>
      </c>
      <c r="P375" s="13">
        <f t="shared" ca="1" si="106"/>
        <v>0.16602338999999999</v>
      </c>
      <c r="Q375" s="19">
        <f t="shared" si="107"/>
        <v>0</v>
      </c>
      <c r="R375" s="13">
        <f t="shared" si="114"/>
        <v>0</v>
      </c>
      <c r="S375" s="13"/>
      <c r="T375" s="13"/>
      <c r="U375" s="13"/>
      <c r="V375" s="13"/>
      <c r="W375" s="4" t="str">
        <f t="shared" si="115"/>
        <v>J=</v>
      </c>
      <c r="X375" s="30">
        <f t="shared" si="116"/>
        <v>44635</v>
      </c>
      <c r="Y375" s="125" t="s">
        <v>83</v>
      </c>
      <c r="Z375" s="71">
        <f>[2]Plan1!$A445</f>
        <v>49999</v>
      </c>
      <c r="AA375" s="71" t="str">
        <f>[2]Plan1!$C445</f>
        <v>Dia Nacional de Zumbi e da Consciência Negra</v>
      </c>
      <c r="AB375" s="64"/>
      <c r="AC375" s="1"/>
      <c r="AD375" s="3"/>
      <c r="AE375" s="3"/>
      <c r="AF375" s="3"/>
      <c r="AG375" s="3"/>
      <c r="AH375" s="3"/>
      <c r="AI375" s="10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pans="1:145" ht="15" x14ac:dyDescent="0.25">
      <c r="A376" s="36">
        <f t="shared" si="108"/>
        <v>44634</v>
      </c>
      <c r="B376" s="14">
        <f t="shared" ca="1" si="117"/>
        <v>1.1726347399999999</v>
      </c>
      <c r="C376" s="13">
        <f t="shared" ca="1" si="109"/>
        <v>1.00661135</v>
      </c>
      <c r="D376" s="12">
        <f ca="1">IF(A376&lt;$B$1,VLOOKUP(A376,[1]DI!$A$4:$B$15000,2,FALSE),0)</f>
        <v>0.1065</v>
      </c>
      <c r="E376" s="13">
        <f t="shared" ca="1" si="118"/>
        <v>1.00040168</v>
      </c>
      <c r="F376" s="13">
        <f ca="1">(TRUNC(PRODUCT($E$12:$E375),16))</f>
        <v>1.05943059139494</v>
      </c>
      <c r="G376" s="13">
        <f t="shared" si="119"/>
        <v>1</v>
      </c>
      <c r="H376" s="13">
        <f t="shared" ca="1" si="120"/>
        <v>1.0594305900000001</v>
      </c>
      <c r="I376" s="12">
        <f t="shared" si="121"/>
        <v>0.1</v>
      </c>
      <c r="J376" s="30">
        <f t="shared" si="110"/>
        <v>44270</v>
      </c>
      <c r="K376" s="2">
        <f t="shared" si="111"/>
        <v>251</v>
      </c>
      <c r="L376" s="15">
        <f t="shared" si="112"/>
        <v>251</v>
      </c>
      <c r="M376" s="11">
        <f t="shared" si="104"/>
        <v>1.099584042</v>
      </c>
      <c r="N376" s="11">
        <f t="shared" ca="1" si="105"/>
        <v>1.16493297</v>
      </c>
      <c r="O376" s="15">
        <f t="shared" si="113"/>
        <v>0</v>
      </c>
      <c r="P376" s="13">
        <f t="shared" ca="1" si="106"/>
        <v>0.16602338999999999</v>
      </c>
      <c r="Q376" s="19">
        <f t="shared" si="107"/>
        <v>0</v>
      </c>
      <c r="R376" s="13">
        <f t="shared" si="114"/>
        <v>0</v>
      </c>
      <c r="S376" s="13"/>
      <c r="T376" s="13"/>
      <c r="U376" s="13"/>
      <c r="V376" s="13"/>
      <c r="W376" s="4" t="str">
        <f t="shared" si="115"/>
        <v>J=</v>
      </c>
      <c r="X376" s="30">
        <f t="shared" si="116"/>
        <v>44635</v>
      </c>
      <c r="Y376" s="125" t="s">
        <v>84</v>
      </c>
      <c r="Z376" s="71">
        <f>[2]Plan1!$A446</f>
        <v>50034</v>
      </c>
      <c r="AA376" s="71" t="str">
        <f>[2]Plan1!$C446</f>
        <v>Natal</v>
      </c>
      <c r="AB376" s="64"/>
      <c r="AC376" s="1"/>
      <c r="AD376" s="3"/>
      <c r="AE376" s="3"/>
      <c r="AF376" s="3"/>
      <c r="AG376" s="3"/>
      <c r="AH376" s="3"/>
      <c r="AI376" s="10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pans="1:145" ht="18.75" x14ac:dyDescent="0.3">
      <c r="A377" s="129">
        <f t="shared" si="108"/>
        <v>44635</v>
      </c>
      <c r="B377" s="130">
        <f t="shared" ca="1" si="117"/>
        <v>1.17354954</v>
      </c>
      <c r="C377" s="131">
        <f t="shared" ref="C377:C440" ca="1" si="122">(C376-R376)</f>
        <v>1.00661135</v>
      </c>
      <c r="D377" s="12">
        <f ca="1">IF(A377&lt;$B$1,VLOOKUP(A377,[1]DI!$A$4:$B$15000,2,FALSE),0)</f>
        <v>0.1065</v>
      </c>
      <c r="E377" s="131">
        <f t="shared" ref="E377:E440" ca="1" si="123">ROUND(((1+D377)^(1/252)),8)</f>
        <v>1.00040168</v>
      </c>
      <c r="F377" s="131">
        <f ca="1">(TRUNC(PRODUCT($E$12:$E376),16))</f>
        <v>1.0598561434748901</v>
      </c>
      <c r="G377" s="131">
        <f t="shared" ref="G377:G440" si="124">IF(O376&gt;0,F376,G376)</f>
        <v>1</v>
      </c>
      <c r="H377" s="131">
        <f t="shared" ref="H377:H440" ca="1" si="125">ROUND(F377/G377,8)</f>
        <v>1.0598561399999999</v>
      </c>
      <c r="I377" s="132">
        <f t="shared" si="121"/>
        <v>0.1</v>
      </c>
      <c r="J377" s="129">
        <f t="shared" ref="J377:J440" si="126">IF(O376&gt;0,VLOOKUP(O376,Z$12:AJ$150,2),J376)</f>
        <v>44270</v>
      </c>
      <c r="K377" s="133">
        <f t="shared" ref="K377:K440" si="127">IF(A377&gt;J377,IF(NETWORKDAYS(J377,A377,$Z$160:$Z$544)-1=0,1,NETWORKDAYS(J377,A377,$Z$160:$Z$544)-1),0)</f>
        <v>252</v>
      </c>
      <c r="L377" s="134">
        <f t="shared" ref="L377:L440" si="128">IF(AND(K377=1,K376=1),1,IF(K377&gt;0,IF(K377=K376,K377+1,K377),0))</f>
        <v>252</v>
      </c>
      <c r="M377" s="135">
        <f t="shared" ref="M377:M440" si="129">ROUND((I377+1)^(L377/252),9)</f>
        <v>1.1000000000000001</v>
      </c>
      <c r="N377" s="135">
        <f t="shared" ref="N377:N440" ca="1" si="130">ROUND(H377*M377,9)</f>
        <v>1.1658417539999999</v>
      </c>
      <c r="O377" s="134">
        <f t="shared" ref="O377:O440" si="131">IF(VLOOKUP(A377,AA$12:AH$150,8)=VLOOKUP(A376,AA$12:AH$150,8),0,VLOOKUP(A377,AA$12:AH$150,8))</f>
        <v>1</v>
      </c>
      <c r="P377" s="131">
        <f ca="1">TRUNC(((N377-1)*C377),8)</f>
        <v>0.16693818999999999</v>
      </c>
      <c r="Q377" s="136">
        <f t="shared" ref="Q377:Q440" si="132">IF($O377&gt;0,VLOOKUP($O377,$Z$12:$AF$150,7),0)</f>
        <v>0</v>
      </c>
      <c r="R377" s="131">
        <f t="shared" si="114"/>
        <v>0</v>
      </c>
      <c r="S377" s="128">
        <f ca="1">TRUNC((0.02*($C377+ $P377-$Y377)),8)</f>
        <v>2.3470990000000001E-2</v>
      </c>
      <c r="T377" s="13"/>
      <c r="U377" s="13"/>
      <c r="W377" s="4" t="str">
        <f t="shared" ref="W377:W440" si="133">IF(O376&gt;0,VLOOKUP(O376,Z$12:AJ$150,10),W376)</f>
        <v>J=</v>
      </c>
      <c r="X377" s="30">
        <f t="shared" ref="X377:X440" si="134">IF(O376&gt;0,VLOOKUP(O376,Z$12:AJ$150,11),X376)</f>
        <v>44635</v>
      </c>
      <c r="Y377" s="126">
        <v>0</v>
      </c>
      <c r="Z377" s="71">
        <f>[2]Plan1!$A447</f>
        <v>50041</v>
      </c>
      <c r="AA377" s="71" t="str">
        <f>[2]Plan1!$C447</f>
        <v>Confraternização Universal</v>
      </c>
      <c r="AB377" s="64"/>
      <c r="AC377" s="1"/>
      <c r="AD377" s="3"/>
      <c r="AE377" s="3"/>
      <c r="AF377" s="3"/>
      <c r="AG377" s="3"/>
      <c r="AH377" s="20"/>
      <c r="AI377" s="21"/>
      <c r="AJ377" s="20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</row>
    <row r="378" spans="1:145" ht="18.75" x14ac:dyDescent="0.3">
      <c r="A378" s="36">
        <f t="shared" si="108"/>
        <v>44636</v>
      </c>
      <c r="B378" s="14">
        <f t="shared" ca="1" si="117"/>
        <v>1.1979543400000001</v>
      </c>
      <c r="C378" s="127">
        <f ca="1">(C377-R377+S377)</f>
        <v>1.0300823400000001</v>
      </c>
      <c r="D378" s="12">
        <f ca="1">IF(A378&lt;$B$1,VLOOKUP(A378,[1]DI!$A$4:$B$15000,2,FALSE),0)</f>
        <v>0.1065</v>
      </c>
      <c r="E378" s="13">
        <f t="shared" ca="1" si="123"/>
        <v>1.00040168</v>
      </c>
      <c r="F378" s="13">
        <f ca="1">(TRUNC(PRODUCT($E$12:$E377),16))</f>
        <v>1.0602818664906</v>
      </c>
      <c r="G378" s="13">
        <f t="shared" ca="1" si="124"/>
        <v>1.0598561434748901</v>
      </c>
      <c r="H378" s="13">
        <f t="shared" ca="1" si="125"/>
        <v>1.00040168</v>
      </c>
      <c r="I378" s="12">
        <f t="shared" si="121"/>
        <v>0.1</v>
      </c>
      <c r="J378" s="30">
        <f t="shared" si="126"/>
        <v>44635</v>
      </c>
      <c r="K378" s="2">
        <f t="shared" si="127"/>
        <v>1</v>
      </c>
      <c r="L378" s="15">
        <f t="shared" si="128"/>
        <v>1</v>
      </c>
      <c r="M378" s="11">
        <f t="shared" si="129"/>
        <v>1.000378287</v>
      </c>
      <c r="N378" s="11">
        <f t="shared" ca="1" si="130"/>
        <v>1.0007801190000001</v>
      </c>
      <c r="O378" s="15">
        <f t="shared" si="131"/>
        <v>0</v>
      </c>
      <c r="P378" s="123">
        <f ca="1">TRUNC(((N378-1)*C378),8)+TRUNC((P$377-Y$377)*N378,8)</f>
        <v>0.16787199999999999</v>
      </c>
      <c r="Q378" s="19">
        <f t="shared" si="132"/>
        <v>0</v>
      </c>
      <c r="R378" s="13">
        <f t="shared" si="114"/>
        <v>0</v>
      </c>
      <c r="S378" s="13"/>
      <c r="T378" s="13"/>
      <c r="U378" s="13"/>
      <c r="V378" s="13"/>
      <c r="W378" s="4" t="s">
        <v>85</v>
      </c>
      <c r="X378" s="30">
        <f t="shared" si="134"/>
        <v>44727</v>
      </c>
      <c r="Y378" s="20"/>
      <c r="Z378" s="71">
        <f>[2]Plan1!$A448</f>
        <v>50087</v>
      </c>
      <c r="AA378" s="71" t="str">
        <f>[2]Plan1!$C448</f>
        <v>Carnaval</v>
      </c>
      <c r="AB378" s="64"/>
      <c r="AC378" s="1"/>
      <c r="AD378" s="3"/>
      <c r="AE378" s="3"/>
      <c r="AF378" s="3"/>
      <c r="AG378" s="3"/>
      <c r="AH378" s="20"/>
      <c r="AI378" s="21"/>
      <c r="AJ378" s="20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</row>
    <row r="379" spans="1:145" ht="15.75" x14ac:dyDescent="0.25">
      <c r="A379" s="36">
        <f t="shared" si="108"/>
        <v>44637</v>
      </c>
      <c r="B379" s="14">
        <f t="shared" ca="1" si="117"/>
        <v>1.1988888800000002</v>
      </c>
      <c r="C379" s="13">
        <f t="shared" ca="1" si="122"/>
        <v>1.0300823400000001</v>
      </c>
      <c r="D379" s="12">
        <f ca="1">IF(A379&lt;$B$1,VLOOKUP(A379,[1]DI!$A$4:$B$15000,2,FALSE),0)</f>
        <v>0.11649999999999999</v>
      </c>
      <c r="E379" s="13">
        <f t="shared" ca="1" si="123"/>
        <v>1.0004373900000001</v>
      </c>
      <c r="F379" s="13">
        <f ca="1">(TRUNC(PRODUCT($E$12:$E378),16))</f>
        <v>1.06070776051074</v>
      </c>
      <c r="G379" s="13">
        <f t="shared" ca="1" si="124"/>
        <v>1.0598561434748901</v>
      </c>
      <c r="H379" s="13">
        <f t="shared" ca="1" si="125"/>
        <v>1.0008035200000001</v>
      </c>
      <c r="I379" s="12">
        <f t="shared" si="121"/>
        <v>0.1</v>
      </c>
      <c r="J379" s="30">
        <f t="shared" si="126"/>
        <v>44635</v>
      </c>
      <c r="K379" s="2">
        <f t="shared" si="127"/>
        <v>2</v>
      </c>
      <c r="L379" s="15">
        <f t="shared" si="128"/>
        <v>2</v>
      </c>
      <c r="M379" s="11">
        <f t="shared" si="129"/>
        <v>1.0007567159999999</v>
      </c>
      <c r="N379" s="11">
        <f t="shared" ca="1" si="130"/>
        <v>1.0015608439999999</v>
      </c>
      <c r="O379" s="15">
        <f t="shared" si="131"/>
        <v>0</v>
      </c>
      <c r="P379" s="123">
        <f t="shared" ref="P379:P442" ca="1" si="135">TRUNC(((N379-1)*C379),8)+TRUNC((P$377-Y$377)*N379,8)</f>
        <v>0.16880654</v>
      </c>
      <c r="Q379" s="19">
        <f t="shared" si="132"/>
        <v>0</v>
      </c>
      <c r="R379" s="13">
        <f t="shared" si="114"/>
        <v>0</v>
      </c>
      <c r="S379" s="13"/>
      <c r="T379" s="13"/>
      <c r="U379" s="13"/>
      <c r="V379" s="13"/>
      <c r="W379" s="4" t="str">
        <f t="shared" si="133"/>
        <v>J+P=</v>
      </c>
      <c r="X379" s="30">
        <f t="shared" si="134"/>
        <v>44727</v>
      </c>
      <c r="Y379" s="3"/>
      <c r="Z379" s="71">
        <f>[2]Plan1!$A449</f>
        <v>50088</v>
      </c>
      <c r="AA379" s="71" t="str">
        <f>[2]Plan1!$C449</f>
        <v>Carnaval</v>
      </c>
      <c r="AB379" s="64"/>
      <c r="AC379" s="1"/>
      <c r="AD379" s="3"/>
      <c r="AE379" s="3"/>
      <c r="AF379" s="3"/>
      <c r="AG379" s="3"/>
      <c r="AH379" s="3"/>
      <c r="AI379" s="10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</row>
    <row r="380" spans="1:145" ht="15.75" x14ac:dyDescent="0.25">
      <c r="A380" s="36">
        <f t="shared" si="108"/>
        <v>44638</v>
      </c>
      <c r="B380" s="14">
        <f t="shared" ca="1" si="117"/>
        <v>1.1998669900000001</v>
      </c>
      <c r="C380" s="13">
        <f t="shared" ca="1" si="122"/>
        <v>1.0300823400000001</v>
      </c>
      <c r="D380" s="12">
        <f ca="1">IF(A380&lt;$B$1,VLOOKUP(A380,[1]DI!$A$4:$B$15000,2,FALSE),0)</f>
        <v>0.11649999999999999</v>
      </c>
      <c r="E380" s="13">
        <f t="shared" ca="1" si="123"/>
        <v>1.0004373900000001</v>
      </c>
      <c r="F380" s="13">
        <f ca="1">(TRUNC(PRODUCT($E$12:$E379),16))</f>
        <v>1.0611717034781101</v>
      </c>
      <c r="G380" s="13">
        <f t="shared" ca="1" si="124"/>
        <v>1.0598561434748901</v>
      </c>
      <c r="H380" s="13">
        <f t="shared" ca="1" si="125"/>
        <v>1.00124126</v>
      </c>
      <c r="I380" s="12">
        <f t="shared" si="121"/>
        <v>0.1</v>
      </c>
      <c r="J380" s="30">
        <f t="shared" si="126"/>
        <v>44635</v>
      </c>
      <c r="K380" s="2">
        <f t="shared" si="127"/>
        <v>3</v>
      </c>
      <c r="L380" s="15">
        <f t="shared" si="128"/>
        <v>3</v>
      </c>
      <c r="M380" s="11">
        <f t="shared" si="129"/>
        <v>1.001135289</v>
      </c>
      <c r="N380" s="11">
        <f t="shared" ca="1" si="130"/>
        <v>1.0023779580000001</v>
      </c>
      <c r="O380" s="15">
        <f t="shared" si="131"/>
        <v>0</v>
      </c>
      <c r="P380" s="123">
        <f t="shared" ca="1" si="135"/>
        <v>0.16978465000000001</v>
      </c>
      <c r="Q380" s="19">
        <f t="shared" si="132"/>
        <v>0</v>
      </c>
      <c r="R380" s="13">
        <f t="shared" si="114"/>
        <v>0</v>
      </c>
      <c r="S380" s="13"/>
      <c r="T380" s="13"/>
      <c r="U380" s="13"/>
      <c r="V380" s="13"/>
      <c r="W380" s="4" t="str">
        <f t="shared" si="133"/>
        <v>J+P=</v>
      </c>
      <c r="X380" s="30">
        <f t="shared" si="134"/>
        <v>44727</v>
      </c>
      <c r="Y380" s="3"/>
      <c r="Z380" s="71">
        <f>[2]Plan1!$A450</f>
        <v>50133</v>
      </c>
      <c r="AA380" s="71" t="str">
        <f>[2]Plan1!$C450</f>
        <v>Paixão de Cristo</v>
      </c>
      <c r="AB380" s="64"/>
      <c r="AC380" s="1"/>
      <c r="AD380" s="3"/>
      <c r="AE380" s="3"/>
      <c r="AF380" s="3"/>
      <c r="AG380" s="3"/>
      <c r="AH380" s="3"/>
      <c r="AI380" s="10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</row>
    <row r="381" spans="1:145" ht="15.75" x14ac:dyDescent="0.25">
      <c r="A381" s="36">
        <f t="shared" si="108"/>
        <v>44639</v>
      </c>
      <c r="B381" s="14">
        <f t="shared" ca="1" si="117"/>
        <v>1.2008459</v>
      </c>
      <c r="C381" s="13">
        <f t="shared" ca="1" si="122"/>
        <v>1.0300823400000001</v>
      </c>
      <c r="D381" s="12">
        <f ca="1">IF(A381&lt;$B$1,VLOOKUP(A381,[1]DI!$A$4:$B$15000,2,FALSE),0)</f>
        <v>0</v>
      </c>
      <c r="E381" s="13">
        <f t="shared" ca="1" si="123"/>
        <v>1</v>
      </c>
      <c r="F381" s="13">
        <f ca="1">(TRUNC(PRODUCT($E$12:$E380),16))</f>
        <v>1.06163584936949</v>
      </c>
      <c r="G381" s="13">
        <f t="shared" ca="1" si="124"/>
        <v>1.0598561434748901</v>
      </c>
      <c r="H381" s="13">
        <f t="shared" ca="1" si="125"/>
        <v>1.0016792000000001</v>
      </c>
      <c r="I381" s="12">
        <f t="shared" si="121"/>
        <v>0.1</v>
      </c>
      <c r="J381" s="30">
        <f t="shared" si="126"/>
        <v>44635</v>
      </c>
      <c r="K381" s="2">
        <f t="shared" si="127"/>
        <v>3</v>
      </c>
      <c r="L381" s="15">
        <f t="shared" si="128"/>
        <v>4</v>
      </c>
      <c r="M381" s="11">
        <f t="shared" si="129"/>
        <v>1.001514005</v>
      </c>
      <c r="N381" s="11">
        <f t="shared" ca="1" si="130"/>
        <v>1.0031957469999999</v>
      </c>
      <c r="O381" s="15">
        <f t="shared" si="131"/>
        <v>0</v>
      </c>
      <c r="P381" s="123">
        <f t="shared" ca="1" si="135"/>
        <v>0.17076356000000001</v>
      </c>
      <c r="Q381" s="19">
        <f t="shared" si="132"/>
        <v>0</v>
      </c>
      <c r="R381" s="13">
        <f t="shared" si="114"/>
        <v>0</v>
      </c>
      <c r="S381" s="13"/>
      <c r="T381" s="13"/>
      <c r="U381" s="13"/>
      <c r="V381" s="13"/>
      <c r="W381" s="4" t="str">
        <f t="shared" si="133"/>
        <v>J+P=</v>
      </c>
      <c r="X381" s="30">
        <f t="shared" si="134"/>
        <v>44727</v>
      </c>
      <c r="Y381" s="3"/>
      <c r="Z381" s="71">
        <f>[2]Plan1!$A451</f>
        <v>50151</v>
      </c>
      <c r="AA381" s="71" t="str">
        <f>[2]Plan1!$C451</f>
        <v>Tiradentes</v>
      </c>
      <c r="AB381" s="64"/>
      <c r="AC381" s="1"/>
      <c r="AD381" s="3"/>
      <c r="AE381" s="3"/>
      <c r="AF381" s="3"/>
      <c r="AG381" s="3"/>
      <c r="AH381" s="3"/>
      <c r="AI381" s="10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</row>
    <row r="382" spans="1:145" ht="15.75" x14ac:dyDescent="0.25">
      <c r="A382" s="36">
        <f t="shared" si="108"/>
        <v>44640</v>
      </c>
      <c r="B382" s="14">
        <f t="shared" ca="1" si="117"/>
        <v>1.2008459</v>
      </c>
      <c r="C382" s="13">
        <f t="shared" ca="1" si="122"/>
        <v>1.0300823400000001</v>
      </c>
      <c r="D382" s="12">
        <f ca="1">IF(A382&lt;$B$1,VLOOKUP(A382,[1]DI!$A$4:$B$15000,2,FALSE),0)</f>
        <v>0</v>
      </c>
      <c r="E382" s="13">
        <f t="shared" ca="1" si="123"/>
        <v>1</v>
      </c>
      <c r="F382" s="13">
        <f ca="1">(TRUNC(PRODUCT($E$12:$E381),16))</f>
        <v>1.06163584936949</v>
      </c>
      <c r="G382" s="13">
        <f t="shared" ca="1" si="124"/>
        <v>1.0598561434748901</v>
      </c>
      <c r="H382" s="13">
        <f t="shared" ca="1" si="125"/>
        <v>1.0016792000000001</v>
      </c>
      <c r="I382" s="12">
        <f t="shared" si="121"/>
        <v>0.1</v>
      </c>
      <c r="J382" s="30">
        <f t="shared" si="126"/>
        <v>44635</v>
      </c>
      <c r="K382" s="2">
        <f t="shared" si="127"/>
        <v>3</v>
      </c>
      <c r="L382" s="15">
        <f t="shared" si="128"/>
        <v>4</v>
      </c>
      <c r="M382" s="11">
        <f t="shared" si="129"/>
        <v>1.001514005</v>
      </c>
      <c r="N382" s="11">
        <f t="shared" ca="1" si="130"/>
        <v>1.0031957469999999</v>
      </c>
      <c r="O382" s="15">
        <f t="shared" si="131"/>
        <v>0</v>
      </c>
      <c r="P382" s="123">
        <f t="shared" ca="1" si="135"/>
        <v>0.17076356000000001</v>
      </c>
      <c r="Q382" s="19">
        <f t="shared" si="132"/>
        <v>0</v>
      </c>
      <c r="R382" s="13">
        <f t="shared" si="114"/>
        <v>0</v>
      </c>
      <c r="S382" s="13"/>
      <c r="T382" s="13"/>
      <c r="U382" s="13"/>
      <c r="V382" s="13"/>
      <c r="W382" s="4" t="str">
        <f t="shared" si="133"/>
        <v>J+P=</v>
      </c>
      <c r="X382" s="30">
        <f t="shared" si="134"/>
        <v>44727</v>
      </c>
      <c r="Y382" s="3"/>
      <c r="Z382" s="71">
        <f>[2]Plan1!$A452</f>
        <v>50161</v>
      </c>
      <c r="AA382" s="71" t="str">
        <f>[2]Plan1!$C452</f>
        <v>Dia do Trabalho</v>
      </c>
      <c r="AB382" s="64"/>
      <c r="AC382" s="1"/>
      <c r="AD382" s="3"/>
      <c r="AE382" s="3"/>
      <c r="AF382" s="3"/>
      <c r="AG382" s="3"/>
      <c r="AH382" s="3"/>
      <c r="AI382" s="10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pans="1:145" ht="15.75" x14ac:dyDescent="0.25">
      <c r="A383" s="36">
        <f t="shared" si="108"/>
        <v>44641</v>
      </c>
      <c r="B383" s="14">
        <f t="shared" ca="1" si="117"/>
        <v>1.2008459</v>
      </c>
      <c r="C383" s="13">
        <f t="shared" ca="1" si="122"/>
        <v>1.0300823400000001</v>
      </c>
      <c r="D383" s="12">
        <f ca="1">IF(A383&lt;$B$1,VLOOKUP(A383,[1]DI!$A$4:$B$15000,2,FALSE),0)</f>
        <v>0.11649999999999999</v>
      </c>
      <c r="E383" s="13">
        <f t="shared" ca="1" si="123"/>
        <v>1.0004373900000001</v>
      </c>
      <c r="F383" s="13">
        <f ca="1">(TRUNC(PRODUCT($E$12:$E382),16))</f>
        <v>1.06163584936949</v>
      </c>
      <c r="G383" s="13">
        <f t="shared" ca="1" si="124"/>
        <v>1.0598561434748901</v>
      </c>
      <c r="H383" s="13">
        <f t="shared" ca="1" si="125"/>
        <v>1.0016792000000001</v>
      </c>
      <c r="I383" s="12">
        <f t="shared" si="121"/>
        <v>0.1</v>
      </c>
      <c r="J383" s="30">
        <f t="shared" si="126"/>
        <v>44635</v>
      </c>
      <c r="K383" s="2">
        <f t="shared" si="127"/>
        <v>4</v>
      </c>
      <c r="L383" s="15">
        <f t="shared" si="128"/>
        <v>4</v>
      </c>
      <c r="M383" s="11">
        <f t="shared" si="129"/>
        <v>1.001514005</v>
      </c>
      <c r="N383" s="11">
        <f t="shared" ca="1" si="130"/>
        <v>1.0031957469999999</v>
      </c>
      <c r="O383" s="15">
        <f t="shared" si="131"/>
        <v>0</v>
      </c>
      <c r="P383" s="123">
        <f t="shared" ca="1" si="135"/>
        <v>0.17076356000000001</v>
      </c>
      <c r="Q383" s="19">
        <f t="shared" si="132"/>
        <v>0</v>
      </c>
      <c r="R383" s="13">
        <f t="shared" si="114"/>
        <v>0</v>
      </c>
      <c r="S383" s="13"/>
      <c r="T383" s="13"/>
      <c r="U383" s="13"/>
      <c r="V383" s="13"/>
      <c r="W383" s="4" t="str">
        <f t="shared" si="133"/>
        <v>J+P=</v>
      </c>
      <c r="X383" s="30">
        <f t="shared" si="134"/>
        <v>44727</v>
      </c>
      <c r="Y383" s="3"/>
      <c r="Z383" s="71">
        <f>[2]Plan1!$A453</f>
        <v>50195</v>
      </c>
      <c r="AA383" s="71" t="str">
        <f>[2]Plan1!$C453</f>
        <v>Corpus Christi</v>
      </c>
      <c r="AB383" s="64"/>
      <c r="AC383" s="1"/>
      <c r="AD383" s="3"/>
      <c r="AE383" s="3"/>
      <c r="AF383" s="3"/>
      <c r="AG383" s="3"/>
      <c r="AH383" s="3"/>
      <c r="AI383" s="10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pans="1:145" ht="15.75" x14ac:dyDescent="0.25">
      <c r="A384" s="36">
        <f t="shared" si="108"/>
        <v>44642</v>
      </c>
      <c r="B384" s="14">
        <f t="shared" ca="1" si="117"/>
        <v>1.2018255900000001</v>
      </c>
      <c r="C384" s="13">
        <f t="shared" ca="1" si="122"/>
        <v>1.0300823400000001</v>
      </c>
      <c r="D384" s="12">
        <f ca="1">IF(A384&lt;$B$1,VLOOKUP(A384,[1]DI!$A$4:$B$15000,2,FALSE),0)</f>
        <v>0.11649999999999999</v>
      </c>
      <c r="E384" s="13">
        <f t="shared" ca="1" si="123"/>
        <v>1.0004373900000001</v>
      </c>
      <c r="F384" s="13">
        <f ca="1">(TRUNC(PRODUCT($E$12:$E383),16))</f>
        <v>1.06210019827365</v>
      </c>
      <c r="G384" s="13">
        <f t="shared" ca="1" si="124"/>
        <v>1.0598561434748901</v>
      </c>
      <c r="H384" s="13">
        <f t="shared" ca="1" si="125"/>
        <v>1.00211732</v>
      </c>
      <c r="I384" s="12">
        <f t="shared" si="121"/>
        <v>0.1</v>
      </c>
      <c r="J384" s="30">
        <f t="shared" si="126"/>
        <v>44635</v>
      </c>
      <c r="K384" s="2">
        <f t="shared" si="127"/>
        <v>5</v>
      </c>
      <c r="L384" s="15">
        <f t="shared" si="128"/>
        <v>5</v>
      </c>
      <c r="M384" s="11">
        <f t="shared" si="129"/>
        <v>1.001892864</v>
      </c>
      <c r="N384" s="11">
        <f t="shared" ca="1" si="130"/>
        <v>1.0040141920000001</v>
      </c>
      <c r="O384" s="15">
        <f t="shared" si="131"/>
        <v>0</v>
      </c>
      <c r="P384" s="123">
        <f t="shared" ca="1" si="135"/>
        <v>0.17174325000000001</v>
      </c>
      <c r="Q384" s="19">
        <f t="shared" si="132"/>
        <v>0</v>
      </c>
      <c r="R384" s="13">
        <f t="shared" si="114"/>
        <v>0</v>
      </c>
      <c r="S384" s="13"/>
      <c r="T384" s="13"/>
      <c r="U384" s="13"/>
      <c r="V384" s="13"/>
      <c r="W384" s="4" t="str">
        <f t="shared" si="133"/>
        <v>J+P=</v>
      </c>
      <c r="X384" s="30">
        <f t="shared" si="134"/>
        <v>44727</v>
      </c>
      <c r="Y384" s="3"/>
      <c r="Z384" s="71">
        <f>[2]Plan1!$A454</f>
        <v>50290</v>
      </c>
      <c r="AA384" s="71" t="str">
        <f>[2]Plan1!$C454</f>
        <v>Independência do Brasil</v>
      </c>
      <c r="AB384" s="64"/>
      <c r="AC384" s="1"/>
      <c r="AD384" s="3"/>
      <c r="AE384" s="3"/>
      <c r="AF384" s="3"/>
      <c r="AG384" s="3"/>
      <c r="AH384" s="3"/>
      <c r="AI384" s="10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pans="1:145" ht="15.75" x14ac:dyDescent="0.25">
      <c r="A385" s="36">
        <f t="shared" si="108"/>
        <v>44643</v>
      </c>
      <c r="B385" s="14">
        <f t="shared" ca="1" si="117"/>
        <v>1.2028061000000001</v>
      </c>
      <c r="C385" s="13">
        <f t="shared" ca="1" si="122"/>
        <v>1.0300823400000001</v>
      </c>
      <c r="D385" s="12">
        <f ca="1">IF(A385&lt;$B$1,VLOOKUP(A385,[1]DI!$A$4:$B$15000,2,FALSE),0)</f>
        <v>0.11649999999999999</v>
      </c>
      <c r="E385" s="13">
        <f t="shared" ca="1" si="123"/>
        <v>1.0004373900000001</v>
      </c>
      <c r="F385" s="13">
        <f ca="1">(TRUNC(PRODUCT($E$12:$E384),16))</f>
        <v>1.06256475027937</v>
      </c>
      <c r="G385" s="13">
        <f t="shared" ca="1" si="124"/>
        <v>1.0598561434748901</v>
      </c>
      <c r="H385" s="13">
        <f t="shared" ca="1" si="125"/>
        <v>1.00255564</v>
      </c>
      <c r="I385" s="12">
        <f t="shared" si="121"/>
        <v>0.1</v>
      </c>
      <c r="J385" s="30">
        <f t="shared" si="126"/>
        <v>44635</v>
      </c>
      <c r="K385" s="2">
        <f t="shared" si="127"/>
        <v>6</v>
      </c>
      <c r="L385" s="15">
        <f t="shared" si="128"/>
        <v>6</v>
      </c>
      <c r="M385" s="11">
        <f t="shared" si="129"/>
        <v>1.0022718669999999</v>
      </c>
      <c r="N385" s="11">
        <f t="shared" ca="1" si="130"/>
        <v>1.004833313</v>
      </c>
      <c r="O385" s="15">
        <f t="shared" si="131"/>
        <v>0</v>
      </c>
      <c r="P385" s="123">
        <f t="shared" ca="1" si="135"/>
        <v>0.17272376</v>
      </c>
      <c r="Q385" s="19">
        <f t="shared" si="132"/>
        <v>0</v>
      </c>
      <c r="R385" s="13">
        <f t="shared" si="114"/>
        <v>0</v>
      </c>
      <c r="S385" s="13"/>
      <c r="T385" s="13"/>
      <c r="U385" s="13"/>
      <c r="V385" s="13"/>
      <c r="W385" s="4" t="str">
        <f t="shared" si="133"/>
        <v>J+P=</v>
      </c>
      <c r="X385" s="30">
        <f t="shared" si="134"/>
        <v>44727</v>
      </c>
      <c r="Y385" s="3"/>
      <c r="Z385" s="71">
        <f>[2]Plan1!$A455</f>
        <v>50325</v>
      </c>
      <c r="AA385" s="71" t="str">
        <f>[2]Plan1!$C455</f>
        <v>Nossa Sr.a Aparecida - Padroeira do Brasil</v>
      </c>
      <c r="AB385" s="64"/>
      <c r="AC385" s="1"/>
      <c r="AD385" s="3"/>
      <c r="AE385" s="3"/>
      <c r="AF385" s="3"/>
      <c r="AG385" s="3"/>
      <c r="AH385" s="3"/>
      <c r="AI385" s="10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pans="1:145" ht="15.75" x14ac:dyDescent="0.25">
      <c r="A386" s="36">
        <f t="shared" si="108"/>
        <v>44644</v>
      </c>
      <c r="B386" s="14">
        <f t="shared" ca="1" si="117"/>
        <v>1.2037873800000001</v>
      </c>
      <c r="C386" s="13">
        <f t="shared" ca="1" si="122"/>
        <v>1.0300823400000001</v>
      </c>
      <c r="D386" s="12">
        <f ca="1">IF(A386&lt;$B$1,VLOOKUP(A386,[1]DI!$A$4:$B$15000,2,FALSE),0)</f>
        <v>0.11649999999999999</v>
      </c>
      <c r="E386" s="13">
        <f t="shared" ca="1" si="123"/>
        <v>1.0004373900000001</v>
      </c>
      <c r="F386" s="13">
        <f ca="1">(TRUNC(PRODUCT($E$12:$E385),16))</f>
        <v>1.0630295054754899</v>
      </c>
      <c r="G386" s="13">
        <f t="shared" ca="1" si="124"/>
        <v>1.0598561434748901</v>
      </c>
      <c r="H386" s="13">
        <f t="shared" ca="1" si="125"/>
        <v>1.00299414</v>
      </c>
      <c r="I386" s="12">
        <f t="shared" si="121"/>
        <v>0.1</v>
      </c>
      <c r="J386" s="30">
        <f t="shared" si="126"/>
        <v>44635</v>
      </c>
      <c r="K386" s="2">
        <f t="shared" si="127"/>
        <v>7</v>
      </c>
      <c r="L386" s="15">
        <f t="shared" si="128"/>
        <v>7</v>
      </c>
      <c r="M386" s="11">
        <f t="shared" si="129"/>
        <v>1.0026510129999999</v>
      </c>
      <c r="N386" s="11">
        <f t="shared" ca="1" si="130"/>
        <v>1.0056530910000001</v>
      </c>
      <c r="O386" s="15">
        <f t="shared" si="131"/>
        <v>0</v>
      </c>
      <c r="P386" s="123">
        <f t="shared" ca="1" si="135"/>
        <v>0.17370504</v>
      </c>
      <c r="Q386" s="19">
        <f t="shared" si="132"/>
        <v>0</v>
      </c>
      <c r="R386" s="13">
        <f t="shared" si="114"/>
        <v>0</v>
      </c>
      <c r="S386" s="13"/>
      <c r="T386" s="13"/>
      <c r="U386" s="13"/>
      <c r="V386" s="13"/>
      <c r="W386" s="4" t="str">
        <f t="shared" si="133"/>
        <v>J+P=</v>
      </c>
      <c r="X386" s="30">
        <f t="shared" si="134"/>
        <v>44727</v>
      </c>
      <c r="Y386" s="3"/>
      <c r="Z386" s="71">
        <f>[2]Plan1!$A456</f>
        <v>50346</v>
      </c>
      <c r="AA386" s="71" t="str">
        <f>[2]Plan1!$C456</f>
        <v>Finados</v>
      </c>
      <c r="AB386" s="64"/>
      <c r="AC386" s="1"/>
      <c r="AD386" s="3"/>
      <c r="AE386" s="3"/>
      <c r="AF386" s="3"/>
      <c r="AG386" s="3"/>
      <c r="AH386" s="3"/>
      <c r="AI386" s="10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pans="1:145" ht="15.75" x14ac:dyDescent="0.25">
      <c r="A387" s="36">
        <f t="shared" si="108"/>
        <v>44645</v>
      </c>
      <c r="B387" s="14">
        <f t="shared" ca="1" si="117"/>
        <v>1.2047694900000001</v>
      </c>
      <c r="C387" s="13">
        <f t="shared" ca="1" si="122"/>
        <v>1.0300823400000001</v>
      </c>
      <c r="D387" s="12">
        <f ca="1">IF(A387&lt;$B$1,VLOOKUP(A387,[1]DI!$A$4:$B$15000,2,FALSE),0)</f>
        <v>0.11649999999999999</v>
      </c>
      <c r="E387" s="13">
        <f t="shared" ca="1" si="123"/>
        <v>1.0004373900000001</v>
      </c>
      <c r="F387" s="13">
        <f ca="1">(TRUNC(PRODUCT($E$12:$E386),16))</f>
        <v>1.0634944639508901</v>
      </c>
      <c r="G387" s="13">
        <f t="shared" ca="1" si="124"/>
        <v>1.0598561434748901</v>
      </c>
      <c r="H387" s="13">
        <f t="shared" ca="1" si="125"/>
        <v>1.0034328400000001</v>
      </c>
      <c r="I387" s="12">
        <f t="shared" si="121"/>
        <v>0.1</v>
      </c>
      <c r="J387" s="30">
        <f t="shared" si="126"/>
        <v>44635</v>
      </c>
      <c r="K387" s="2">
        <f t="shared" si="127"/>
        <v>8</v>
      </c>
      <c r="L387" s="15">
        <f t="shared" si="128"/>
        <v>8</v>
      </c>
      <c r="M387" s="11">
        <f t="shared" si="129"/>
        <v>1.003030302</v>
      </c>
      <c r="N387" s="11">
        <f t="shared" ca="1" si="130"/>
        <v>1.006473545</v>
      </c>
      <c r="O387" s="15">
        <f t="shared" si="131"/>
        <v>0</v>
      </c>
      <c r="P387" s="123">
        <f t="shared" ca="1" si="135"/>
        <v>0.17468714999999999</v>
      </c>
      <c r="Q387" s="19">
        <f t="shared" si="132"/>
        <v>0</v>
      </c>
      <c r="R387" s="13">
        <f t="shared" si="114"/>
        <v>0</v>
      </c>
      <c r="S387" s="13"/>
      <c r="T387" s="13"/>
      <c r="U387" s="13"/>
      <c r="V387" s="13"/>
      <c r="W387" s="4" t="str">
        <f t="shared" si="133"/>
        <v>J+P=</v>
      </c>
      <c r="X387" s="30">
        <f t="shared" si="134"/>
        <v>44727</v>
      </c>
      <c r="Y387" s="3"/>
      <c r="Z387" s="71">
        <f>[2]Plan1!$A457</f>
        <v>50359</v>
      </c>
      <c r="AA387" s="71" t="str">
        <f>[2]Plan1!$C457</f>
        <v>Proclamação da República</v>
      </c>
      <c r="AB387" s="64"/>
      <c r="AC387" s="1"/>
      <c r="AD387" s="3"/>
      <c r="AE387" s="3"/>
      <c r="AF387" s="3"/>
      <c r="AG387" s="3"/>
      <c r="AH387" s="3"/>
      <c r="AI387" s="10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pans="1:145" ht="15.75" x14ac:dyDescent="0.25">
      <c r="A388" s="36">
        <f t="shared" si="108"/>
        <v>44646</v>
      </c>
      <c r="B388" s="14">
        <f t="shared" ca="1" si="117"/>
        <v>1.2057524000000002</v>
      </c>
      <c r="C388" s="13">
        <f t="shared" ca="1" si="122"/>
        <v>1.0300823400000001</v>
      </c>
      <c r="D388" s="12">
        <f ca="1">IF(A388&lt;$B$1,VLOOKUP(A388,[1]DI!$A$4:$B$15000,2,FALSE),0)</f>
        <v>0</v>
      </c>
      <c r="E388" s="13">
        <f t="shared" ca="1" si="123"/>
        <v>1</v>
      </c>
      <c r="F388" s="13">
        <f ca="1">(TRUNC(PRODUCT($E$12:$E387),16))</f>
        <v>1.0639596257944799</v>
      </c>
      <c r="G388" s="13">
        <f t="shared" ca="1" si="124"/>
        <v>1.0598561434748901</v>
      </c>
      <c r="H388" s="13">
        <f t="shared" ca="1" si="125"/>
        <v>1.0038717399999999</v>
      </c>
      <c r="I388" s="12">
        <f t="shared" si="121"/>
        <v>0.1</v>
      </c>
      <c r="J388" s="30">
        <f t="shared" si="126"/>
        <v>44635</v>
      </c>
      <c r="K388" s="2">
        <f t="shared" si="127"/>
        <v>8</v>
      </c>
      <c r="L388" s="15">
        <f t="shared" si="128"/>
        <v>9</v>
      </c>
      <c r="M388" s="11">
        <f t="shared" si="129"/>
        <v>1.003409735</v>
      </c>
      <c r="N388" s="11">
        <f t="shared" ca="1" si="130"/>
        <v>1.007294677</v>
      </c>
      <c r="O388" s="15">
        <f t="shared" si="131"/>
        <v>0</v>
      </c>
      <c r="P388" s="123">
        <f t="shared" ca="1" si="135"/>
        <v>0.17567005999999999</v>
      </c>
      <c r="Q388" s="19">
        <f t="shared" si="132"/>
        <v>0</v>
      </c>
      <c r="R388" s="13">
        <f t="shared" si="114"/>
        <v>0</v>
      </c>
      <c r="S388" s="13"/>
      <c r="T388" s="13"/>
      <c r="U388" s="13"/>
      <c r="V388" s="13"/>
      <c r="W388" s="4" t="str">
        <f t="shared" si="133"/>
        <v>J+P=</v>
      </c>
      <c r="X388" s="30">
        <f t="shared" si="134"/>
        <v>44727</v>
      </c>
      <c r="Y388" s="3"/>
      <c r="Z388" s="71">
        <f>[2]Plan1!$A458</f>
        <v>50364</v>
      </c>
      <c r="AA388" s="71" t="str">
        <f>[2]Plan1!$C458</f>
        <v>Dia Nacional de Zumbi e da Consciência Negra</v>
      </c>
      <c r="AB388" s="64"/>
      <c r="AC388" s="1"/>
      <c r="AD388" s="3"/>
      <c r="AE388" s="3"/>
      <c r="AF388" s="3"/>
      <c r="AG388" s="3"/>
      <c r="AH388" s="3"/>
      <c r="AI388" s="10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pans="1:145" ht="15.75" x14ac:dyDescent="0.25">
      <c r="A389" s="36">
        <f t="shared" si="108"/>
        <v>44647</v>
      </c>
      <c r="B389" s="14">
        <f t="shared" ca="1" si="117"/>
        <v>1.2057524000000002</v>
      </c>
      <c r="C389" s="13">
        <f t="shared" ca="1" si="122"/>
        <v>1.0300823400000001</v>
      </c>
      <c r="D389" s="12">
        <f ca="1">IF(A389&lt;$B$1,VLOOKUP(A389,[1]DI!$A$4:$B$15000,2,FALSE),0)</f>
        <v>0</v>
      </c>
      <c r="E389" s="13">
        <f t="shared" ca="1" si="123"/>
        <v>1</v>
      </c>
      <c r="F389" s="13">
        <f ca="1">(TRUNC(PRODUCT($E$12:$E388),16))</f>
        <v>1.0639596257944799</v>
      </c>
      <c r="G389" s="13">
        <f t="shared" ca="1" si="124"/>
        <v>1.0598561434748901</v>
      </c>
      <c r="H389" s="13">
        <f t="shared" ca="1" si="125"/>
        <v>1.0038717399999999</v>
      </c>
      <c r="I389" s="12">
        <f t="shared" si="121"/>
        <v>0.1</v>
      </c>
      <c r="J389" s="30">
        <f t="shared" si="126"/>
        <v>44635</v>
      </c>
      <c r="K389" s="2">
        <f t="shared" si="127"/>
        <v>8</v>
      </c>
      <c r="L389" s="15">
        <f t="shared" si="128"/>
        <v>9</v>
      </c>
      <c r="M389" s="11">
        <f t="shared" si="129"/>
        <v>1.003409735</v>
      </c>
      <c r="N389" s="11">
        <f t="shared" ca="1" si="130"/>
        <v>1.007294677</v>
      </c>
      <c r="O389" s="15">
        <f t="shared" si="131"/>
        <v>0</v>
      </c>
      <c r="P389" s="123">
        <f t="shared" ca="1" si="135"/>
        <v>0.17567005999999999</v>
      </c>
      <c r="Q389" s="19">
        <f t="shared" si="132"/>
        <v>0</v>
      </c>
      <c r="R389" s="13">
        <f t="shared" si="114"/>
        <v>0</v>
      </c>
      <c r="S389" s="13"/>
      <c r="T389" s="13"/>
      <c r="U389" s="13"/>
      <c r="V389" s="13"/>
      <c r="W389" s="4" t="str">
        <f t="shared" si="133"/>
        <v>J+P=</v>
      </c>
      <c r="X389" s="30">
        <f t="shared" si="134"/>
        <v>44727</v>
      </c>
      <c r="Y389" s="3"/>
      <c r="Z389" s="71">
        <f>[2]Plan1!$A459</f>
        <v>50399</v>
      </c>
      <c r="AA389" s="71" t="str">
        <f>[2]Plan1!$C459</f>
        <v>Natal</v>
      </c>
      <c r="AB389" s="64"/>
      <c r="AC389" s="1"/>
      <c r="AD389" s="3"/>
      <c r="AE389" s="3"/>
      <c r="AF389" s="3"/>
      <c r="AG389" s="3"/>
      <c r="AH389" s="3"/>
      <c r="AI389" s="10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pans="1:145" ht="15.75" x14ac:dyDescent="0.25">
      <c r="A390" s="36">
        <f t="shared" si="108"/>
        <v>44648</v>
      </c>
      <c r="B390" s="14">
        <f t="shared" ca="1" si="117"/>
        <v>1.2057524000000002</v>
      </c>
      <c r="C390" s="13">
        <f t="shared" ca="1" si="122"/>
        <v>1.0300823400000001</v>
      </c>
      <c r="D390" s="12">
        <f ca="1">IF(A390&lt;$B$1,VLOOKUP(A390,[1]DI!$A$4:$B$15000,2,FALSE),0)</f>
        <v>0.11649999999999999</v>
      </c>
      <c r="E390" s="13">
        <f t="shared" ca="1" si="123"/>
        <v>1.0004373900000001</v>
      </c>
      <c r="F390" s="13">
        <f ca="1">(TRUNC(PRODUCT($E$12:$E389),16))</f>
        <v>1.0639596257944799</v>
      </c>
      <c r="G390" s="13">
        <f t="shared" ca="1" si="124"/>
        <v>1.0598561434748901</v>
      </c>
      <c r="H390" s="13">
        <f t="shared" ca="1" si="125"/>
        <v>1.0038717399999999</v>
      </c>
      <c r="I390" s="12">
        <f t="shared" si="121"/>
        <v>0.1</v>
      </c>
      <c r="J390" s="30">
        <f t="shared" si="126"/>
        <v>44635</v>
      </c>
      <c r="K390" s="2">
        <f t="shared" si="127"/>
        <v>9</v>
      </c>
      <c r="L390" s="15">
        <f t="shared" si="128"/>
        <v>9</v>
      </c>
      <c r="M390" s="11">
        <f t="shared" si="129"/>
        <v>1.003409735</v>
      </c>
      <c r="N390" s="11">
        <f t="shared" ca="1" si="130"/>
        <v>1.007294677</v>
      </c>
      <c r="O390" s="15">
        <f t="shared" si="131"/>
        <v>0</v>
      </c>
      <c r="P390" s="123">
        <f t="shared" ca="1" si="135"/>
        <v>0.17567005999999999</v>
      </c>
      <c r="Q390" s="19">
        <f t="shared" si="132"/>
        <v>0</v>
      </c>
      <c r="R390" s="13">
        <f t="shared" si="114"/>
        <v>0</v>
      </c>
      <c r="S390" s="13"/>
      <c r="T390" s="13"/>
      <c r="U390" s="13"/>
      <c r="V390" s="13"/>
      <c r="W390" s="4" t="str">
        <f t="shared" si="133"/>
        <v>J+P=</v>
      </c>
      <c r="X390" s="30">
        <f t="shared" si="134"/>
        <v>44727</v>
      </c>
      <c r="Y390" s="3"/>
      <c r="Z390" s="71">
        <f>[2]Plan1!$A460</f>
        <v>50406</v>
      </c>
      <c r="AA390" s="71" t="str">
        <f>[2]Plan1!$C460</f>
        <v>Confraternização Universal</v>
      </c>
      <c r="AB390" s="64"/>
      <c r="AC390" s="1"/>
      <c r="AD390" s="3"/>
      <c r="AE390" s="3"/>
      <c r="AF390" s="3"/>
      <c r="AG390" s="3"/>
      <c r="AH390" s="3"/>
      <c r="AI390" s="10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pans="1:145" ht="15.75" x14ac:dyDescent="0.25">
      <c r="A391" s="36">
        <f t="shared" si="108"/>
        <v>44649</v>
      </c>
      <c r="B391" s="14">
        <f t="shared" ca="1" si="117"/>
        <v>1.2067360900000002</v>
      </c>
      <c r="C391" s="13">
        <f t="shared" ca="1" si="122"/>
        <v>1.0300823400000001</v>
      </c>
      <c r="D391" s="12">
        <f ca="1">IF(A391&lt;$B$1,VLOOKUP(A391,[1]DI!$A$4:$B$15000,2,FALSE),0)</f>
        <v>0.11649999999999999</v>
      </c>
      <c r="E391" s="13">
        <f t="shared" ca="1" si="123"/>
        <v>1.0004373900000001</v>
      </c>
      <c r="F391" s="13">
        <f ca="1">(TRUNC(PRODUCT($E$12:$E390),16))</f>
        <v>1.0644249910952099</v>
      </c>
      <c r="G391" s="13">
        <f t="shared" ca="1" si="124"/>
        <v>1.0598561434748901</v>
      </c>
      <c r="H391" s="13">
        <f t="shared" ca="1" si="125"/>
        <v>1.0043108199999999</v>
      </c>
      <c r="I391" s="12">
        <f t="shared" si="121"/>
        <v>0.1</v>
      </c>
      <c r="J391" s="30">
        <f t="shared" si="126"/>
        <v>44635</v>
      </c>
      <c r="K391" s="2">
        <f t="shared" si="127"/>
        <v>10</v>
      </c>
      <c r="L391" s="15">
        <f t="shared" si="128"/>
        <v>10</v>
      </c>
      <c r="M391" s="11">
        <f t="shared" si="129"/>
        <v>1.003789311</v>
      </c>
      <c r="N391" s="11">
        <f t="shared" ca="1" si="130"/>
        <v>1.0081164659999999</v>
      </c>
      <c r="O391" s="15">
        <f t="shared" si="131"/>
        <v>0</v>
      </c>
      <c r="P391" s="123">
        <f t="shared" ca="1" si="135"/>
        <v>0.17665375</v>
      </c>
      <c r="Q391" s="19">
        <f t="shared" si="132"/>
        <v>0</v>
      </c>
      <c r="R391" s="13">
        <f t="shared" si="114"/>
        <v>0</v>
      </c>
      <c r="S391" s="13"/>
      <c r="T391" s="13"/>
      <c r="U391" s="13"/>
      <c r="V391" s="13"/>
      <c r="W391" s="4" t="str">
        <f t="shared" si="133"/>
        <v>J+P=</v>
      </c>
      <c r="X391" s="30">
        <f t="shared" si="134"/>
        <v>44727</v>
      </c>
      <c r="Y391" s="3"/>
      <c r="Z391" s="71">
        <f>[2]Plan1!$A461</f>
        <v>50472</v>
      </c>
      <c r="AA391" s="71" t="str">
        <f>[2]Plan1!$C461</f>
        <v>Carnaval</v>
      </c>
      <c r="AB391" s="64"/>
      <c r="AC391" s="1"/>
      <c r="AD391" s="3"/>
      <c r="AE391" s="3"/>
      <c r="AF391" s="3"/>
      <c r="AG391" s="3"/>
      <c r="AH391" s="3"/>
      <c r="AI391" s="10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pans="1:145" ht="15.75" x14ac:dyDescent="0.25">
      <c r="A392" s="36">
        <f t="shared" si="108"/>
        <v>44650</v>
      </c>
      <c r="B392" s="14">
        <f t="shared" ca="1" si="117"/>
        <v>1.2077205900000001</v>
      </c>
      <c r="C392" s="13">
        <f t="shared" ca="1" si="122"/>
        <v>1.0300823400000001</v>
      </c>
      <c r="D392" s="12">
        <f ca="1">IF(A392&lt;$B$1,VLOOKUP(A392,[1]DI!$A$4:$B$15000,2,FALSE),0)</f>
        <v>0.11649999999999999</v>
      </c>
      <c r="E392" s="13">
        <f t="shared" ca="1" si="123"/>
        <v>1.0004373900000001</v>
      </c>
      <c r="F392" s="13">
        <f ca="1">(TRUNC(PRODUCT($E$12:$E391),16))</f>
        <v>1.0648905599420599</v>
      </c>
      <c r="G392" s="13">
        <f t="shared" ca="1" si="124"/>
        <v>1.0598561434748901</v>
      </c>
      <c r="H392" s="13">
        <f t="shared" ca="1" si="125"/>
        <v>1.0047500899999999</v>
      </c>
      <c r="I392" s="12">
        <f t="shared" si="121"/>
        <v>0.1</v>
      </c>
      <c r="J392" s="30">
        <f t="shared" si="126"/>
        <v>44635</v>
      </c>
      <c r="K392" s="2">
        <f t="shared" si="127"/>
        <v>11</v>
      </c>
      <c r="L392" s="15">
        <f t="shared" si="128"/>
        <v>11</v>
      </c>
      <c r="M392" s="11">
        <f t="shared" si="129"/>
        <v>1.004169031</v>
      </c>
      <c r="N392" s="11">
        <f t="shared" ca="1" si="130"/>
        <v>1.008938924</v>
      </c>
      <c r="O392" s="15">
        <f t="shared" si="131"/>
        <v>0</v>
      </c>
      <c r="P392" s="123">
        <f t="shared" ca="1" si="135"/>
        <v>0.17763825</v>
      </c>
      <c r="Q392" s="19">
        <f t="shared" si="132"/>
        <v>0</v>
      </c>
      <c r="R392" s="13">
        <f t="shared" si="114"/>
        <v>0</v>
      </c>
      <c r="S392" s="13"/>
      <c r="T392" s="13"/>
      <c r="U392" s="13"/>
      <c r="V392" s="13"/>
      <c r="W392" s="4" t="str">
        <f t="shared" si="133"/>
        <v>J+P=</v>
      </c>
      <c r="X392" s="30">
        <f t="shared" si="134"/>
        <v>44727</v>
      </c>
      <c r="Y392" s="3"/>
      <c r="Z392" s="71">
        <f>[2]Plan1!$A462</f>
        <v>50473</v>
      </c>
      <c r="AA392" s="71" t="str">
        <f>[2]Plan1!$C462</f>
        <v>Carnaval</v>
      </c>
      <c r="AB392" s="64"/>
      <c r="AC392" s="1"/>
      <c r="AD392" s="3"/>
      <c r="AE392" s="3"/>
      <c r="AF392" s="3"/>
      <c r="AG392" s="3"/>
      <c r="AH392" s="3"/>
      <c r="AI392" s="10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pans="1:145" ht="15.75" x14ac:dyDescent="0.25">
      <c r="A393" s="36">
        <f t="shared" si="108"/>
        <v>44651</v>
      </c>
      <c r="B393" s="14">
        <f t="shared" ca="1" si="117"/>
        <v>1.2087059100000002</v>
      </c>
      <c r="C393" s="13">
        <f t="shared" ca="1" si="122"/>
        <v>1.0300823400000001</v>
      </c>
      <c r="D393" s="12">
        <f ca="1">IF(A393&lt;$B$1,VLOOKUP(A393,[1]DI!$A$4:$B$15000,2,FALSE),0)</f>
        <v>0.11649999999999999</v>
      </c>
      <c r="E393" s="13">
        <f t="shared" ca="1" si="123"/>
        <v>1.0004373900000001</v>
      </c>
      <c r="F393" s="13">
        <f ca="1">(TRUNC(PRODUCT($E$12:$E392),16))</f>
        <v>1.06535633242408</v>
      </c>
      <c r="G393" s="13">
        <f t="shared" ca="1" si="124"/>
        <v>1.0598561434748901</v>
      </c>
      <c r="H393" s="13">
        <f t="shared" ca="1" si="125"/>
        <v>1.00518956</v>
      </c>
      <c r="I393" s="12">
        <f t="shared" si="121"/>
        <v>0.1</v>
      </c>
      <c r="J393" s="30">
        <f t="shared" si="126"/>
        <v>44635</v>
      </c>
      <c r="K393" s="2">
        <f t="shared" si="127"/>
        <v>12</v>
      </c>
      <c r="L393" s="15">
        <f t="shared" si="128"/>
        <v>12</v>
      </c>
      <c r="M393" s="11">
        <f t="shared" si="129"/>
        <v>1.0045488950000001</v>
      </c>
      <c r="N393" s="11">
        <f t="shared" ca="1" si="130"/>
        <v>1.0097620620000001</v>
      </c>
      <c r="O393" s="15">
        <f t="shared" si="131"/>
        <v>0</v>
      </c>
      <c r="P393" s="123">
        <f t="shared" ca="1" si="135"/>
        <v>0.17862356999999998</v>
      </c>
      <c r="Q393" s="19">
        <f t="shared" si="132"/>
        <v>0</v>
      </c>
      <c r="R393" s="13">
        <f t="shared" si="114"/>
        <v>0</v>
      </c>
      <c r="S393" s="13"/>
      <c r="T393" s="13"/>
      <c r="U393" s="13"/>
      <c r="V393" s="13"/>
      <c r="W393" s="4" t="str">
        <f t="shared" si="133"/>
        <v>J+P=</v>
      </c>
      <c r="X393" s="30">
        <f t="shared" si="134"/>
        <v>44727</v>
      </c>
      <c r="Y393" s="3"/>
      <c r="Z393" s="71">
        <f>[2]Plan1!$A463</f>
        <v>50516</v>
      </c>
      <c r="AA393" s="71" t="str">
        <f>[2]Plan1!$C463</f>
        <v>Tiradentes</v>
      </c>
      <c r="AB393" s="64"/>
      <c r="AC393" s="1"/>
      <c r="AD393" s="3"/>
      <c r="AE393" s="3"/>
      <c r="AF393" s="3"/>
      <c r="AG393" s="3"/>
      <c r="AH393" s="3"/>
      <c r="AI393" s="10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pans="1:145" ht="15.75" x14ac:dyDescent="0.25">
      <c r="A394" s="36">
        <f t="shared" si="108"/>
        <v>44652</v>
      </c>
      <c r="B394" s="14">
        <f t="shared" ca="1" si="117"/>
        <v>1.2096920200000001</v>
      </c>
      <c r="C394" s="13">
        <f t="shared" ca="1" si="122"/>
        <v>1.0300823400000001</v>
      </c>
      <c r="D394" s="12">
        <f ca="1">IF(A394&lt;$B$1,VLOOKUP(A394,[1]DI!$A$4:$B$15000,2,FALSE),0)</f>
        <v>0.11649999999999999</v>
      </c>
      <c r="E394" s="13">
        <f t="shared" ca="1" si="123"/>
        <v>1.0004373900000001</v>
      </c>
      <c r="F394" s="13">
        <f ca="1">(TRUNC(PRODUCT($E$12:$E393),16))</f>
        <v>1.06582230863031</v>
      </c>
      <c r="G394" s="13">
        <f t="shared" ca="1" si="124"/>
        <v>1.0598561434748901</v>
      </c>
      <c r="H394" s="13">
        <f t="shared" ca="1" si="125"/>
        <v>1.0056292200000001</v>
      </c>
      <c r="I394" s="12">
        <f t="shared" si="121"/>
        <v>0.1</v>
      </c>
      <c r="J394" s="30">
        <f t="shared" si="126"/>
        <v>44635</v>
      </c>
      <c r="K394" s="2">
        <f t="shared" si="127"/>
        <v>13</v>
      </c>
      <c r="L394" s="15">
        <f t="shared" si="128"/>
        <v>13</v>
      </c>
      <c r="M394" s="11">
        <f t="shared" si="129"/>
        <v>1.0049289020000001</v>
      </c>
      <c r="N394" s="11">
        <f t="shared" ca="1" si="130"/>
        <v>1.0105858679999999</v>
      </c>
      <c r="O394" s="15">
        <f t="shared" si="131"/>
        <v>0</v>
      </c>
      <c r="P394" s="123">
        <f t="shared" ca="1" si="135"/>
        <v>0.17960967999999999</v>
      </c>
      <c r="Q394" s="19">
        <f t="shared" si="132"/>
        <v>0</v>
      </c>
      <c r="R394" s="13">
        <f t="shared" si="114"/>
        <v>0</v>
      </c>
      <c r="S394" s="13"/>
      <c r="T394" s="13"/>
      <c r="U394" s="13"/>
      <c r="V394" s="13"/>
      <c r="W394" s="4" t="str">
        <f t="shared" si="133"/>
        <v>J+P=</v>
      </c>
      <c r="X394" s="30">
        <f t="shared" si="134"/>
        <v>44727</v>
      </c>
      <c r="Y394" s="3"/>
      <c r="Z394" s="71">
        <f>[2]Plan1!$A464</f>
        <v>50518</v>
      </c>
      <c r="AA394" s="71" t="str">
        <f>[2]Plan1!$C464</f>
        <v>Paixão de Cristo</v>
      </c>
      <c r="AB394" s="64"/>
      <c r="AC394" s="1"/>
      <c r="AD394" s="3"/>
      <c r="AE394" s="3"/>
      <c r="AF394" s="3"/>
      <c r="AG394" s="3"/>
      <c r="AH394" s="3"/>
      <c r="AI394" s="10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pans="1:145" ht="15.75" x14ac:dyDescent="0.25">
      <c r="A395" s="36">
        <f t="shared" si="108"/>
        <v>44653</v>
      </c>
      <c r="B395" s="14">
        <f t="shared" ca="1" si="117"/>
        <v>1.2106789400000002</v>
      </c>
      <c r="C395" s="13">
        <f t="shared" ca="1" si="122"/>
        <v>1.0300823400000001</v>
      </c>
      <c r="D395" s="12">
        <f ca="1">IF(A395&lt;$B$1,VLOOKUP(A395,[1]DI!$A$4:$B$15000,2,FALSE),0)</f>
        <v>0</v>
      </c>
      <c r="E395" s="13">
        <f t="shared" ca="1" si="123"/>
        <v>1</v>
      </c>
      <c r="F395" s="13">
        <f ca="1">(TRUNC(PRODUCT($E$12:$E394),16))</f>
        <v>1.06628848864989</v>
      </c>
      <c r="G395" s="13">
        <f t="shared" ca="1" si="124"/>
        <v>1.0598561434748901</v>
      </c>
      <c r="H395" s="13">
        <f t="shared" ca="1" si="125"/>
        <v>1.0060690699999999</v>
      </c>
      <c r="I395" s="12">
        <f t="shared" si="121"/>
        <v>0.1</v>
      </c>
      <c r="J395" s="30">
        <f t="shared" si="126"/>
        <v>44635</v>
      </c>
      <c r="K395" s="2">
        <f t="shared" si="127"/>
        <v>13</v>
      </c>
      <c r="L395" s="15">
        <f t="shared" si="128"/>
        <v>14</v>
      </c>
      <c r="M395" s="11">
        <f t="shared" si="129"/>
        <v>1.005309053</v>
      </c>
      <c r="N395" s="11">
        <f t="shared" ca="1" si="130"/>
        <v>1.011410344</v>
      </c>
      <c r="O395" s="15">
        <f t="shared" si="131"/>
        <v>0</v>
      </c>
      <c r="P395" s="123">
        <f t="shared" ca="1" si="135"/>
        <v>0.1805966</v>
      </c>
      <c r="Q395" s="19">
        <f t="shared" si="132"/>
        <v>0</v>
      </c>
      <c r="R395" s="13">
        <f t="shared" si="114"/>
        <v>0</v>
      </c>
      <c r="S395" s="13"/>
      <c r="T395" s="13"/>
      <c r="U395" s="13"/>
      <c r="V395" s="13"/>
      <c r="W395" s="4" t="str">
        <f t="shared" si="133"/>
        <v>J+P=</v>
      </c>
      <c r="X395" s="30">
        <f t="shared" si="134"/>
        <v>44727</v>
      </c>
      <c r="Y395" s="3"/>
      <c r="Z395" s="71">
        <f>[2]Plan1!$A465</f>
        <v>50526</v>
      </c>
      <c r="AA395" s="71" t="str">
        <f>[2]Plan1!$C465</f>
        <v>Dia do Trabalho</v>
      </c>
      <c r="AB395" s="64"/>
      <c r="AC395" s="1"/>
      <c r="AD395" s="3"/>
      <c r="AE395" s="3"/>
      <c r="AF395" s="3"/>
      <c r="AG395" s="3"/>
      <c r="AH395" s="3"/>
      <c r="AI395" s="10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pans="1:145" ht="15.75" x14ac:dyDescent="0.25">
      <c r="A396" s="36">
        <f t="shared" si="108"/>
        <v>44654</v>
      </c>
      <c r="B396" s="14">
        <f t="shared" ca="1" si="117"/>
        <v>1.2106789400000002</v>
      </c>
      <c r="C396" s="13">
        <f t="shared" ca="1" si="122"/>
        <v>1.0300823400000001</v>
      </c>
      <c r="D396" s="12">
        <f ca="1">IF(A396&lt;$B$1,VLOOKUP(A396,[1]DI!$A$4:$B$15000,2,FALSE),0)</f>
        <v>0</v>
      </c>
      <c r="E396" s="13">
        <f t="shared" ca="1" si="123"/>
        <v>1</v>
      </c>
      <c r="F396" s="13">
        <f ca="1">(TRUNC(PRODUCT($E$12:$E395),16))</f>
        <v>1.06628848864989</v>
      </c>
      <c r="G396" s="13">
        <f t="shared" ca="1" si="124"/>
        <v>1.0598561434748901</v>
      </c>
      <c r="H396" s="13">
        <f t="shared" ca="1" si="125"/>
        <v>1.0060690699999999</v>
      </c>
      <c r="I396" s="12">
        <f t="shared" si="121"/>
        <v>0.1</v>
      </c>
      <c r="J396" s="30">
        <f t="shared" si="126"/>
        <v>44635</v>
      </c>
      <c r="K396" s="2">
        <f t="shared" si="127"/>
        <v>13</v>
      </c>
      <c r="L396" s="15">
        <f t="shared" si="128"/>
        <v>14</v>
      </c>
      <c r="M396" s="11">
        <f t="shared" si="129"/>
        <v>1.005309053</v>
      </c>
      <c r="N396" s="11">
        <f t="shared" ca="1" si="130"/>
        <v>1.011410344</v>
      </c>
      <c r="O396" s="15">
        <f t="shared" si="131"/>
        <v>0</v>
      </c>
      <c r="P396" s="123">
        <f t="shared" ca="1" si="135"/>
        <v>0.1805966</v>
      </c>
      <c r="Q396" s="19">
        <f t="shared" si="132"/>
        <v>0</v>
      </c>
      <c r="R396" s="13">
        <f t="shared" si="114"/>
        <v>0</v>
      </c>
      <c r="S396" s="13"/>
      <c r="T396" s="13"/>
      <c r="U396" s="13"/>
      <c r="V396" s="13"/>
      <c r="W396" s="4" t="str">
        <f t="shared" si="133"/>
        <v>J+P=</v>
      </c>
      <c r="X396" s="30">
        <f t="shared" si="134"/>
        <v>44727</v>
      </c>
      <c r="Y396" s="3"/>
      <c r="Z396" s="71">
        <f>[2]Plan1!$A466</f>
        <v>50580</v>
      </c>
      <c r="AA396" s="71" t="str">
        <f>[2]Plan1!$C466</f>
        <v>Corpus Christi</v>
      </c>
      <c r="AB396" s="64"/>
      <c r="AC396" s="1"/>
      <c r="AD396" s="3"/>
      <c r="AE396" s="3"/>
      <c r="AF396" s="3"/>
      <c r="AG396" s="3"/>
      <c r="AH396" s="3"/>
      <c r="AI396" s="10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pans="1:145" ht="15.75" x14ac:dyDescent="0.25">
      <c r="A397" s="36">
        <f t="shared" ref="A397:A460" si="136">(A396+1)</f>
        <v>44655</v>
      </c>
      <c r="B397" s="14">
        <f t="shared" ca="1" si="117"/>
        <v>1.2106789400000002</v>
      </c>
      <c r="C397" s="13">
        <f t="shared" ca="1" si="122"/>
        <v>1.0300823400000001</v>
      </c>
      <c r="D397" s="12">
        <f ca="1">IF(A397&lt;$B$1,VLOOKUP(A397,[1]DI!$A$4:$B$15000,2,FALSE),0)</f>
        <v>0.11649999999999999</v>
      </c>
      <c r="E397" s="13">
        <f t="shared" ca="1" si="123"/>
        <v>1.0004373900000001</v>
      </c>
      <c r="F397" s="13">
        <f ca="1">(TRUNC(PRODUCT($E$12:$E396),16))</f>
        <v>1.06628848864989</v>
      </c>
      <c r="G397" s="13">
        <f t="shared" ca="1" si="124"/>
        <v>1.0598561434748901</v>
      </c>
      <c r="H397" s="13">
        <f t="shared" ca="1" si="125"/>
        <v>1.0060690699999999</v>
      </c>
      <c r="I397" s="12">
        <f t="shared" si="121"/>
        <v>0.1</v>
      </c>
      <c r="J397" s="30">
        <f t="shared" si="126"/>
        <v>44635</v>
      </c>
      <c r="K397" s="2">
        <f t="shared" si="127"/>
        <v>14</v>
      </c>
      <c r="L397" s="15">
        <f t="shared" si="128"/>
        <v>14</v>
      </c>
      <c r="M397" s="11">
        <f t="shared" si="129"/>
        <v>1.005309053</v>
      </c>
      <c r="N397" s="11">
        <f t="shared" ca="1" si="130"/>
        <v>1.011410344</v>
      </c>
      <c r="O397" s="15">
        <f t="shared" si="131"/>
        <v>0</v>
      </c>
      <c r="P397" s="123">
        <f t="shared" ca="1" si="135"/>
        <v>0.1805966</v>
      </c>
      <c r="Q397" s="19">
        <f t="shared" si="132"/>
        <v>0</v>
      </c>
      <c r="R397" s="13">
        <f t="shared" ref="R397:R460" si="137">IF(Q397&gt;0,TRUNC(Q397*C397,8),0)</f>
        <v>0</v>
      </c>
      <c r="S397" s="13"/>
      <c r="T397" s="13"/>
      <c r="U397" s="13"/>
      <c r="V397" s="13"/>
      <c r="W397" s="4" t="str">
        <f t="shared" si="133"/>
        <v>J+P=</v>
      </c>
      <c r="X397" s="30">
        <f t="shared" si="134"/>
        <v>44727</v>
      </c>
      <c r="Y397" s="3"/>
      <c r="Z397" s="71">
        <f>[2]Plan1!$A467</f>
        <v>50655</v>
      </c>
      <c r="AA397" s="71" t="str">
        <f>[2]Plan1!$C467</f>
        <v>Independência do Brasil</v>
      </c>
      <c r="AB397" s="64"/>
      <c r="AC397" s="1"/>
      <c r="AD397" s="3"/>
      <c r="AE397" s="3"/>
      <c r="AF397" s="3"/>
      <c r="AG397" s="3"/>
      <c r="AH397" s="3"/>
      <c r="AI397" s="10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pans="1:145" ht="15.75" x14ac:dyDescent="0.25">
      <c r="A398" s="36">
        <f t="shared" si="136"/>
        <v>44656</v>
      </c>
      <c r="B398" s="14">
        <f t="shared" ref="B398:B461" ca="1" si="138">IF(A398&lt;=TODAY(),C398+P398,IF(AND(A398&gt;TODAY(),A398&lt;=$B$1),IF(VLOOKUP(TODAY(),$A$10:$D$5000,4,FALSE)=0,"n.d",C398+P398),"n.d"))</f>
        <v>1.2116666700000001</v>
      </c>
      <c r="C398" s="13">
        <f t="shared" ca="1" si="122"/>
        <v>1.0300823400000001</v>
      </c>
      <c r="D398" s="12">
        <f ca="1">IF(A398&lt;$B$1,VLOOKUP(A398,[1]DI!$A$4:$B$15000,2,FALSE),0)</f>
        <v>0.11649999999999999</v>
      </c>
      <c r="E398" s="13">
        <f t="shared" ca="1" si="123"/>
        <v>1.0004373900000001</v>
      </c>
      <c r="F398" s="13">
        <f ca="1">(TRUNC(PRODUCT($E$12:$E397),16))</f>
        <v>1.06675487257194</v>
      </c>
      <c r="G398" s="13">
        <f t="shared" ca="1" si="124"/>
        <v>1.0598561434748901</v>
      </c>
      <c r="H398" s="13">
        <f t="shared" ca="1" si="125"/>
        <v>1.00650912</v>
      </c>
      <c r="I398" s="12">
        <f t="shared" ref="I398:I461" si="139">IF(O397&gt;0,VLOOKUP(A397,AG$160:AH$222,2),I397)</f>
        <v>0.1</v>
      </c>
      <c r="J398" s="30">
        <f t="shared" si="126"/>
        <v>44635</v>
      </c>
      <c r="K398" s="2">
        <f t="shared" si="127"/>
        <v>15</v>
      </c>
      <c r="L398" s="15">
        <f t="shared" si="128"/>
        <v>15</v>
      </c>
      <c r="M398" s="11">
        <f t="shared" si="129"/>
        <v>1.005689348</v>
      </c>
      <c r="N398" s="11">
        <f t="shared" ca="1" si="130"/>
        <v>1.0122355009999999</v>
      </c>
      <c r="O398" s="15">
        <f t="shared" si="131"/>
        <v>0</v>
      </c>
      <c r="P398" s="123">
        <f t="shared" ca="1" si="135"/>
        <v>0.18158433000000002</v>
      </c>
      <c r="Q398" s="19">
        <f t="shared" si="132"/>
        <v>0</v>
      </c>
      <c r="R398" s="13">
        <f t="shared" si="137"/>
        <v>0</v>
      </c>
      <c r="S398" s="13"/>
      <c r="T398" s="13"/>
      <c r="U398" s="13"/>
      <c r="V398" s="13"/>
      <c r="W398" s="4" t="str">
        <f t="shared" si="133"/>
        <v>J+P=</v>
      </c>
      <c r="X398" s="30">
        <f t="shared" si="134"/>
        <v>44727</v>
      </c>
      <c r="Y398" s="3"/>
      <c r="Z398" s="71">
        <f>[2]Plan1!$A468</f>
        <v>50690</v>
      </c>
      <c r="AA398" s="71" t="str">
        <f>[2]Plan1!$C468</f>
        <v>Nossa Sr.a Aparecida - Padroeira do Brasil</v>
      </c>
      <c r="AB398" s="64"/>
      <c r="AC398" s="1"/>
      <c r="AD398" s="3"/>
      <c r="AE398" s="3"/>
      <c r="AF398" s="3"/>
      <c r="AG398" s="3"/>
      <c r="AH398" s="3"/>
      <c r="AI398" s="10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pans="1:145" ht="15.75" x14ac:dyDescent="0.25">
      <c r="A399" s="36">
        <f t="shared" si="136"/>
        <v>44657</v>
      </c>
      <c r="B399" s="14">
        <f t="shared" ca="1" si="138"/>
        <v>1.2126552000000002</v>
      </c>
      <c r="C399" s="13">
        <f t="shared" ca="1" si="122"/>
        <v>1.0300823400000001</v>
      </c>
      <c r="D399" s="12">
        <f ca="1">IF(A399&lt;$B$1,VLOOKUP(A399,[1]DI!$A$4:$B$15000,2,FALSE),0)</f>
        <v>0.11649999999999999</v>
      </c>
      <c r="E399" s="13">
        <f t="shared" ca="1" si="123"/>
        <v>1.0004373900000001</v>
      </c>
      <c r="F399" s="13">
        <f ca="1">(TRUNC(PRODUCT($E$12:$E398),16))</f>
        <v>1.06722146048565</v>
      </c>
      <c r="G399" s="13">
        <f t="shared" ca="1" si="124"/>
        <v>1.0598561434748901</v>
      </c>
      <c r="H399" s="13">
        <f t="shared" ca="1" si="125"/>
        <v>1.0069493599999999</v>
      </c>
      <c r="I399" s="12">
        <f t="shared" si="139"/>
        <v>0.1</v>
      </c>
      <c r="J399" s="30">
        <f t="shared" si="126"/>
        <v>44635</v>
      </c>
      <c r="K399" s="2">
        <f t="shared" si="127"/>
        <v>16</v>
      </c>
      <c r="L399" s="15">
        <f t="shared" si="128"/>
        <v>16</v>
      </c>
      <c r="M399" s="11">
        <f t="shared" si="129"/>
        <v>1.0060697869999999</v>
      </c>
      <c r="N399" s="11">
        <f t="shared" ca="1" si="130"/>
        <v>1.013061328</v>
      </c>
      <c r="O399" s="15">
        <f t="shared" si="131"/>
        <v>0</v>
      </c>
      <c r="P399" s="123">
        <f t="shared" ca="1" si="135"/>
        <v>0.18257286</v>
      </c>
      <c r="Q399" s="19">
        <f t="shared" si="132"/>
        <v>0</v>
      </c>
      <c r="R399" s="13">
        <f t="shared" si="137"/>
        <v>0</v>
      </c>
      <c r="S399" s="13"/>
      <c r="T399" s="13"/>
      <c r="U399" s="13"/>
      <c r="V399" s="13"/>
      <c r="W399" s="4" t="str">
        <f t="shared" si="133"/>
        <v>J+P=</v>
      </c>
      <c r="X399" s="30">
        <f t="shared" si="134"/>
        <v>44727</v>
      </c>
      <c r="Y399" s="3"/>
      <c r="Z399" s="71">
        <f>[2]Plan1!$A469</f>
        <v>50711</v>
      </c>
      <c r="AA399" s="71" t="str">
        <f>[2]Plan1!$C469</f>
        <v>Finados</v>
      </c>
      <c r="AB399" s="64"/>
      <c r="AC399" s="1"/>
      <c r="AD399" s="3"/>
      <c r="AE399" s="3"/>
      <c r="AF399" s="3"/>
      <c r="AG399" s="3"/>
      <c r="AH399" s="3"/>
      <c r="AI399" s="10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pans="1:145" ht="15.75" x14ac:dyDescent="0.25">
      <c r="A400" s="36">
        <f t="shared" si="136"/>
        <v>44658</v>
      </c>
      <c r="B400" s="14">
        <f t="shared" ca="1" si="138"/>
        <v>1.2136445200000001</v>
      </c>
      <c r="C400" s="13">
        <f t="shared" ca="1" si="122"/>
        <v>1.0300823400000001</v>
      </c>
      <c r="D400" s="12">
        <f ca="1">IF(A400&lt;$B$1,VLOOKUP(A400,[1]DI!$A$4:$B$15000,2,FALSE),0)</f>
        <v>0.11649999999999999</v>
      </c>
      <c r="E400" s="13">
        <f t="shared" ca="1" si="123"/>
        <v>1.0004373900000001</v>
      </c>
      <c r="F400" s="13">
        <f ca="1">(TRUNC(PRODUCT($E$12:$E399),16))</f>
        <v>1.06768825248025</v>
      </c>
      <c r="G400" s="13">
        <f t="shared" ca="1" si="124"/>
        <v>1.0598561434748901</v>
      </c>
      <c r="H400" s="13">
        <f t="shared" ca="1" si="125"/>
        <v>1.00738978</v>
      </c>
      <c r="I400" s="12">
        <f t="shared" si="139"/>
        <v>0.1</v>
      </c>
      <c r="J400" s="30">
        <f t="shared" si="126"/>
        <v>44635</v>
      </c>
      <c r="K400" s="2">
        <f t="shared" si="127"/>
        <v>17</v>
      </c>
      <c r="L400" s="15">
        <f t="shared" si="128"/>
        <v>17</v>
      </c>
      <c r="M400" s="11">
        <f t="shared" si="129"/>
        <v>1.00645037</v>
      </c>
      <c r="N400" s="11">
        <f t="shared" ca="1" si="130"/>
        <v>1.0138878170000001</v>
      </c>
      <c r="O400" s="15">
        <f t="shared" si="131"/>
        <v>0</v>
      </c>
      <c r="P400" s="123">
        <f t="shared" ca="1" si="135"/>
        <v>0.18356218000000002</v>
      </c>
      <c r="Q400" s="19">
        <f t="shared" si="132"/>
        <v>0</v>
      </c>
      <c r="R400" s="13">
        <f t="shared" si="137"/>
        <v>0</v>
      </c>
      <c r="S400" s="13"/>
      <c r="T400" s="13"/>
      <c r="U400" s="13"/>
      <c r="V400" s="13"/>
      <c r="W400" s="4" t="str">
        <f t="shared" si="133"/>
        <v>J+P=</v>
      </c>
      <c r="X400" s="30">
        <f t="shared" si="134"/>
        <v>44727</v>
      </c>
      <c r="Y400" s="3"/>
      <c r="Z400" s="71">
        <f>[2]Plan1!$A470</f>
        <v>50724</v>
      </c>
      <c r="AA400" s="71" t="str">
        <f>[2]Plan1!$C470</f>
        <v>Proclamação da República</v>
      </c>
      <c r="AB400" s="64"/>
      <c r="AC400" s="1"/>
      <c r="AD400" s="3"/>
      <c r="AE400" s="3"/>
      <c r="AF400" s="3"/>
      <c r="AG400" s="3"/>
      <c r="AH400" s="3"/>
      <c r="AI400" s="10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pans="1:145" ht="15.75" x14ac:dyDescent="0.25">
      <c r="A401" s="36">
        <f t="shared" si="136"/>
        <v>44659</v>
      </c>
      <c r="B401" s="14">
        <f t="shared" ca="1" si="138"/>
        <v>1.2146346700000001</v>
      </c>
      <c r="C401" s="13">
        <f t="shared" ca="1" si="122"/>
        <v>1.0300823400000001</v>
      </c>
      <c r="D401" s="12">
        <f ca="1">IF(A401&lt;$B$1,VLOOKUP(A401,[1]DI!$A$4:$B$15000,2,FALSE),0)</f>
        <v>0.11649999999999999</v>
      </c>
      <c r="E401" s="13">
        <f t="shared" ca="1" si="123"/>
        <v>1.0004373900000001</v>
      </c>
      <c r="F401" s="13">
        <f ca="1">(TRUNC(PRODUCT($E$12:$E400),16))</f>
        <v>1.0681552486450101</v>
      </c>
      <c r="G401" s="13">
        <f t="shared" ca="1" si="124"/>
        <v>1.0598561434748901</v>
      </c>
      <c r="H401" s="13">
        <f t="shared" ca="1" si="125"/>
        <v>1.00783041</v>
      </c>
      <c r="I401" s="12">
        <f t="shared" si="139"/>
        <v>0.1</v>
      </c>
      <c r="J401" s="30">
        <f t="shared" si="126"/>
        <v>44635</v>
      </c>
      <c r="K401" s="2">
        <f t="shared" si="127"/>
        <v>18</v>
      </c>
      <c r="L401" s="15">
        <f t="shared" si="128"/>
        <v>18</v>
      </c>
      <c r="M401" s="11">
        <f t="shared" si="129"/>
        <v>1.006831096</v>
      </c>
      <c r="N401" s="11">
        <f t="shared" ca="1" si="130"/>
        <v>1.0147149959999999</v>
      </c>
      <c r="O401" s="15">
        <f t="shared" si="131"/>
        <v>0</v>
      </c>
      <c r="P401" s="123">
        <f t="shared" ca="1" si="135"/>
        <v>0.18455232999999999</v>
      </c>
      <c r="Q401" s="19">
        <f t="shared" si="132"/>
        <v>0</v>
      </c>
      <c r="R401" s="13">
        <f t="shared" si="137"/>
        <v>0</v>
      </c>
      <c r="S401" s="13"/>
      <c r="T401" s="13"/>
      <c r="U401" s="13"/>
      <c r="V401" s="13"/>
      <c r="W401" s="4" t="str">
        <f t="shared" si="133"/>
        <v>J+P=</v>
      </c>
      <c r="X401" s="30">
        <f t="shared" si="134"/>
        <v>44727</v>
      </c>
      <c r="Y401" s="3"/>
      <c r="Z401" s="71">
        <f>[2]Plan1!$A471</f>
        <v>50729</v>
      </c>
      <c r="AA401" s="71" t="str">
        <f>[2]Plan1!$C471</f>
        <v>Dia Nacional de Zumbi e da Consciência Negra</v>
      </c>
      <c r="AB401" s="64"/>
      <c r="AC401" s="1"/>
      <c r="AD401" s="3"/>
      <c r="AE401" s="3"/>
      <c r="AF401" s="3"/>
      <c r="AG401" s="3"/>
      <c r="AH401" s="3"/>
      <c r="AI401" s="10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pans="1:145" ht="15.75" x14ac:dyDescent="0.25">
      <c r="A402" s="36">
        <f t="shared" si="136"/>
        <v>44660</v>
      </c>
      <c r="B402" s="14">
        <f t="shared" ca="1" si="138"/>
        <v>1.2156256200000002</v>
      </c>
      <c r="C402" s="13">
        <f t="shared" ca="1" si="122"/>
        <v>1.0300823400000001</v>
      </c>
      <c r="D402" s="12">
        <f ca="1">IF(A402&lt;$B$1,VLOOKUP(A402,[1]DI!$A$4:$B$15000,2,FALSE),0)</f>
        <v>0</v>
      </c>
      <c r="E402" s="13">
        <f t="shared" ca="1" si="123"/>
        <v>1</v>
      </c>
      <c r="F402" s="13">
        <f ca="1">(TRUNC(PRODUCT($E$12:$E401),16))</f>
        <v>1.06862244906921</v>
      </c>
      <c r="G402" s="13">
        <f t="shared" ca="1" si="124"/>
        <v>1.0598561434748901</v>
      </c>
      <c r="H402" s="13">
        <f t="shared" ca="1" si="125"/>
        <v>1.0082712199999999</v>
      </c>
      <c r="I402" s="12">
        <f t="shared" si="139"/>
        <v>0.1</v>
      </c>
      <c r="J402" s="30">
        <f t="shared" si="126"/>
        <v>44635</v>
      </c>
      <c r="K402" s="2">
        <f t="shared" si="127"/>
        <v>18</v>
      </c>
      <c r="L402" s="15">
        <f t="shared" si="128"/>
        <v>19</v>
      </c>
      <c r="M402" s="11">
        <f t="shared" si="129"/>
        <v>1.0072119669999999</v>
      </c>
      <c r="N402" s="11">
        <f t="shared" ca="1" si="130"/>
        <v>1.0155428390000001</v>
      </c>
      <c r="O402" s="15">
        <f t="shared" si="131"/>
        <v>0</v>
      </c>
      <c r="P402" s="123">
        <f t="shared" ca="1" si="135"/>
        <v>0.18554328</v>
      </c>
      <c r="Q402" s="19">
        <f t="shared" si="132"/>
        <v>0</v>
      </c>
      <c r="R402" s="13">
        <f t="shared" si="137"/>
        <v>0</v>
      </c>
      <c r="S402" s="13"/>
      <c r="T402" s="13"/>
      <c r="U402" s="13"/>
      <c r="V402" s="13"/>
      <c r="W402" s="4" t="str">
        <f t="shared" si="133"/>
        <v>J+P=</v>
      </c>
      <c r="X402" s="30">
        <f t="shared" si="134"/>
        <v>44727</v>
      </c>
      <c r="Y402" s="3"/>
      <c r="Z402" s="71">
        <f>[2]Plan1!$A472</f>
        <v>50764</v>
      </c>
      <c r="AA402" s="71" t="str">
        <f>[2]Plan1!$C472</f>
        <v>Natal</v>
      </c>
      <c r="AB402" s="64"/>
      <c r="AC402" s="1"/>
      <c r="AD402" s="3"/>
      <c r="AE402" s="3"/>
      <c r="AF402" s="3"/>
      <c r="AG402" s="3"/>
      <c r="AH402" s="3"/>
      <c r="AI402" s="10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pans="1:145" ht="15.75" x14ac:dyDescent="0.25">
      <c r="A403" s="36">
        <f t="shared" si="136"/>
        <v>44661</v>
      </c>
      <c r="B403" s="14">
        <f t="shared" ca="1" si="138"/>
        <v>1.2156256200000002</v>
      </c>
      <c r="C403" s="13">
        <f t="shared" ca="1" si="122"/>
        <v>1.0300823400000001</v>
      </c>
      <c r="D403" s="12">
        <f ca="1">IF(A403&lt;$B$1,VLOOKUP(A403,[1]DI!$A$4:$B$15000,2,FALSE),0)</f>
        <v>0</v>
      </c>
      <c r="E403" s="13">
        <f t="shared" ca="1" si="123"/>
        <v>1</v>
      </c>
      <c r="F403" s="13">
        <f ca="1">(TRUNC(PRODUCT($E$12:$E402),16))</f>
        <v>1.06862244906921</v>
      </c>
      <c r="G403" s="13">
        <f t="shared" ca="1" si="124"/>
        <v>1.0598561434748901</v>
      </c>
      <c r="H403" s="13">
        <f t="shared" ca="1" si="125"/>
        <v>1.0082712199999999</v>
      </c>
      <c r="I403" s="12">
        <f t="shared" si="139"/>
        <v>0.1</v>
      </c>
      <c r="J403" s="30">
        <f t="shared" si="126"/>
        <v>44635</v>
      </c>
      <c r="K403" s="2">
        <f t="shared" si="127"/>
        <v>18</v>
      </c>
      <c r="L403" s="15">
        <f t="shared" si="128"/>
        <v>19</v>
      </c>
      <c r="M403" s="11">
        <f t="shared" si="129"/>
        <v>1.0072119669999999</v>
      </c>
      <c r="N403" s="11">
        <f t="shared" ca="1" si="130"/>
        <v>1.0155428390000001</v>
      </c>
      <c r="O403" s="15">
        <f t="shared" si="131"/>
        <v>0</v>
      </c>
      <c r="P403" s="123">
        <f t="shared" ca="1" si="135"/>
        <v>0.18554328</v>
      </c>
      <c r="Q403" s="19">
        <f t="shared" si="132"/>
        <v>0</v>
      </c>
      <c r="R403" s="13">
        <f t="shared" si="137"/>
        <v>0</v>
      </c>
      <c r="S403" s="13"/>
      <c r="T403" s="13"/>
      <c r="U403" s="13"/>
      <c r="V403" s="13"/>
      <c r="W403" s="4" t="str">
        <f t="shared" si="133"/>
        <v>J+P=</v>
      </c>
      <c r="X403" s="30">
        <f t="shared" si="134"/>
        <v>44727</v>
      </c>
      <c r="Y403" s="3"/>
      <c r="Z403" s="71">
        <f>[2]Plan1!$A473</f>
        <v>50771</v>
      </c>
      <c r="AA403" s="71" t="str">
        <f>[2]Plan1!$C473</f>
        <v>Confraternização Universal</v>
      </c>
      <c r="AB403" s="64"/>
      <c r="AC403" s="1"/>
      <c r="AD403" s="3"/>
      <c r="AE403" s="3"/>
      <c r="AF403" s="3"/>
      <c r="AG403" s="3"/>
      <c r="AH403" s="3"/>
      <c r="AI403" s="10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pans="1:145" ht="15.75" x14ac:dyDescent="0.25">
      <c r="A404" s="36">
        <f t="shared" si="136"/>
        <v>44662</v>
      </c>
      <c r="B404" s="14">
        <f t="shared" ca="1" si="138"/>
        <v>1.2156256200000002</v>
      </c>
      <c r="C404" s="13">
        <f t="shared" ca="1" si="122"/>
        <v>1.0300823400000001</v>
      </c>
      <c r="D404" s="12">
        <f ca="1">IF(A404&lt;$B$1,VLOOKUP(A404,[1]DI!$A$4:$B$15000,2,FALSE),0)</f>
        <v>0.11649999999999999</v>
      </c>
      <c r="E404" s="13">
        <f t="shared" ca="1" si="123"/>
        <v>1.0004373900000001</v>
      </c>
      <c r="F404" s="13">
        <f ca="1">(TRUNC(PRODUCT($E$12:$E403),16))</f>
        <v>1.06862244906921</v>
      </c>
      <c r="G404" s="13">
        <f t="shared" ca="1" si="124"/>
        <v>1.0598561434748901</v>
      </c>
      <c r="H404" s="13">
        <f t="shared" ca="1" si="125"/>
        <v>1.0082712199999999</v>
      </c>
      <c r="I404" s="12">
        <f t="shared" si="139"/>
        <v>0.1</v>
      </c>
      <c r="J404" s="30">
        <f t="shared" si="126"/>
        <v>44635</v>
      </c>
      <c r="K404" s="2">
        <f t="shared" si="127"/>
        <v>19</v>
      </c>
      <c r="L404" s="15">
        <f t="shared" si="128"/>
        <v>19</v>
      </c>
      <c r="M404" s="11">
        <f t="shared" si="129"/>
        <v>1.0072119669999999</v>
      </c>
      <c r="N404" s="11">
        <f t="shared" ca="1" si="130"/>
        <v>1.0155428390000001</v>
      </c>
      <c r="O404" s="15">
        <f t="shared" si="131"/>
        <v>0</v>
      </c>
      <c r="P404" s="123">
        <f t="shared" ca="1" si="135"/>
        <v>0.18554328</v>
      </c>
      <c r="Q404" s="19">
        <f t="shared" si="132"/>
        <v>0</v>
      </c>
      <c r="R404" s="13">
        <f t="shared" si="137"/>
        <v>0</v>
      </c>
      <c r="S404" s="13"/>
      <c r="T404" s="13"/>
      <c r="U404" s="13"/>
      <c r="V404" s="13"/>
      <c r="W404" s="4" t="str">
        <f t="shared" si="133"/>
        <v>J+P=</v>
      </c>
      <c r="X404" s="30">
        <f t="shared" si="134"/>
        <v>44727</v>
      </c>
      <c r="Y404" s="3"/>
      <c r="Z404" s="71">
        <f>[2]Plan1!$A474</f>
        <v>50822</v>
      </c>
      <c r="AA404" s="71" t="str">
        <f>[2]Plan1!$C474</f>
        <v>Carnaval</v>
      </c>
      <c r="AB404" s="64"/>
      <c r="AC404" s="1"/>
      <c r="AD404" s="3"/>
      <c r="AE404" s="3"/>
      <c r="AF404" s="3"/>
      <c r="AG404" s="3"/>
      <c r="AH404" s="3"/>
      <c r="AI404" s="10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pans="1:145" ht="15.75" x14ac:dyDescent="0.25">
      <c r="A405" s="36">
        <f t="shared" si="136"/>
        <v>44663</v>
      </c>
      <c r="B405" s="14">
        <f t="shared" ca="1" si="138"/>
        <v>1.2166173800000002</v>
      </c>
      <c r="C405" s="13">
        <f t="shared" ca="1" si="122"/>
        <v>1.0300823400000001</v>
      </c>
      <c r="D405" s="12">
        <f ca="1">IF(A405&lt;$B$1,VLOOKUP(A405,[1]DI!$A$4:$B$15000,2,FALSE),0)</f>
        <v>0.11649999999999999</v>
      </c>
      <c r="E405" s="13">
        <f t="shared" ca="1" si="123"/>
        <v>1.0004373900000001</v>
      </c>
      <c r="F405" s="13">
        <f ca="1">(TRUNC(PRODUCT($E$12:$E404),16))</f>
        <v>1.06908985384221</v>
      </c>
      <c r="G405" s="13">
        <f t="shared" ca="1" si="124"/>
        <v>1.0598561434748901</v>
      </c>
      <c r="H405" s="13">
        <f t="shared" ca="1" si="125"/>
        <v>1.00871223</v>
      </c>
      <c r="I405" s="12">
        <f t="shared" si="139"/>
        <v>0.1</v>
      </c>
      <c r="J405" s="30">
        <f t="shared" si="126"/>
        <v>44635</v>
      </c>
      <c r="K405" s="2">
        <f t="shared" si="127"/>
        <v>20</v>
      </c>
      <c r="L405" s="15">
        <f t="shared" si="128"/>
        <v>20</v>
      </c>
      <c r="M405" s="11">
        <f t="shared" si="129"/>
        <v>1.007592982</v>
      </c>
      <c r="N405" s="11">
        <f t="shared" ca="1" si="130"/>
        <v>1.0163713640000001</v>
      </c>
      <c r="O405" s="15">
        <f t="shared" si="131"/>
        <v>0</v>
      </c>
      <c r="P405" s="123">
        <f t="shared" ca="1" si="135"/>
        <v>0.18653503999999999</v>
      </c>
      <c r="Q405" s="19">
        <f t="shared" si="132"/>
        <v>0</v>
      </c>
      <c r="R405" s="13">
        <f t="shared" si="137"/>
        <v>0</v>
      </c>
      <c r="S405" s="13"/>
      <c r="T405" s="13"/>
      <c r="U405" s="13"/>
      <c r="V405" s="13"/>
      <c r="W405" s="4" t="str">
        <f t="shared" si="133"/>
        <v>J+P=</v>
      </c>
      <c r="X405" s="30">
        <f t="shared" si="134"/>
        <v>44727</v>
      </c>
      <c r="Y405" s="3"/>
      <c r="Z405" s="71">
        <f>[2]Plan1!$A475</f>
        <v>50823</v>
      </c>
      <c r="AA405" s="71" t="str">
        <f>[2]Plan1!$C475</f>
        <v>Carnaval</v>
      </c>
      <c r="AB405" s="64"/>
      <c r="AC405" s="1"/>
      <c r="AD405" s="3"/>
      <c r="AE405" s="3"/>
      <c r="AF405" s="3"/>
      <c r="AG405" s="3"/>
      <c r="AH405" s="3"/>
      <c r="AI405" s="10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pans="1:145" ht="15.75" x14ac:dyDescent="0.25">
      <c r="A406" s="36">
        <f t="shared" si="136"/>
        <v>44664</v>
      </c>
      <c r="B406" s="14">
        <f t="shared" ca="1" si="138"/>
        <v>1.2176099500000002</v>
      </c>
      <c r="C406" s="13">
        <f t="shared" ca="1" si="122"/>
        <v>1.0300823400000001</v>
      </c>
      <c r="D406" s="12">
        <f ca="1">IF(A406&lt;$B$1,VLOOKUP(A406,[1]DI!$A$4:$B$15000,2,FALSE),0)</f>
        <v>0.11649999999999999</v>
      </c>
      <c r="E406" s="13">
        <f t="shared" ca="1" si="123"/>
        <v>1.0004373900000001</v>
      </c>
      <c r="F406" s="13">
        <f ca="1">(TRUNC(PRODUCT($E$12:$E405),16))</f>
        <v>1.06955746305338</v>
      </c>
      <c r="G406" s="13">
        <f t="shared" ca="1" si="124"/>
        <v>1.0598561434748901</v>
      </c>
      <c r="H406" s="13">
        <f t="shared" ca="1" si="125"/>
        <v>1.00915343</v>
      </c>
      <c r="I406" s="12">
        <f t="shared" si="139"/>
        <v>0.1</v>
      </c>
      <c r="J406" s="30">
        <f t="shared" si="126"/>
        <v>44635</v>
      </c>
      <c r="K406" s="2">
        <f t="shared" si="127"/>
        <v>21</v>
      </c>
      <c r="L406" s="15">
        <f t="shared" si="128"/>
        <v>21</v>
      </c>
      <c r="M406" s="11">
        <f t="shared" si="129"/>
        <v>1.00797414</v>
      </c>
      <c r="N406" s="11">
        <f t="shared" ca="1" si="130"/>
        <v>1.0172005609999999</v>
      </c>
      <c r="O406" s="15">
        <f t="shared" si="131"/>
        <v>0</v>
      </c>
      <c r="P406" s="123">
        <f t="shared" ca="1" si="135"/>
        <v>0.18752760999999998</v>
      </c>
      <c r="Q406" s="19">
        <f t="shared" si="132"/>
        <v>0</v>
      </c>
      <c r="R406" s="13">
        <f t="shared" si="137"/>
        <v>0</v>
      </c>
      <c r="S406" s="13"/>
      <c r="T406" s="13"/>
      <c r="U406" s="13"/>
      <c r="V406" s="13"/>
      <c r="W406" s="4" t="str">
        <f t="shared" si="133"/>
        <v>J+P=</v>
      </c>
      <c r="X406" s="30">
        <f t="shared" si="134"/>
        <v>44727</v>
      </c>
      <c r="Y406" s="3"/>
      <c r="Z406" s="71">
        <f>[2]Plan1!$A476</f>
        <v>50868</v>
      </c>
      <c r="AA406" s="71" t="str">
        <f>[2]Plan1!$C476</f>
        <v>Paixão de Cristo</v>
      </c>
      <c r="AB406" s="64"/>
      <c r="AC406" s="1"/>
      <c r="AD406" s="3"/>
      <c r="AE406" s="3"/>
      <c r="AF406" s="3"/>
      <c r="AG406" s="3"/>
      <c r="AH406" s="3"/>
      <c r="AI406" s="10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pans="1:145" ht="15.75" x14ac:dyDescent="0.25">
      <c r="A407" s="36">
        <f t="shared" si="136"/>
        <v>44665</v>
      </c>
      <c r="B407" s="14">
        <f t="shared" ca="1" si="138"/>
        <v>1.21860331</v>
      </c>
      <c r="C407" s="13">
        <f t="shared" ca="1" si="122"/>
        <v>1.0300823400000001</v>
      </c>
      <c r="D407" s="12">
        <f ca="1">IF(A407&lt;$B$1,VLOOKUP(A407,[1]DI!$A$4:$B$15000,2,FALSE),0)</f>
        <v>0.11649999999999999</v>
      </c>
      <c r="E407" s="13">
        <f t="shared" ca="1" si="123"/>
        <v>1.0004373900000001</v>
      </c>
      <c r="F407" s="13">
        <f ca="1">(TRUNC(PRODUCT($E$12:$E406),16))</f>
        <v>1.0700252767921501</v>
      </c>
      <c r="G407" s="13">
        <f t="shared" ca="1" si="124"/>
        <v>1.0598561434748901</v>
      </c>
      <c r="H407" s="13">
        <f t="shared" ca="1" si="125"/>
        <v>1.00959482</v>
      </c>
      <c r="I407" s="12">
        <f t="shared" si="139"/>
        <v>0.1</v>
      </c>
      <c r="J407" s="30">
        <f t="shared" si="126"/>
        <v>44635</v>
      </c>
      <c r="K407" s="2">
        <f t="shared" si="127"/>
        <v>22</v>
      </c>
      <c r="L407" s="15">
        <f t="shared" si="128"/>
        <v>22</v>
      </c>
      <c r="M407" s="11">
        <f t="shared" si="129"/>
        <v>1.0083554429999999</v>
      </c>
      <c r="N407" s="11">
        <f t="shared" ca="1" si="130"/>
        <v>1.018030432</v>
      </c>
      <c r="O407" s="15">
        <f t="shared" si="131"/>
        <v>0</v>
      </c>
      <c r="P407" s="123">
        <f t="shared" ca="1" si="135"/>
        <v>0.18852096999999998</v>
      </c>
      <c r="Q407" s="19">
        <f t="shared" si="132"/>
        <v>0</v>
      </c>
      <c r="R407" s="13">
        <f t="shared" si="137"/>
        <v>0</v>
      </c>
      <c r="S407" s="13"/>
      <c r="T407" s="13"/>
      <c r="U407" s="13"/>
      <c r="V407" s="13"/>
      <c r="W407" s="4" t="str">
        <f t="shared" si="133"/>
        <v>J+P=</v>
      </c>
      <c r="X407" s="30">
        <f t="shared" si="134"/>
        <v>44727</v>
      </c>
      <c r="Y407" s="3"/>
      <c r="Z407" s="71">
        <f>[2]Plan1!$A477</f>
        <v>50881</v>
      </c>
      <c r="AA407" s="71" t="str">
        <f>[2]Plan1!$C477</f>
        <v>Tiradentes</v>
      </c>
      <c r="AB407" s="64"/>
      <c r="AC407" s="1"/>
      <c r="AD407" s="3"/>
      <c r="AE407" s="3"/>
      <c r="AF407" s="3"/>
      <c r="AG407" s="3"/>
      <c r="AH407" s="3"/>
      <c r="AI407" s="10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pans="1:145" ht="15.75" x14ac:dyDescent="0.25">
      <c r="A408" s="36">
        <f t="shared" si="136"/>
        <v>44666</v>
      </c>
      <c r="B408" s="14">
        <f t="shared" ca="1" si="138"/>
        <v>1.2195975100000001</v>
      </c>
      <c r="C408" s="13">
        <f t="shared" ca="1" si="122"/>
        <v>1.0300823400000001</v>
      </c>
      <c r="D408" s="12">
        <f ca="1">IF(A408&lt;$B$1,VLOOKUP(A408,[1]DI!$A$4:$B$15000,2,FALSE),0)</f>
        <v>0</v>
      </c>
      <c r="E408" s="13">
        <f t="shared" ca="1" si="123"/>
        <v>1</v>
      </c>
      <c r="F408" s="13">
        <f ca="1">(TRUNC(PRODUCT($E$12:$E407),16))</f>
        <v>1.07049329514796</v>
      </c>
      <c r="G408" s="13">
        <f t="shared" ca="1" si="124"/>
        <v>1.0598561434748901</v>
      </c>
      <c r="H408" s="13">
        <f t="shared" ca="1" si="125"/>
        <v>1.0100364100000001</v>
      </c>
      <c r="I408" s="12">
        <f t="shared" si="139"/>
        <v>0.1</v>
      </c>
      <c r="J408" s="30">
        <f t="shared" si="126"/>
        <v>44635</v>
      </c>
      <c r="K408" s="2">
        <f t="shared" si="127"/>
        <v>22</v>
      </c>
      <c r="L408" s="15">
        <f t="shared" si="128"/>
        <v>23</v>
      </c>
      <c r="M408" s="11">
        <f t="shared" si="129"/>
        <v>1.0087368910000001</v>
      </c>
      <c r="N408" s="11">
        <f t="shared" ca="1" si="130"/>
        <v>1.0188609879999999</v>
      </c>
      <c r="O408" s="15">
        <f t="shared" si="131"/>
        <v>0</v>
      </c>
      <c r="P408" s="123">
        <f t="shared" ca="1" si="135"/>
        <v>0.18951517000000001</v>
      </c>
      <c r="Q408" s="19">
        <f t="shared" si="132"/>
        <v>0</v>
      </c>
      <c r="R408" s="13">
        <f t="shared" si="137"/>
        <v>0</v>
      </c>
      <c r="S408" s="13"/>
      <c r="T408" s="13"/>
      <c r="U408" s="13"/>
      <c r="V408" s="13"/>
      <c r="W408" s="4" t="str">
        <f t="shared" si="133"/>
        <v>J+P=</v>
      </c>
      <c r="X408" s="30">
        <f t="shared" si="134"/>
        <v>44727</v>
      </c>
      <c r="Y408" s="3"/>
      <c r="Z408" s="71">
        <f>[2]Plan1!$A478</f>
        <v>50891</v>
      </c>
      <c r="AA408" s="71" t="str">
        <f>[2]Plan1!$C478</f>
        <v>Dia do Trabalho</v>
      </c>
      <c r="AB408" s="64"/>
      <c r="AC408" s="1"/>
      <c r="AD408" s="3"/>
      <c r="AE408" s="3"/>
      <c r="AF408" s="3"/>
      <c r="AG408" s="3"/>
      <c r="AH408" s="3"/>
      <c r="AI408" s="10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pans="1:145" ht="15.75" x14ac:dyDescent="0.25">
      <c r="A409" s="36">
        <f t="shared" si="136"/>
        <v>44667</v>
      </c>
      <c r="B409" s="14">
        <f t="shared" ca="1" si="138"/>
        <v>1.2195975100000001</v>
      </c>
      <c r="C409" s="13">
        <f t="shared" ca="1" si="122"/>
        <v>1.0300823400000001</v>
      </c>
      <c r="D409" s="12">
        <f ca="1">IF(A409&lt;$B$1,VLOOKUP(A409,[1]DI!$A$4:$B$15000,2,FALSE),0)</f>
        <v>0</v>
      </c>
      <c r="E409" s="13">
        <f t="shared" ca="1" si="123"/>
        <v>1</v>
      </c>
      <c r="F409" s="13">
        <f ca="1">(TRUNC(PRODUCT($E$12:$E408),16))</f>
        <v>1.07049329514796</v>
      </c>
      <c r="G409" s="13">
        <f t="shared" ca="1" si="124"/>
        <v>1.0598561434748901</v>
      </c>
      <c r="H409" s="13">
        <f t="shared" ca="1" si="125"/>
        <v>1.0100364100000001</v>
      </c>
      <c r="I409" s="12">
        <f t="shared" si="139"/>
        <v>0.1</v>
      </c>
      <c r="J409" s="30">
        <f t="shared" si="126"/>
        <v>44635</v>
      </c>
      <c r="K409" s="2">
        <f t="shared" si="127"/>
        <v>22</v>
      </c>
      <c r="L409" s="15">
        <f t="shared" si="128"/>
        <v>23</v>
      </c>
      <c r="M409" s="11">
        <f t="shared" si="129"/>
        <v>1.0087368910000001</v>
      </c>
      <c r="N409" s="11">
        <f t="shared" ca="1" si="130"/>
        <v>1.0188609879999999</v>
      </c>
      <c r="O409" s="15">
        <f t="shared" si="131"/>
        <v>0</v>
      </c>
      <c r="P409" s="123">
        <f t="shared" ca="1" si="135"/>
        <v>0.18951517000000001</v>
      </c>
      <c r="Q409" s="19">
        <f t="shared" si="132"/>
        <v>0</v>
      </c>
      <c r="R409" s="13">
        <f t="shared" si="137"/>
        <v>0</v>
      </c>
      <c r="S409" s="13"/>
      <c r="T409" s="13"/>
      <c r="U409" s="13"/>
      <c r="V409" s="13"/>
      <c r="W409" s="4" t="str">
        <f t="shared" si="133"/>
        <v>J+P=</v>
      </c>
      <c r="X409" s="30">
        <f t="shared" si="134"/>
        <v>44727</v>
      </c>
      <c r="Y409" s="3"/>
      <c r="Z409" s="71">
        <f>[2]Plan1!$A479</f>
        <v>50930</v>
      </c>
      <c r="AA409" s="71" t="str">
        <f>[2]Plan1!$C479</f>
        <v>Corpus Christi</v>
      </c>
      <c r="AB409" s="64"/>
      <c r="AC409" s="1"/>
      <c r="AD409" s="3"/>
      <c r="AE409" s="3"/>
      <c r="AF409" s="3"/>
      <c r="AG409" s="3"/>
      <c r="AH409" s="3"/>
      <c r="AI409" s="10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pans="1:145" ht="15.75" x14ac:dyDescent="0.25">
      <c r="A410" s="36">
        <f t="shared" si="136"/>
        <v>44668</v>
      </c>
      <c r="B410" s="14">
        <f t="shared" ca="1" si="138"/>
        <v>1.2195975100000001</v>
      </c>
      <c r="C410" s="13">
        <f t="shared" ca="1" si="122"/>
        <v>1.0300823400000001</v>
      </c>
      <c r="D410" s="12">
        <f ca="1">IF(A410&lt;$B$1,VLOOKUP(A410,[1]DI!$A$4:$B$15000,2,FALSE),0)</f>
        <v>0</v>
      </c>
      <c r="E410" s="13">
        <f t="shared" ca="1" si="123"/>
        <v>1</v>
      </c>
      <c r="F410" s="13">
        <f ca="1">(TRUNC(PRODUCT($E$12:$E409),16))</f>
        <v>1.07049329514796</v>
      </c>
      <c r="G410" s="13">
        <f t="shared" ca="1" si="124"/>
        <v>1.0598561434748901</v>
      </c>
      <c r="H410" s="13">
        <f t="shared" ca="1" si="125"/>
        <v>1.0100364100000001</v>
      </c>
      <c r="I410" s="12">
        <f t="shared" si="139"/>
        <v>0.1</v>
      </c>
      <c r="J410" s="30">
        <f t="shared" si="126"/>
        <v>44635</v>
      </c>
      <c r="K410" s="2">
        <f t="shared" si="127"/>
        <v>22</v>
      </c>
      <c r="L410" s="15">
        <f t="shared" si="128"/>
        <v>23</v>
      </c>
      <c r="M410" s="11">
        <f t="shared" si="129"/>
        <v>1.0087368910000001</v>
      </c>
      <c r="N410" s="11">
        <f t="shared" ca="1" si="130"/>
        <v>1.0188609879999999</v>
      </c>
      <c r="O410" s="15">
        <f t="shared" si="131"/>
        <v>0</v>
      </c>
      <c r="P410" s="123">
        <f t="shared" ca="1" si="135"/>
        <v>0.18951517000000001</v>
      </c>
      <c r="Q410" s="19">
        <f t="shared" si="132"/>
        <v>0</v>
      </c>
      <c r="R410" s="13">
        <f t="shared" si="137"/>
        <v>0</v>
      </c>
      <c r="S410" s="13"/>
      <c r="T410" s="13"/>
      <c r="U410" s="13"/>
      <c r="V410" s="13"/>
      <c r="W410" s="4" t="str">
        <f t="shared" si="133"/>
        <v>J+P=</v>
      </c>
      <c r="X410" s="30">
        <f t="shared" si="134"/>
        <v>44727</v>
      </c>
      <c r="Y410" s="3"/>
      <c r="Z410" s="71">
        <f>[2]Plan1!$A480</f>
        <v>51020</v>
      </c>
      <c r="AA410" s="71" t="str">
        <f>[2]Plan1!$C480</f>
        <v>Independência do Brasil</v>
      </c>
      <c r="AB410" s="64"/>
      <c r="AC410" s="1"/>
      <c r="AD410" s="3"/>
      <c r="AE410" s="3"/>
      <c r="AF410" s="3"/>
      <c r="AG410" s="3"/>
      <c r="AH410" s="3"/>
      <c r="AI410" s="10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pans="1:145" ht="15.75" x14ac:dyDescent="0.25">
      <c r="A411" s="36">
        <f t="shared" si="136"/>
        <v>44669</v>
      </c>
      <c r="B411" s="14">
        <f t="shared" ca="1" si="138"/>
        <v>1.2195975100000001</v>
      </c>
      <c r="C411" s="13">
        <f t="shared" ca="1" si="122"/>
        <v>1.0300823400000001</v>
      </c>
      <c r="D411" s="12">
        <f ca="1">IF(A411&lt;$B$1,VLOOKUP(A411,[1]DI!$A$4:$B$15000,2,FALSE),0)</f>
        <v>0.11649999999999999</v>
      </c>
      <c r="E411" s="13">
        <f t="shared" ca="1" si="123"/>
        <v>1.0004373900000001</v>
      </c>
      <c r="F411" s="13">
        <f ca="1">(TRUNC(PRODUCT($E$12:$E410),16))</f>
        <v>1.07049329514796</v>
      </c>
      <c r="G411" s="13">
        <f t="shared" ca="1" si="124"/>
        <v>1.0598561434748901</v>
      </c>
      <c r="H411" s="13">
        <f t="shared" ca="1" si="125"/>
        <v>1.0100364100000001</v>
      </c>
      <c r="I411" s="12">
        <f t="shared" si="139"/>
        <v>0.1</v>
      </c>
      <c r="J411" s="30">
        <f t="shared" si="126"/>
        <v>44635</v>
      </c>
      <c r="K411" s="2">
        <f t="shared" si="127"/>
        <v>23</v>
      </c>
      <c r="L411" s="15">
        <f t="shared" si="128"/>
        <v>23</v>
      </c>
      <c r="M411" s="11">
        <f t="shared" si="129"/>
        <v>1.0087368910000001</v>
      </c>
      <c r="N411" s="11">
        <f t="shared" ca="1" si="130"/>
        <v>1.0188609879999999</v>
      </c>
      <c r="O411" s="15">
        <v>0</v>
      </c>
      <c r="P411" s="123">
        <f t="shared" ca="1" si="135"/>
        <v>0.18951517000000001</v>
      </c>
      <c r="Q411" s="19">
        <f t="shared" si="132"/>
        <v>0</v>
      </c>
      <c r="R411" s="13">
        <f t="shared" si="137"/>
        <v>0</v>
      </c>
      <c r="S411" s="13"/>
      <c r="T411" s="13"/>
      <c r="U411" s="13"/>
      <c r="W411" s="4" t="str">
        <f t="shared" si="133"/>
        <v>J+P=</v>
      </c>
      <c r="X411" s="30">
        <f t="shared" si="134"/>
        <v>44727</v>
      </c>
      <c r="Y411" s="3"/>
      <c r="Z411" s="71">
        <f>[2]Plan1!$A481</f>
        <v>51055</v>
      </c>
      <c r="AA411" s="71" t="str">
        <f>[2]Plan1!$C481</f>
        <v>Nossa Sr.a Aparecida - Padroeira do Brasil</v>
      </c>
      <c r="AB411" s="64"/>
      <c r="AC411" s="1"/>
      <c r="AD411" s="3"/>
      <c r="AE411" s="3"/>
      <c r="AF411" s="3"/>
      <c r="AG411" s="3"/>
      <c r="AH411" s="3"/>
      <c r="AI411" s="10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pans="1:145" ht="15.75" x14ac:dyDescent="0.25">
      <c r="A412" s="36">
        <f t="shared" si="136"/>
        <v>44670</v>
      </c>
      <c r="B412" s="14">
        <f t="shared" ca="1" si="138"/>
        <v>1.2205925100000001</v>
      </c>
      <c r="C412" s="13">
        <f t="shared" ca="1" si="122"/>
        <v>1.0300823400000001</v>
      </c>
      <c r="D412" s="12">
        <f ca="1">IF(A412&lt;$B$1,VLOOKUP(A412,[1]DI!$A$4:$B$15000,2,FALSE),0)</f>
        <v>0.11649999999999999</v>
      </c>
      <c r="E412" s="13">
        <f t="shared" ca="1" si="123"/>
        <v>1.0004373900000001</v>
      </c>
      <c r="F412" s="13">
        <f ca="1">(TRUNC(PRODUCT($E$12:$E411),16))</f>
        <v>1.07096151821033</v>
      </c>
      <c r="G412" s="13">
        <f t="shared" ca="1" si="124"/>
        <v>1.0598561434748901</v>
      </c>
      <c r="H412" s="13">
        <f t="shared" ca="1" si="125"/>
        <v>1.0104781899999999</v>
      </c>
      <c r="I412" s="12">
        <f t="shared" si="139"/>
        <v>0.1</v>
      </c>
      <c r="J412" s="30">
        <f t="shared" si="126"/>
        <v>44635</v>
      </c>
      <c r="K412" s="2">
        <f t="shared" si="127"/>
        <v>24</v>
      </c>
      <c r="L412" s="15">
        <f t="shared" si="128"/>
        <v>24</v>
      </c>
      <c r="M412" s="11">
        <f t="shared" si="129"/>
        <v>1.0091184820000001</v>
      </c>
      <c r="N412" s="11">
        <f t="shared" ca="1" si="130"/>
        <v>1.019692217</v>
      </c>
      <c r="O412" s="15">
        <f t="shared" si="131"/>
        <v>0</v>
      </c>
      <c r="P412" s="123">
        <f t="shared" ca="1" si="135"/>
        <v>0.19051016999999998</v>
      </c>
      <c r="Q412" s="19">
        <f t="shared" si="132"/>
        <v>0</v>
      </c>
      <c r="R412" s="13">
        <f t="shared" si="137"/>
        <v>0</v>
      </c>
      <c r="S412" s="13"/>
      <c r="T412" s="13"/>
      <c r="U412" s="13"/>
      <c r="V412" s="13"/>
      <c r="W412" s="4" t="str">
        <f t="shared" si="133"/>
        <v>J+P=</v>
      </c>
      <c r="X412" s="30">
        <f t="shared" si="134"/>
        <v>44727</v>
      </c>
      <c r="Y412" s="3"/>
      <c r="Z412" s="71">
        <f>[2]Plan1!$A482</f>
        <v>51076</v>
      </c>
      <c r="AA412" s="71" t="str">
        <f>[2]Plan1!$C482</f>
        <v>Finados</v>
      </c>
      <c r="AB412" s="64"/>
      <c r="AC412" s="1"/>
      <c r="AD412" s="3"/>
      <c r="AE412" s="3"/>
      <c r="AF412" s="3"/>
      <c r="AG412" s="3"/>
      <c r="AH412" s="3"/>
      <c r="AI412" s="10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pans="1:145" ht="15.75" x14ac:dyDescent="0.25">
      <c r="A413" s="36">
        <f t="shared" si="136"/>
        <v>44671</v>
      </c>
      <c r="B413" s="14">
        <f t="shared" ca="1" si="138"/>
        <v>1.22158831</v>
      </c>
      <c r="C413" s="13">
        <f t="shared" ca="1" si="122"/>
        <v>1.0300823400000001</v>
      </c>
      <c r="D413" s="12">
        <f ca="1">IF(A413&lt;$B$1,VLOOKUP(A413,[1]DI!$A$4:$B$15000,2,FALSE),0)</f>
        <v>0.11649999999999999</v>
      </c>
      <c r="E413" s="13">
        <f t="shared" ca="1" si="123"/>
        <v>1.0004373900000001</v>
      </c>
      <c r="F413" s="13">
        <f ca="1">(TRUNC(PRODUCT($E$12:$E412),16))</f>
        <v>1.0714299460687799</v>
      </c>
      <c r="G413" s="13">
        <f t="shared" ca="1" si="124"/>
        <v>1.0598561434748901</v>
      </c>
      <c r="H413" s="13">
        <f t="shared" ca="1" si="125"/>
        <v>1.01092016</v>
      </c>
      <c r="I413" s="12">
        <f t="shared" si="139"/>
        <v>0.1</v>
      </c>
      <c r="J413" s="30">
        <f t="shared" si="126"/>
        <v>44635</v>
      </c>
      <c r="K413" s="2">
        <f t="shared" si="127"/>
        <v>25</v>
      </c>
      <c r="L413" s="15">
        <f t="shared" si="128"/>
        <v>25</v>
      </c>
      <c r="M413" s="11">
        <f t="shared" si="129"/>
        <v>1.0095002179999999</v>
      </c>
      <c r="N413" s="11">
        <f t="shared" ca="1" si="130"/>
        <v>1.0205241220000001</v>
      </c>
      <c r="O413" s="15">
        <f t="shared" si="131"/>
        <v>0</v>
      </c>
      <c r="P413" s="123">
        <f t="shared" ca="1" si="135"/>
        <v>0.19150597</v>
      </c>
      <c r="Q413" s="19">
        <f t="shared" si="132"/>
        <v>0</v>
      </c>
      <c r="R413" s="13">
        <f t="shared" si="137"/>
        <v>0</v>
      </c>
      <c r="S413" s="13"/>
      <c r="T413" s="13"/>
      <c r="U413" s="13"/>
      <c r="V413" s="13"/>
      <c r="W413" s="4" t="str">
        <f t="shared" si="133"/>
        <v>J+P=</v>
      </c>
      <c r="X413" s="30">
        <f t="shared" si="134"/>
        <v>44727</v>
      </c>
      <c r="Y413" s="3"/>
      <c r="Z413" s="71">
        <f>[2]Plan1!$A483</f>
        <v>51089</v>
      </c>
      <c r="AA413" s="71" t="str">
        <f>[2]Plan1!$C483</f>
        <v>Proclamação da República</v>
      </c>
      <c r="AB413" s="64"/>
      <c r="AC413" s="1"/>
      <c r="AD413" s="3"/>
      <c r="AE413" s="3"/>
      <c r="AF413" s="3"/>
      <c r="AG413" s="3"/>
      <c r="AH413" s="3"/>
      <c r="AI413" s="10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pans="1:145" ht="15.75" x14ac:dyDescent="0.25">
      <c r="A414" s="36">
        <f t="shared" si="136"/>
        <v>44672</v>
      </c>
      <c r="B414" s="14">
        <f t="shared" ca="1" si="138"/>
        <v>1.2225849500000001</v>
      </c>
      <c r="C414" s="13">
        <f t="shared" ca="1" si="122"/>
        <v>1.0300823400000001</v>
      </c>
      <c r="D414" s="12">
        <f ca="1">IF(A414&lt;$B$1,VLOOKUP(A414,[1]DI!$A$4:$B$15000,2,FALSE),0)</f>
        <v>0</v>
      </c>
      <c r="E414" s="13">
        <f t="shared" ca="1" si="123"/>
        <v>1</v>
      </c>
      <c r="F414" s="13">
        <f ca="1">(TRUNC(PRODUCT($E$12:$E413),16))</f>
        <v>1.0718985788128901</v>
      </c>
      <c r="G414" s="13">
        <f t="shared" ca="1" si="124"/>
        <v>1.0598561434748901</v>
      </c>
      <c r="H414" s="13">
        <f t="shared" ca="1" si="125"/>
        <v>1.0113623300000001</v>
      </c>
      <c r="I414" s="12">
        <f t="shared" si="139"/>
        <v>0.1</v>
      </c>
      <c r="J414" s="30">
        <f t="shared" si="126"/>
        <v>44635</v>
      </c>
      <c r="K414" s="2">
        <f t="shared" si="127"/>
        <v>25</v>
      </c>
      <c r="L414" s="15">
        <f t="shared" si="128"/>
        <v>26</v>
      </c>
      <c r="M414" s="11">
        <f t="shared" si="129"/>
        <v>1.0098820989999999</v>
      </c>
      <c r="N414" s="11">
        <f t="shared" ca="1" si="130"/>
        <v>1.0213567130000001</v>
      </c>
      <c r="O414" s="15">
        <f t="shared" si="131"/>
        <v>0</v>
      </c>
      <c r="P414" s="123">
        <f t="shared" ca="1" si="135"/>
        <v>0.19250261000000002</v>
      </c>
      <c r="Q414" s="19">
        <f t="shared" si="132"/>
        <v>0</v>
      </c>
      <c r="R414" s="13">
        <f t="shared" si="137"/>
        <v>0</v>
      </c>
      <c r="S414" s="13"/>
      <c r="T414" s="13"/>
      <c r="U414" s="13"/>
      <c r="V414" s="13"/>
      <c r="W414" s="4" t="str">
        <f t="shared" si="133"/>
        <v>J+P=</v>
      </c>
      <c r="X414" s="30">
        <f t="shared" si="134"/>
        <v>44727</v>
      </c>
      <c r="Y414" s="3"/>
      <c r="Z414" s="71">
        <f>[2]Plan1!$A484</f>
        <v>51094</v>
      </c>
      <c r="AA414" s="71" t="str">
        <f>[2]Plan1!$C484</f>
        <v>Dia Nacional de Zumbi e da Consciência Negra</v>
      </c>
      <c r="AB414" s="64"/>
      <c r="AC414" s="1"/>
      <c r="AD414" s="3"/>
      <c r="AE414" s="3"/>
      <c r="AF414" s="3"/>
      <c r="AG414" s="3"/>
      <c r="AH414" s="3"/>
      <c r="AI414" s="10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pans="1:145" ht="15.75" x14ac:dyDescent="0.25">
      <c r="A415" s="36">
        <f t="shared" si="136"/>
        <v>44673</v>
      </c>
      <c r="B415" s="14">
        <f t="shared" ca="1" si="138"/>
        <v>1.2225849500000001</v>
      </c>
      <c r="C415" s="13">
        <f t="shared" ca="1" si="122"/>
        <v>1.0300823400000001</v>
      </c>
      <c r="D415" s="12">
        <f ca="1">IF(A415&lt;$B$1,VLOOKUP(A415,[1]DI!$A$4:$B$15000,2,FALSE),0)</f>
        <v>0.11649999999999999</v>
      </c>
      <c r="E415" s="13">
        <f t="shared" ca="1" si="123"/>
        <v>1.0004373900000001</v>
      </c>
      <c r="F415" s="13">
        <f ca="1">(TRUNC(PRODUCT($E$12:$E414),16))</f>
        <v>1.0718985788128901</v>
      </c>
      <c r="G415" s="13">
        <f t="shared" ca="1" si="124"/>
        <v>1.0598561434748901</v>
      </c>
      <c r="H415" s="13">
        <f t="shared" ca="1" si="125"/>
        <v>1.0113623300000001</v>
      </c>
      <c r="I415" s="12">
        <f t="shared" si="139"/>
        <v>0.1</v>
      </c>
      <c r="J415" s="30">
        <f t="shared" si="126"/>
        <v>44635</v>
      </c>
      <c r="K415" s="2">
        <f t="shared" si="127"/>
        <v>26</v>
      </c>
      <c r="L415" s="15">
        <f t="shared" si="128"/>
        <v>26</v>
      </c>
      <c r="M415" s="11">
        <f t="shared" si="129"/>
        <v>1.0098820989999999</v>
      </c>
      <c r="N415" s="11">
        <f t="shared" ca="1" si="130"/>
        <v>1.0213567130000001</v>
      </c>
      <c r="O415" s="15">
        <f t="shared" si="131"/>
        <v>0</v>
      </c>
      <c r="P415" s="123">
        <f t="shared" ca="1" si="135"/>
        <v>0.19250261000000002</v>
      </c>
      <c r="Q415" s="19">
        <f t="shared" si="132"/>
        <v>0</v>
      </c>
      <c r="R415" s="13">
        <f t="shared" si="137"/>
        <v>0</v>
      </c>
      <c r="S415" s="13"/>
      <c r="T415" s="13"/>
      <c r="U415" s="13"/>
      <c r="V415" s="13"/>
      <c r="W415" s="4" t="str">
        <f t="shared" si="133"/>
        <v>J+P=</v>
      </c>
      <c r="X415" s="30">
        <f t="shared" si="134"/>
        <v>44727</v>
      </c>
      <c r="Y415" s="3"/>
      <c r="Z415" s="71">
        <f>[2]Plan1!$A485</f>
        <v>51129</v>
      </c>
      <c r="AA415" s="71" t="str">
        <f>[2]Plan1!$C485</f>
        <v>Natal</v>
      </c>
      <c r="AB415" s="64"/>
      <c r="AC415" s="1"/>
      <c r="AD415" s="3"/>
      <c r="AE415" s="3"/>
      <c r="AF415" s="3"/>
      <c r="AG415" s="3"/>
      <c r="AH415" s="3"/>
      <c r="AI415" s="10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pans="1:145" ht="15.75" x14ac:dyDescent="0.25">
      <c r="A416" s="36">
        <f t="shared" si="136"/>
        <v>44674</v>
      </c>
      <c r="B416" s="14">
        <f t="shared" ca="1" si="138"/>
        <v>1.2235823800000001</v>
      </c>
      <c r="C416" s="13">
        <f t="shared" ca="1" si="122"/>
        <v>1.0300823400000001</v>
      </c>
      <c r="D416" s="12">
        <f ca="1">IF(A416&lt;$B$1,VLOOKUP(A416,[1]DI!$A$4:$B$15000,2,FALSE),0)</f>
        <v>0</v>
      </c>
      <c r="E416" s="13">
        <f t="shared" ca="1" si="123"/>
        <v>1</v>
      </c>
      <c r="F416" s="13">
        <f ca="1">(TRUNC(PRODUCT($E$12:$E415),16))</f>
        <v>1.0723674165322801</v>
      </c>
      <c r="G416" s="13">
        <f t="shared" ca="1" si="124"/>
        <v>1.0598561434748901</v>
      </c>
      <c r="H416" s="13">
        <f t="shared" ca="1" si="125"/>
        <v>1.01180469</v>
      </c>
      <c r="I416" s="12">
        <f t="shared" si="139"/>
        <v>0.1</v>
      </c>
      <c r="J416" s="30">
        <f t="shared" si="126"/>
        <v>44635</v>
      </c>
      <c r="K416" s="2">
        <f t="shared" si="127"/>
        <v>26</v>
      </c>
      <c r="L416" s="15">
        <f t="shared" si="128"/>
        <v>27</v>
      </c>
      <c r="M416" s="11">
        <f t="shared" si="129"/>
        <v>1.010264123</v>
      </c>
      <c r="N416" s="11">
        <f t="shared" ca="1" si="130"/>
        <v>1.0221899780000001</v>
      </c>
      <c r="O416" s="15">
        <f t="shared" si="131"/>
        <v>0</v>
      </c>
      <c r="P416" s="123">
        <f t="shared" ca="1" si="135"/>
        <v>0.19350004000000001</v>
      </c>
      <c r="Q416" s="19">
        <f t="shared" si="132"/>
        <v>0</v>
      </c>
      <c r="R416" s="13">
        <f t="shared" si="137"/>
        <v>0</v>
      </c>
      <c r="S416" s="13"/>
      <c r="T416" s="13"/>
      <c r="U416" s="13"/>
      <c r="V416" s="13"/>
      <c r="W416" s="4" t="str">
        <f t="shared" si="133"/>
        <v>J+P=</v>
      </c>
      <c r="X416" s="30">
        <f t="shared" si="134"/>
        <v>44727</v>
      </c>
      <c r="Y416" s="3"/>
      <c r="Z416" s="71">
        <f>[2]Plan1!$A486</f>
        <v>51136</v>
      </c>
      <c r="AA416" s="71" t="str">
        <f>[2]Plan1!$C486</f>
        <v>Confraternização Universal</v>
      </c>
      <c r="AB416" s="64"/>
      <c r="AC416" s="1"/>
      <c r="AD416" s="3"/>
      <c r="AE416" s="3"/>
      <c r="AF416" s="3"/>
      <c r="AG416" s="3"/>
      <c r="AH416" s="3"/>
      <c r="AI416" s="10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pans="1:145" ht="15.75" x14ac:dyDescent="0.25">
      <c r="A417" s="36">
        <f t="shared" si="136"/>
        <v>44675</v>
      </c>
      <c r="B417" s="14">
        <f t="shared" ca="1" si="138"/>
        <v>1.2235823800000001</v>
      </c>
      <c r="C417" s="13">
        <f t="shared" ca="1" si="122"/>
        <v>1.0300823400000001</v>
      </c>
      <c r="D417" s="12">
        <f ca="1">IF(A417&lt;$B$1,VLOOKUP(A417,[1]DI!$A$4:$B$15000,2,FALSE),0)</f>
        <v>0</v>
      </c>
      <c r="E417" s="13">
        <f t="shared" ca="1" si="123"/>
        <v>1</v>
      </c>
      <c r="F417" s="13">
        <f ca="1">(TRUNC(PRODUCT($E$12:$E416),16))</f>
        <v>1.0723674165322801</v>
      </c>
      <c r="G417" s="13">
        <f t="shared" ca="1" si="124"/>
        <v>1.0598561434748901</v>
      </c>
      <c r="H417" s="13">
        <f t="shared" ca="1" si="125"/>
        <v>1.01180469</v>
      </c>
      <c r="I417" s="12">
        <f t="shared" si="139"/>
        <v>0.1</v>
      </c>
      <c r="J417" s="30">
        <f t="shared" si="126"/>
        <v>44635</v>
      </c>
      <c r="K417" s="2">
        <f t="shared" si="127"/>
        <v>26</v>
      </c>
      <c r="L417" s="15">
        <f t="shared" si="128"/>
        <v>27</v>
      </c>
      <c r="M417" s="11">
        <f t="shared" si="129"/>
        <v>1.010264123</v>
      </c>
      <c r="N417" s="11">
        <f t="shared" ca="1" si="130"/>
        <v>1.0221899780000001</v>
      </c>
      <c r="O417" s="15">
        <f t="shared" si="131"/>
        <v>0</v>
      </c>
      <c r="P417" s="123">
        <f t="shared" ca="1" si="135"/>
        <v>0.19350004000000001</v>
      </c>
      <c r="Q417" s="19">
        <f t="shared" si="132"/>
        <v>0</v>
      </c>
      <c r="R417" s="13">
        <f t="shared" si="137"/>
        <v>0</v>
      </c>
      <c r="S417" s="13"/>
      <c r="T417" s="13"/>
      <c r="U417" s="13"/>
      <c r="V417" s="13"/>
      <c r="W417" s="4" t="str">
        <f t="shared" si="133"/>
        <v>J+P=</v>
      </c>
      <c r="X417" s="30">
        <f t="shared" si="134"/>
        <v>44727</v>
      </c>
      <c r="Y417" s="3"/>
      <c r="Z417" s="71">
        <f>[2]Plan1!$A487</f>
        <v>51179</v>
      </c>
      <c r="AA417" s="71" t="str">
        <f>[2]Plan1!$C487</f>
        <v>Carnaval</v>
      </c>
      <c r="AB417" s="64"/>
      <c r="AC417" s="1"/>
      <c r="AD417" s="3"/>
      <c r="AE417" s="3"/>
      <c r="AF417" s="3"/>
      <c r="AG417" s="3"/>
      <c r="AH417" s="3"/>
      <c r="AI417" s="10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pans="1:145" ht="15.75" x14ac:dyDescent="0.25">
      <c r="A418" s="36">
        <f t="shared" si="136"/>
        <v>44676</v>
      </c>
      <c r="B418" s="14">
        <f t="shared" ca="1" si="138"/>
        <v>1.2235823800000001</v>
      </c>
      <c r="C418" s="13">
        <f t="shared" ca="1" si="122"/>
        <v>1.0300823400000001</v>
      </c>
      <c r="D418" s="12">
        <f ca="1">IF(A418&lt;$B$1,VLOOKUP(A418,[1]DI!$A$4:$B$15000,2,FALSE),0)</f>
        <v>0.11649999999999999</v>
      </c>
      <c r="E418" s="13">
        <f t="shared" ca="1" si="123"/>
        <v>1.0004373900000001</v>
      </c>
      <c r="F418" s="13">
        <f ca="1">(TRUNC(PRODUCT($E$12:$E417),16))</f>
        <v>1.0723674165322801</v>
      </c>
      <c r="G418" s="13">
        <f t="shared" ca="1" si="124"/>
        <v>1.0598561434748901</v>
      </c>
      <c r="H418" s="13">
        <f t="shared" ca="1" si="125"/>
        <v>1.01180469</v>
      </c>
      <c r="I418" s="12">
        <f t="shared" si="139"/>
        <v>0.1</v>
      </c>
      <c r="J418" s="30">
        <f t="shared" si="126"/>
        <v>44635</v>
      </c>
      <c r="K418" s="2">
        <f t="shared" si="127"/>
        <v>27</v>
      </c>
      <c r="L418" s="15">
        <f t="shared" si="128"/>
        <v>27</v>
      </c>
      <c r="M418" s="11">
        <f t="shared" si="129"/>
        <v>1.010264123</v>
      </c>
      <c r="N418" s="11">
        <f t="shared" ca="1" si="130"/>
        <v>1.0221899780000001</v>
      </c>
      <c r="O418" s="15">
        <f t="shared" si="131"/>
        <v>0</v>
      </c>
      <c r="P418" s="123">
        <f t="shared" ca="1" si="135"/>
        <v>0.19350004000000001</v>
      </c>
      <c r="Q418" s="19">
        <f t="shared" si="132"/>
        <v>0</v>
      </c>
      <c r="R418" s="13">
        <f t="shared" si="137"/>
        <v>0</v>
      </c>
      <c r="S418" s="13"/>
      <c r="T418" s="13"/>
      <c r="U418" s="13"/>
      <c r="V418" s="13"/>
      <c r="W418" s="4" t="str">
        <f t="shared" si="133"/>
        <v>J+P=</v>
      </c>
      <c r="X418" s="30">
        <f t="shared" si="134"/>
        <v>44727</v>
      </c>
      <c r="Y418" s="3"/>
      <c r="Z418" s="71">
        <f>[2]Plan1!$A488</f>
        <v>51180</v>
      </c>
      <c r="AA418" s="71" t="str">
        <f>[2]Plan1!$C488</f>
        <v>Carnaval</v>
      </c>
      <c r="AB418" s="64"/>
      <c r="AC418" s="1"/>
      <c r="AD418" s="3"/>
      <c r="AE418" s="3"/>
      <c r="AF418" s="3"/>
      <c r="AG418" s="3"/>
      <c r="AH418" s="3"/>
      <c r="AI418" s="10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pans="1:145" ht="15.75" x14ac:dyDescent="0.25">
      <c r="A419" s="36">
        <f t="shared" si="136"/>
        <v>44677</v>
      </c>
      <c r="B419" s="14">
        <f t="shared" ca="1" si="138"/>
        <v>1.2245806300000002</v>
      </c>
      <c r="C419" s="13">
        <f t="shared" ca="1" si="122"/>
        <v>1.0300823400000001</v>
      </c>
      <c r="D419" s="12">
        <f ca="1">IF(A419&lt;$B$1,VLOOKUP(A419,[1]DI!$A$4:$B$15000,2,FALSE),0)</f>
        <v>0.11649999999999999</v>
      </c>
      <c r="E419" s="13">
        <f t="shared" ca="1" si="123"/>
        <v>1.0004373900000001</v>
      </c>
      <c r="F419" s="13">
        <f ca="1">(TRUNC(PRODUCT($E$12:$E418),16))</f>
        <v>1.07283645931659</v>
      </c>
      <c r="G419" s="13">
        <f t="shared" ca="1" si="124"/>
        <v>1.0598561434748901</v>
      </c>
      <c r="H419" s="13">
        <f t="shared" ca="1" si="125"/>
        <v>1.01224724</v>
      </c>
      <c r="I419" s="12">
        <f t="shared" si="139"/>
        <v>0.1</v>
      </c>
      <c r="J419" s="30">
        <f t="shared" si="126"/>
        <v>44635</v>
      </c>
      <c r="K419" s="2">
        <f t="shared" si="127"/>
        <v>28</v>
      </c>
      <c r="L419" s="15">
        <f t="shared" si="128"/>
        <v>28</v>
      </c>
      <c r="M419" s="11">
        <f t="shared" si="129"/>
        <v>1.010646293</v>
      </c>
      <c r="N419" s="11">
        <f t="shared" ca="1" si="130"/>
        <v>1.0230239210000001</v>
      </c>
      <c r="O419" s="15">
        <f t="shared" si="131"/>
        <v>0</v>
      </c>
      <c r="P419" s="123">
        <f t="shared" ca="1" si="135"/>
        <v>0.19449829000000002</v>
      </c>
      <c r="Q419" s="19">
        <f t="shared" si="132"/>
        <v>0</v>
      </c>
      <c r="R419" s="13">
        <f t="shared" si="137"/>
        <v>0</v>
      </c>
      <c r="S419" s="13"/>
      <c r="T419" s="13"/>
      <c r="U419" s="13"/>
      <c r="V419" s="13"/>
      <c r="W419" s="4" t="str">
        <f t="shared" si="133"/>
        <v>J+P=</v>
      </c>
      <c r="X419" s="30">
        <f t="shared" si="134"/>
        <v>44727</v>
      </c>
      <c r="Y419" s="3"/>
      <c r="Z419" s="71">
        <f>[2]Plan1!$A489</f>
        <v>51225</v>
      </c>
      <c r="AA419" s="71" t="str">
        <f>[2]Plan1!$C489</f>
        <v>Paixão de Cristo</v>
      </c>
      <c r="AB419" s="64"/>
      <c r="AC419" s="1"/>
      <c r="AD419" s="3"/>
      <c r="AE419" s="3"/>
      <c r="AF419" s="3"/>
      <c r="AG419" s="3"/>
      <c r="AH419" s="3"/>
      <c r="AI419" s="10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pans="1:145" ht="15.75" x14ac:dyDescent="0.25">
      <c r="A420" s="36">
        <f t="shared" si="136"/>
        <v>44678</v>
      </c>
      <c r="B420" s="14">
        <f t="shared" ca="1" si="138"/>
        <v>1.2255797000000002</v>
      </c>
      <c r="C420" s="13">
        <f t="shared" ca="1" si="122"/>
        <v>1.0300823400000001</v>
      </c>
      <c r="D420" s="12">
        <f ca="1">IF(A420&lt;$B$1,VLOOKUP(A420,[1]DI!$A$4:$B$15000,2,FALSE),0)</f>
        <v>0.11649999999999999</v>
      </c>
      <c r="E420" s="13">
        <f t="shared" ca="1" si="123"/>
        <v>1.0004373900000001</v>
      </c>
      <c r="F420" s="13">
        <f ca="1">(TRUNC(PRODUCT($E$12:$E419),16))</f>
        <v>1.0733057072555301</v>
      </c>
      <c r="G420" s="13">
        <f t="shared" ca="1" si="124"/>
        <v>1.0598561434748901</v>
      </c>
      <c r="H420" s="13">
        <f t="shared" ca="1" si="125"/>
        <v>1.0126899899999999</v>
      </c>
      <c r="I420" s="12">
        <f t="shared" si="139"/>
        <v>0.1</v>
      </c>
      <c r="J420" s="30">
        <f t="shared" si="126"/>
        <v>44635</v>
      </c>
      <c r="K420" s="2">
        <f t="shared" si="127"/>
        <v>29</v>
      </c>
      <c r="L420" s="15">
        <f t="shared" si="128"/>
        <v>29</v>
      </c>
      <c r="M420" s="11">
        <f t="shared" si="129"/>
        <v>1.0110286070000001</v>
      </c>
      <c r="N420" s="11">
        <f t="shared" ca="1" si="130"/>
        <v>1.0238585499999999</v>
      </c>
      <c r="O420" s="15">
        <f t="shared" si="131"/>
        <v>0</v>
      </c>
      <c r="P420" s="123">
        <f t="shared" ca="1" si="135"/>
        <v>0.19549736000000001</v>
      </c>
      <c r="Q420" s="19">
        <f t="shared" si="132"/>
        <v>0</v>
      </c>
      <c r="R420" s="13">
        <f t="shared" si="137"/>
        <v>0</v>
      </c>
      <c r="S420" s="13"/>
      <c r="T420" s="13"/>
      <c r="U420" s="13"/>
      <c r="V420" s="13"/>
      <c r="W420" s="4" t="str">
        <f t="shared" si="133"/>
        <v>J+P=</v>
      </c>
      <c r="X420" s="30">
        <f t="shared" si="134"/>
        <v>44727</v>
      </c>
      <c r="Y420" s="3"/>
      <c r="Z420" s="71">
        <f>[2]Plan1!$A490</f>
        <v>51247</v>
      </c>
      <c r="AA420" s="71" t="str">
        <f>[2]Plan1!$C490</f>
        <v>Tiradentes</v>
      </c>
      <c r="AB420" s="64"/>
      <c r="AC420" s="1"/>
      <c r="AD420" s="3"/>
      <c r="AE420" s="3"/>
      <c r="AF420" s="3"/>
      <c r="AG420" s="3"/>
      <c r="AH420" s="3"/>
      <c r="AI420" s="10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  <row r="421" spans="1:145" ht="15.75" x14ac:dyDescent="0.25">
      <c r="A421" s="36">
        <f t="shared" si="136"/>
        <v>44679</v>
      </c>
      <c r="B421" s="14">
        <f t="shared" ca="1" si="138"/>
        <v>1.2265795700000002</v>
      </c>
      <c r="C421" s="13">
        <f t="shared" ca="1" si="122"/>
        <v>1.0300823400000001</v>
      </c>
      <c r="D421" s="12">
        <f ca="1">IF(A421&lt;$B$1,VLOOKUP(A421,[1]DI!$A$4:$B$15000,2,FALSE),0)</f>
        <v>0.11649999999999999</v>
      </c>
      <c r="E421" s="13">
        <f t="shared" ca="1" si="123"/>
        <v>1.0004373900000001</v>
      </c>
      <c r="F421" s="13">
        <f ca="1">(TRUNC(PRODUCT($E$12:$E420),16))</f>
        <v>1.0737751604388299</v>
      </c>
      <c r="G421" s="13">
        <f t="shared" ca="1" si="124"/>
        <v>1.0598561434748901</v>
      </c>
      <c r="H421" s="13">
        <f t="shared" ca="1" si="125"/>
        <v>1.01313293</v>
      </c>
      <c r="I421" s="12">
        <f t="shared" si="139"/>
        <v>0.1</v>
      </c>
      <c r="J421" s="30">
        <f t="shared" si="126"/>
        <v>44635</v>
      </c>
      <c r="K421" s="2">
        <f t="shared" si="127"/>
        <v>30</v>
      </c>
      <c r="L421" s="15">
        <f t="shared" si="128"/>
        <v>30</v>
      </c>
      <c r="M421" s="11">
        <f t="shared" si="129"/>
        <v>1.0114110650000001</v>
      </c>
      <c r="N421" s="11">
        <f t="shared" ca="1" si="130"/>
        <v>1.0246938560000001</v>
      </c>
      <c r="O421" s="15">
        <f t="shared" si="131"/>
        <v>0</v>
      </c>
      <c r="P421" s="123">
        <f t="shared" ca="1" si="135"/>
        <v>0.19649722999999999</v>
      </c>
      <c r="Q421" s="19">
        <f t="shared" si="132"/>
        <v>0</v>
      </c>
      <c r="R421" s="13">
        <f t="shared" si="137"/>
        <v>0</v>
      </c>
      <c r="S421" s="13"/>
      <c r="T421" s="13"/>
      <c r="U421" s="13"/>
      <c r="V421" s="13"/>
      <c r="W421" s="4" t="str">
        <f t="shared" si="133"/>
        <v>J+P=</v>
      </c>
      <c r="X421" s="30">
        <f t="shared" si="134"/>
        <v>44727</v>
      </c>
      <c r="Y421" s="3"/>
      <c r="Z421" s="71">
        <f>[2]Plan1!$A491</f>
        <v>51257</v>
      </c>
      <c r="AA421" s="71" t="str">
        <f>[2]Plan1!$C491</f>
        <v>Dia do Trabalho</v>
      </c>
      <c r="AB421" s="64"/>
      <c r="AC421" s="1"/>
      <c r="AD421" s="3"/>
      <c r="AE421" s="3"/>
      <c r="AF421" s="3"/>
      <c r="AG421" s="3"/>
      <c r="AH421" s="3"/>
      <c r="AI421" s="10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</row>
    <row r="422" spans="1:145" ht="15.75" x14ac:dyDescent="0.25">
      <c r="A422" s="36">
        <f t="shared" si="136"/>
        <v>44680</v>
      </c>
      <c r="B422" s="14">
        <f t="shared" ca="1" si="138"/>
        <v>1.2275802600000001</v>
      </c>
      <c r="C422" s="13">
        <f t="shared" ca="1" si="122"/>
        <v>1.0300823400000001</v>
      </c>
      <c r="D422" s="12">
        <f ca="1">IF(A422&lt;$B$1,VLOOKUP(A422,[1]DI!$A$4:$B$15000,2,FALSE),0)</f>
        <v>0.11649999999999999</v>
      </c>
      <c r="E422" s="13">
        <f t="shared" ca="1" si="123"/>
        <v>1.0004373900000001</v>
      </c>
      <c r="F422" s="13">
        <f ca="1">(TRUNC(PRODUCT($E$12:$E421),16))</f>
        <v>1.0742448189562499</v>
      </c>
      <c r="G422" s="13">
        <f t="shared" ca="1" si="124"/>
        <v>1.0598561434748901</v>
      </c>
      <c r="H422" s="13">
        <f t="shared" ca="1" si="125"/>
        <v>1.0135760599999999</v>
      </c>
      <c r="I422" s="12">
        <f t="shared" si="139"/>
        <v>0.1</v>
      </c>
      <c r="J422" s="30">
        <f t="shared" si="126"/>
        <v>44635</v>
      </c>
      <c r="K422" s="2">
        <f t="shared" si="127"/>
        <v>31</v>
      </c>
      <c r="L422" s="15">
        <f t="shared" si="128"/>
        <v>31</v>
      </c>
      <c r="M422" s="11">
        <f t="shared" si="129"/>
        <v>1.0117936679999999</v>
      </c>
      <c r="N422" s="11">
        <f t="shared" ca="1" si="130"/>
        <v>1.0255298399999999</v>
      </c>
      <c r="O422" s="15">
        <f t="shared" si="131"/>
        <v>0</v>
      </c>
      <c r="P422" s="123">
        <f t="shared" ca="1" si="135"/>
        <v>0.19749791999999999</v>
      </c>
      <c r="Q422" s="19">
        <f t="shared" si="132"/>
        <v>0</v>
      </c>
      <c r="R422" s="13">
        <f t="shared" si="137"/>
        <v>0</v>
      </c>
      <c r="S422" s="13"/>
      <c r="T422" s="13"/>
      <c r="U422" s="13"/>
      <c r="V422" s="13"/>
      <c r="W422" s="4" t="str">
        <f t="shared" si="133"/>
        <v>J+P=</v>
      </c>
      <c r="X422" s="30">
        <f t="shared" si="134"/>
        <v>44727</v>
      </c>
      <c r="Y422" s="3"/>
      <c r="Z422" s="71">
        <f>[2]Plan1!$A492</f>
        <v>51287</v>
      </c>
      <c r="AA422" s="71" t="str">
        <f>[2]Plan1!$C492</f>
        <v>Corpus Christi</v>
      </c>
      <c r="AB422" s="64"/>
      <c r="AC422" s="1"/>
      <c r="AD422" s="3"/>
      <c r="AE422" s="3"/>
      <c r="AF422" s="3"/>
      <c r="AG422" s="3"/>
      <c r="AH422" s="3"/>
      <c r="AI422" s="10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</row>
    <row r="423" spans="1:145" ht="15.75" x14ac:dyDescent="0.25">
      <c r="A423" s="36">
        <f t="shared" si="136"/>
        <v>44681</v>
      </c>
      <c r="B423" s="14">
        <f t="shared" ca="1" si="138"/>
        <v>1.2285817700000001</v>
      </c>
      <c r="C423" s="13">
        <f t="shared" ca="1" si="122"/>
        <v>1.0300823400000001</v>
      </c>
      <c r="D423" s="12">
        <f ca="1">IF(A423&lt;$B$1,VLOOKUP(A423,[1]DI!$A$4:$B$15000,2,FALSE),0)</f>
        <v>0</v>
      </c>
      <c r="E423" s="13">
        <f t="shared" ca="1" si="123"/>
        <v>1</v>
      </c>
      <c r="F423" s="13">
        <f ca="1">(TRUNC(PRODUCT($E$12:$E422),16))</f>
        <v>1.07471468289762</v>
      </c>
      <c r="G423" s="13">
        <f t="shared" ca="1" si="124"/>
        <v>1.0598561434748901</v>
      </c>
      <c r="H423" s="13">
        <f t="shared" ca="1" si="125"/>
        <v>1.0140193900000001</v>
      </c>
      <c r="I423" s="12">
        <f t="shared" si="139"/>
        <v>0.1</v>
      </c>
      <c r="J423" s="30">
        <f t="shared" si="126"/>
        <v>44635</v>
      </c>
      <c r="K423" s="2">
        <f t="shared" si="127"/>
        <v>31</v>
      </c>
      <c r="L423" s="15">
        <f t="shared" si="128"/>
        <v>32</v>
      </c>
      <c r="M423" s="11">
        <f t="shared" si="129"/>
        <v>1.012176416</v>
      </c>
      <c r="N423" s="11">
        <f t="shared" ca="1" si="130"/>
        <v>1.0263665120000001</v>
      </c>
      <c r="O423" s="15">
        <f t="shared" si="131"/>
        <v>0</v>
      </c>
      <c r="P423" s="123">
        <f t="shared" ca="1" si="135"/>
        <v>0.19849943</v>
      </c>
      <c r="Q423" s="19">
        <f t="shared" si="132"/>
        <v>0</v>
      </c>
      <c r="R423" s="13">
        <f t="shared" si="137"/>
        <v>0</v>
      </c>
      <c r="S423" s="13"/>
      <c r="T423" s="13"/>
      <c r="U423" s="13"/>
      <c r="V423" s="13"/>
      <c r="W423" s="4" t="str">
        <f t="shared" si="133"/>
        <v>J+P=</v>
      </c>
      <c r="X423" s="30">
        <f t="shared" si="134"/>
        <v>44727</v>
      </c>
      <c r="Y423" s="3"/>
      <c r="Z423" s="71">
        <f>[2]Plan1!$A493</f>
        <v>51386</v>
      </c>
      <c r="AA423" s="71" t="str">
        <f>[2]Plan1!$C493</f>
        <v>Independência do Brasil</v>
      </c>
      <c r="AB423" s="64"/>
      <c r="AC423" s="1"/>
      <c r="AD423" s="3"/>
      <c r="AE423" s="3"/>
      <c r="AF423" s="3"/>
      <c r="AG423" s="3"/>
      <c r="AH423" s="3"/>
      <c r="AI423" s="10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</row>
    <row r="424" spans="1:145" ht="15.75" x14ac:dyDescent="0.25">
      <c r="A424" s="36">
        <f t="shared" si="136"/>
        <v>44682</v>
      </c>
      <c r="B424" s="14">
        <f t="shared" ca="1" si="138"/>
        <v>1.2285817700000001</v>
      </c>
      <c r="C424" s="13">
        <f t="shared" ca="1" si="122"/>
        <v>1.0300823400000001</v>
      </c>
      <c r="D424" s="12">
        <f ca="1">IF(A424&lt;$B$1,VLOOKUP(A424,[1]DI!$A$4:$B$15000,2,FALSE),0)</f>
        <v>0</v>
      </c>
      <c r="E424" s="13">
        <f t="shared" ca="1" si="123"/>
        <v>1</v>
      </c>
      <c r="F424" s="13">
        <f ca="1">(TRUNC(PRODUCT($E$12:$E423),16))</f>
        <v>1.07471468289762</v>
      </c>
      <c r="G424" s="13">
        <f t="shared" ca="1" si="124"/>
        <v>1.0598561434748901</v>
      </c>
      <c r="H424" s="13">
        <f t="shared" ca="1" si="125"/>
        <v>1.0140193900000001</v>
      </c>
      <c r="I424" s="12">
        <f t="shared" si="139"/>
        <v>0.1</v>
      </c>
      <c r="J424" s="30">
        <f t="shared" si="126"/>
        <v>44635</v>
      </c>
      <c r="K424" s="2">
        <f t="shared" si="127"/>
        <v>31</v>
      </c>
      <c r="L424" s="15">
        <f t="shared" si="128"/>
        <v>32</v>
      </c>
      <c r="M424" s="11">
        <f t="shared" si="129"/>
        <v>1.012176416</v>
      </c>
      <c r="N424" s="11">
        <f t="shared" ca="1" si="130"/>
        <v>1.0263665120000001</v>
      </c>
      <c r="O424" s="15">
        <f t="shared" si="131"/>
        <v>0</v>
      </c>
      <c r="P424" s="123">
        <f t="shared" ca="1" si="135"/>
        <v>0.19849943</v>
      </c>
      <c r="Q424" s="19">
        <f t="shared" si="132"/>
        <v>0</v>
      </c>
      <c r="R424" s="13">
        <f t="shared" si="137"/>
        <v>0</v>
      </c>
      <c r="S424" s="13"/>
      <c r="T424" s="13"/>
      <c r="U424" s="13"/>
      <c r="V424" s="13"/>
      <c r="W424" s="4" t="str">
        <f t="shared" si="133"/>
        <v>J+P=</v>
      </c>
      <c r="X424" s="30">
        <f t="shared" si="134"/>
        <v>44727</v>
      </c>
      <c r="Y424" s="3"/>
      <c r="Z424" s="71">
        <f>[2]Plan1!$A494</f>
        <v>51421</v>
      </c>
      <c r="AA424" s="71" t="str">
        <f>[2]Plan1!$C494</f>
        <v>Nossa Sr.a Aparecida - Padroeira do Brasil</v>
      </c>
      <c r="AB424" s="64"/>
      <c r="AC424" s="1"/>
      <c r="AD424" s="3"/>
      <c r="AE424" s="3"/>
      <c r="AF424" s="3"/>
      <c r="AG424" s="3"/>
      <c r="AH424" s="3"/>
      <c r="AI424" s="10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</row>
    <row r="425" spans="1:145" ht="15.75" x14ac:dyDescent="0.25">
      <c r="A425" s="36">
        <f t="shared" si="136"/>
        <v>44683</v>
      </c>
      <c r="B425" s="14">
        <f t="shared" ca="1" si="138"/>
        <v>1.2285817700000001</v>
      </c>
      <c r="C425" s="13">
        <f t="shared" ca="1" si="122"/>
        <v>1.0300823400000001</v>
      </c>
      <c r="D425" s="12">
        <f ca="1">IF(A425&lt;$B$1,VLOOKUP(A425,[1]DI!$A$4:$B$15000,2,FALSE),0)</f>
        <v>0.11649999999999999</v>
      </c>
      <c r="E425" s="13">
        <f t="shared" ca="1" si="123"/>
        <v>1.0004373900000001</v>
      </c>
      <c r="F425" s="13">
        <f ca="1">(TRUNC(PRODUCT($E$12:$E424),16))</f>
        <v>1.07471468289762</v>
      </c>
      <c r="G425" s="13">
        <f t="shared" ca="1" si="124"/>
        <v>1.0598561434748901</v>
      </c>
      <c r="H425" s="13">
        <f t="shared" ca="1" si="125"/>
        <v>1.0140193900000001</v>
      </c>
      <c r="I425" s="12">
        <f t="shared" si="139"/>
        <v>0.1</v>
      </c>
      <c r="J425" s="30">
        <f t="shared" si="126"/>
        <v>44635</v>
      </c>
      <c r="K425" s="2">
        <f t="shared" si="127"/>
        <v>32</v>
      </c>
      <c r="L425" s="15">
        <f t="shared" si="128"/>
        <v>32</v>
      </c>
      <c r="M425" s="11">
        <f t="shared" si="129"/>
        <v>1.012176416</v>
      </c>
      <c r="N425" s="11">
        <f t="shared" ca="1" si="130"/>
        <v>1.0263665120000001</v>
      </c>
      <c r="O425" s="15">
        <f t="shared" si="131"/>
        <v>0</v>
      </c>
      <c r="P425" s="123">
        <f t="shared" ca="1" si="135"/>
        <v>0.19849943</v>
      </c>
      <c r="Q425" s="19">
        <f t="shared" si="132"/>
        <v>0</v>
      </c>
      <c r="R425" s="13">
        <f t="shared" si="137"/>
        <v>0</v>
      </c>
      <c r="S425" s="13"/>
      <c r="T425" s="13"/>
      <c r="U425" s="13"/>
      <c r="V425" s="13"/>
      <c r="W425" s="4" t="str">
        <f t="shared" si="133"/>
        <v>J+P=</v>
      </c>
      <c r="X425" s="30">
        <f t="shared" si="134"/>
        <v>44727</v>
      </c>
      <c r="Y425" s="3"/>
      <c r="Z425" s="71">
        <f>[2]Plan1!$A495</f>
        <v>51442</v>
      </c>
      <c r="AA425" s="71" t="str">
        <f>[2]Plan1!$C495</f>
        <v>Finados</v>
      </c>
      <c r="AB425" s="64"/>
      <c r="AC425" s="1"/>
      <c r="AD425" s="3"/>
      <c r="AE425" s="3"/>
      <c r="AF425" s="3"/>
      <c r="AG425" s="3"/>
      <c r="AH425" s="3"/>
      <c r="AI425" s="10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</row>
    <row r="426" spans="1:145" ht="15.75" x14ac:dyDescent="0.25">
      <c r="A426" s="36">
        <f t="shared" si="136"/>
        <v>44684</v>
      </c>
      <c r="B426" s="14">
        <f t="shared" ca="1" si="138"/>
        <v>1.2295841000000001</v>
      </c>
      <c r="C426" s="13">
        <f t="shared" ca="1" si="122"/>
        <v>1.0300823400000001</v>
      </c>
      <c r="D426" s="12">
        <f ca="1">IF(A426&lt;$B$1,VLOOKUP(A426,[1]DI!$A$4:$B$15000,2,FALSE),0)</f>
        <v>0.11649999999999999</v>
      </c>
      <c r="E426" s="13">
        <f t="shared" ca="1" si="123"/>
        <v>1.0004373900000001</v>
      </c>
      <c r="F426" s="13">
        <f ca="1">(TRUNC(PRODUCT($E$12:$E425),16))</f>
        <v>1.07518475235277</v>
      </c>
      <c r="G426" s="13">
        <f t="shared" ca="1" si="124"/>
        <v>1.0598561434748901</v>
      </c>
      <c r="H426" s="13">
        <f t="shared" ca="1" si="125"/>
        <v>1.01446291</v>
      </c>
      <c r="I426" s="12">
        <f t="shared" si="139"/>
        <v>0.1</v>
      </c>
      <c r="J426" s="30">
        <f t="shared" si="126"/>
        <v>44635</v>
      </c>
      <c r="K426" s="2">
        <f t="shared" si="127"/>
        <v>33</v>
      </c>
      <c r="L426" s="15">
        <f t="shared" si="128"/>
        <v>33</v>
      </c>
      <c r="M426" s="11">
        <f t="shared" si="129"/>
        <v>1.012559309</v>
      </c>
      <c r="N426" s="11">
        <f t="shared" ca="1" si="130"/>
        <v>1.027203863</v>
      </c>
      <c r="O426" s="15">
        <f t="shared" si="131"/>
        <v>0</v>
      </c>
      <c r="P426" s="123">
        <f t="shared" ca="1" si="135"/>
        <v>0.19950176</v>
      </c>
      <c r="Q426" s="19">
        <f t="shared" si="132"/>
        <v>0</v>
      </c>
      <c r="R426" s="13">
        <f t="shared" si="137"/>
        <v>0</v>
      </c>
      <c r="S426" s="13"/>
      <c r="T426" s="13"/>
      <c r="U426" s="13"/>
      <c r="V426" s="13"/>
      <c r="W426" s="4" t="str">
        <f t="shared" si="133"/>
        <v>J+P=</v>
      </c>
      <c r="X426" s="30">
        <f t="shared" si="134"/>
        <v>44727</v>
      </c>
      <c r="Y426" s="3"/>
      <c r="Z426" s="71">
        <f>[2]Plan1!$A496</f>
        <v>51455</v>
      </c>
      <c r="AA426" s="71" t="str">
        <f>[2]Plan1!$C496</f>
        <v>Proclamação da República</v>
      </c>
      <c r="AB426" s="64"/>
      <c r="AC426" s="1"/>
      <c r="AD426" s="3"/>
      <c r="AE426" s="3"/>
      <c r="AF426" s="3"/>
      <c r="AG426" s="3"/>
      <c r="AH426" s="3"/>
      <c r="AI426" s="10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</row>
    <row r="427" spans="1:145" ht="15.75" x14ac:dyDescent="0.25">
      <c r="A427" s="36">
        <f t="shared" si="136"/>
        <v>44685</v>
      </c>
      <c r="B427" s="14">
        <f t="shared" ca="1" si="138"/>
        <v>1.2305872500000001</v>
      </c>
      <c r="C427" s="13">
        <f t="shared" ca="1" si="122"/>
        <v>1.0300823400000001</v>
      </c>
      <c r="D427" s="12">
        <f ca="1">IF(A427&lt;$B$1,VLOOKUP(A427,[1]DI!$A$4:$B$15000,2,FALSE),0)</f>
        <v>0.11649999999999999</v>
      </c>
      <c r="E427" s="13">
        <f t="shared" ca="1" si="123"/>
        <v>1.0004373900000001</v>
      </c>
      <c r="F427" s="13">
        <f ca="1">(TRUNC(PRODUCT($E$12:$E426),16))</f>
        <v>1.0756550274115999</v>
      </c>
      <c r="G427" s="13">
        <f t="shared" ca="1" si="124"/>
        <v>1.0598561434748901</v>
      </c>
      <c r="H427" s="13">
        <f t="shared" ca="1" si="125"/>
        <v>1.01490663</v>
      </c>
      <c r="I427" s="12">
        <f t="shared" si="139"/>
        <v>0.1</v>
      </c>
      <c r="J427" s="30">
        <f t="shared" si="126"/>
        <v>44635</v>
      </c>
      <c r="K427" s="2">
        <f t="shared" si="127"/>
        <v>34</v>
      </c>
      <c r="L427" s="15">
        <f t="shared" si="128"/>
        <v>34</v>
      </c>
      <c r="M427" s="11">
        <f t="shared" si="129"/>
        <v>1.012942346</v>
      </c>
      <c r="N427" s="11">
        <f t="shared" ca="1" si="130"/>
        <v>1.0280419030000001</v>
      </c>
      <c r="O427" s="15">
        <f t="shared" si="131"/>
        <v>0</v>
      </c>
      <c r="P427" s="123">
        <f t="shared" ca="1" si="135"/>
        <v>0.20050491000000001</v>
      </c>
      <c r="Q427" s="19">
        <f t="shared" si="132"/>
        <v>0</v>
      </c>
      <c r="R427" s="13">
        <f t="shared" si="137"/>
        <v>0</v>
      </c>
      <c r="S427" s="13"/>
      <c r="T427" s="13"/>
      <c r="U427" s="13"/>
      <c r="V427" s="13"/>
      <c r="W427" s="4" t="str">
        <f t="shared" si="133"/>
        <v>J+P=</v>
      </c>
      <c r="X427" s="30">
        <f t="shared" si="134"/>
        <v>44727</v>
      </c>
      <c r="Y427" s="3"/>
      <c r="Z427" s="71">
        <f>[2]Plan1!$A497</f>
        <v>51460</v>
      </c>
      <c r="AA427" s="71" t="str">
        <f>[2]Plan1!$C497</f>
        <v>Dia Nacional de Zumbi e da Consciência Negra</v>
      </c>
      <c r="AB427" s="64"/>
      <c r="AC427" s="1"/>
      <c r="AD427" s="3"/>
      <c r="AE427" s="3"/>
      <c r="AF427" s="3"/>
      <c r="AG427" s="3"/>
      <c r="AH427" s="3"/>
      <c r="AI427" s="10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</row>
    <row r="428" spans="1:145" ht="15.75" x14ac:dyDescent="0.25">
      <c r="A428" s="36">
        <f t="shared" si="136"/>
        <v>44686</v>
      </c>
      <c r="B428" s="14">
        <f t="shared" ca="1" si="138"/>
        <v>1.2315912100000002</v>
      </c>
      <c r="C428" s="13">
        <f t="shared" ca="1" si="122"/>
        <v>1.0300823400000001</v>
      </c>
      <c r="D428" s="12">
        <f ca="1">IF(A428&lt;$B$1,VLOOKUP(A428,[1]DI!$A$4:$B$15000,2,FALSE),0)</f>
        <v>0.1265</v>
      </c>
      <c r="E428" s="13">
        <f t="shared" ca="1" si="123"/>
        <v>1.0004727899999999</v>
      </c>
      <c r="F428" s="13">
        <f ca="1">(TRUNC(PRODUCT($E$12:$E427),16))</f>
        <v>1.07612550816404</v>
      </c>
      <c r="G428" s="13">
        <f t="shared" ca="1" si="124"/>
        <v>1.0598561434748901</v>
      </c>
      <c r="H428" s="13">
        <f t="shared" ca="1" si="125"/>
        <v>1.01535054</v>
      </c>
      <c r="I428" s="12">
        <f t="shared" si="139"/>
        <v>0.1</v>
      </c>
      <c r="J428" s="30">
        <f t="shared" si="126"/>
        <v>44635</v>
      </c>
      <c r="K428" s="2">
        <f t="shared" si="127"/>
        <v>35</v>
      </c>
      <c r="L428" s="15">
        <f t="shared" si="128"/>
        <v>35</v>
      </c>
      <c r="M428" s="11">
        <f t="shared" si="129"/>
        <v>1.0133255290000001</v>
      </c>
      <c r="N428" s="11">
        <f t="shared" ca="1" si="130"/>
        <v>1.028880623</v>
      </c>
      <c r="O428" s="15">
        <f t="shared" si="131"/>
        <v>0</v>
      </c>
      <c r="P428" s="123">
        <f t="shared" ca="1" si="135"/>
        <v>0.20150887000000001</v>
      </c>
      <c r="Q428" s="19">
        <f t="shared" si="132"/>
        <v>0</v>
      </c>
      <c r="R428" s="13">
        <f t="shared" si="137"/>
        <v>0</v>
      </c>
      <c r="S428" s="13"/>
      <c r="T428" s="13"/>
      <c r="U428" s="13"/>
      <c r="V428" s="13"/>
      <c r="W428" s="4" t="str">
        <f t="shared" si="133"/>
        <v>J+P=</v>
      </c>
      <c r="X428" s="30">
        <f t="shared" si="134"/>
        <v>44727</v>
      </c>
      <c r="Y428" s="3"/>
      <c r="Z428" s="71">
        <f>[2]Plan1!$A498</f>
        <v>51495</v>
      </c>
      <c r="AA428" s="71" t="str">
        <f>[2]Plan1!$C498</f>
        <v>Natal</v>
      </c>
      <c r="AB428" s="64"/>
      <c r="AC428" s="1"/>
      <c r="AD428" s="3"/>
      <c r="AE428" s="3"/>
      <c r="AF428" s="3"/>
      <c r="AG428" s="3"/>
      <c r="AH428" s="3"/>
      <c r="AI428" s="10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</row>
    <row r="429" spans="1:145" ht="15.75" x14ac:dyDescent="0.25">
      <c r="A429" s="36">
        <f t="shared" si="136"/>
        <v>44687</v>
      </c>
      <c r="B429" s="14">
        <f t="shared" ca="1" si="138"/>
        <v>1.23263962</v>
      </c>
      <c r="C429" s="13">
        <f t="shared" ca="1" si="122"/>
        <v>1.0300823400000001</v>
      </c>
      <c r="D429" s="12">
        <f ca="1">IF(A429&lt;$B$1,VLOOKUP(A429,[1]DI!$A$4:$B$15000,2,FALSE),0)</f>
        <v>0.1265</v>
      </c>
      <c r="E429" s="13">
        <f t="shared" ca="1" si="123"/>
        <v>1.0004727899999999</v>
      </c>
      <c r="F429" s="13">
        <f ca="1">(TRUNC(PRODUCT($E$12:$E428),16))</f>
        <v>1.0766342895430501</v>
      </c>
      <c r="G429" s="13">
        <f t="shared" ca="1" si="124"/>
        <v>1.0598561434748901</v>
      </c>
      <c r="H429" s="13">
        <f t="shared" ca="1" si="125"/>
        <v>1.01583059</v>
      </c>
      <c r="I429" s="12">
        <f t="shared" si="139"/>
        <v>0.1</v>
      </c>
      <c r="J429" s="30">
        <f t="shared" si="126"/>
        <v>44635</v>
      </c>
      <c r="K429" s="2">
        <f t="shared" si="127"/>
        <v>36</v>
      </c>
      <c r="L429" s="15">
        <f t="shared" si="128"/>
        <v>36</v>
      </c>
      <c r="M429" s="11">
        <f t="shared" si="129"/>
        <v>1.013708856</v>
      </c>
      <c r="N429" s="11">
        <f t="shared" ca="1" si="130"/>
        <v>1.029756465</v>
      </c>
      <c r="O429" s="15">
        <f t="shared" si="131"/>
        <v>0</v>
      </c>
      <c r="P429" s="123">
        <f t="shared" ca="1" si="135"/>
        <v>0.20255728000000001</v>
      </c>
      <c r="Q429" s="19">
        <f t="shared" si="132"/>
        <v>0</v>
      </c>
      <c r="R429" s="13">
        <f t="shared" si="137"/>
        <v>0</v>
      </c>
      <c r="S429" s="13"/>
      <c r="T429" s="13"/>
      <c r="U429" s="13"/>
      <c r="V429" s="13"/>
      <c r="W429" s="4" t="str">
        <f t="shared" si="133"/>
        <v>J+P=</v>
      </c>
      <c r="X429" s="30">
        <f t="shared" si="134"/>
        <v>44727</v>
      </c>
      <c r="Y429" s="3"/>
      <c r="Z429" s="71">
        <f>[2]Plan1!$A499</f>
        <v>51502</v>
      </c>
      <c r="AA429" s="71" t="str">
        <f>[2]Plan1!$C499</f>
        <v>Confraternização Universal</v>
      </c>
      <c r="AB429" s="64"/>
      <c r="AC429" s="1"/>
      <c r="AD429" s="3"/>
      <c r="AE429" s="3"/>
      <c r="AF429" s="3"/>
      <c r="AG429" s="3"/>
      <c r="AH429" s="3"/>
      <c r="AI429" s="10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</row>
    <row r="430" spans="1:145" ht="15.75" x14ac:dyDescent="0.25">
      <c r="A430" s="36">
        <f t="shared" si="136"/>
        <v>44688</v>
      </c>
      <c r="B430" s="14">
        <f t="shared" ca="1" si="138"/>
        <v>1.2336889100000001</v>
      </c>
      <c r="C430" s="13">
        <f t="shared" ca="1" si="122"/>
        <v>1.0300823400000001</v>
      </c>
      <c r="D430" s="12">
        <f ca="1">IF(A430&lt;$B$1,VLOOKUP(A430,[1]DI!$A$4:$B$15000,2,FALSE),0)</f>
        <v>0</v>
      </c>
      <c r="E430" s="13">
        <f t="shared" ca="1" si="123"/>
        <v>1</v>
      </c>
      <c r="F430" s="13">
        <f ca="1">(TRUNC(PRODUCT($E$12:$E429),16))</f>
        <v>1.0771433114688</v>
      </c>
      <c r="G430" s="13">
        <f t="shared" ca="1" si="124"/>
        <v>1.0598561434748901</v>
      </c>
      <c r="H430" s="13">
        <f t="shared" ca="1" si="125"/>
        <v>1.0163108599999999</v>
      </c>
      <c r="I430" s="12">
        <f t="shared" si="139"/>
        <v>0.1</v>
      </c>
      <c r="J430" s="30">
        <f t="shared" si="126"/>
        <v>44635</v>
      </c>
      <c r="K430" s="2">
        <f t="shared" si="127"/>
        <v>36</v>
      </c>
      <c r="L430" s="15">
        <f t="shared" si="128"/>
        <v>37</v>
      </c>
      <c r="M430" s="11">
        <f t="shared" si="129"/>
        <v>1.0140923289999999</v>
      </c>
      <c r="N430" s="11">
        <f t="shared" ca="1" si="130"/>
        <v>1.030633047</v>
      </c>
      <c r="O430" s="15">
        <f t="shared" si="131"/>
        <v>0</v>
      </c>
      <c r="P430" s="123">
        <f t="shared" ca="1" si="135"/>
        <v>0.20360657000000001</v>
      </c>
      <c r="Q430" s="19">
        <f t="shared" si="132"/>
        <v>0</v>
      </c>
      <c r="R430" s="13">
        <f t="shared" si="137"/>
        <v>0</v>
      </c>
      <c r="S430" s="13"/>
      <c r="T430" s="13"/>
      <c r="U430" s="13"/>
      <c r="V430" s="13"/>
      <c r="W430" s="4" t="str">
        <f t="shared" si="133"/>
        <v>J+P=</v>
      </c>
      <c r="X430" s="30">
        <f t="shared" si="134"/>
        <v>44727</v>
      </c>
      <c r="Y430" s="3"/>
      <c r="Z430" s="71">
        <f>[2]Plan1!$A500</f>
        <v>51564</v>
      </c>
      <c r="AA430" s="71" t="str">
        <f>[2]Plan1!$C500</f>
        <v>Carnaval</v>
      </c>
      <c r="AB430" s="64"/>
      <c r="AC430" s="1"/>
      <c r="AD430" s="3"/>
      <c r="AE430" s="3"/>
      <c r="AF430" s="3"/>
      <c r="AG430" s="3"/>
      <c r="AH430" s="3"/>
      <c r="AI430" s="10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</row>
    <row r="431" spans="1:145" ht="15.75" x14ac:dyDescent="0.25">
      <c r="A431" s="36">
        <f t="shared" si="136"/>
        <v>44689</v>
      </c>
      <c r="B431" s="14">
        <f t="shared" ca="1" si="138"/>
        <v>1.2336889100000001</v>
      </c>
      <c r="C431" s="13">
        <f t="shared" ca="1" si="122"/>
        <v>1.0300823400000001</v>
      </c>
      <c r="D431" s="12">
        <f ca="1">IF(A431&lt;$B$1,VLOOKUP(A431,[1]DI!$A$4:$B$15000,2,FALSE),0)</f>
        <v>0</v>
      </c>
      <c r="E431" s="13">
        <f t="shared" ca="1" si="123"/>
        <v>1</v>
      </c>
      <c r="F431" s="13">
        <f ca="1">(TRUNC(PRODUCT($E$12:$E430),16))</f>
        <v>1.0771433114688</v>
      </c>
      <c r="G431" s="13">
        <f t="shared" ca="1" si="124"/>
        <v>1.0598561434748901</v>
      </c>
      <c r="H431" s="13">
        <f t="shared" ca="1" si="125"/>
        <v>1.0163108599999999</v>
      </c>
      <c r="I431" s="12">
        <f t="shared" si="139"/>
        <v>0.1</v>
      </c>
      <c r="J431" s="30">
        <f t="shared" si="126"/>
        <v>44635</v>
      </c>
      <c r="K431" s="2">
        <f t="shared" si="127"/>
        <v>36</v>
      </c>
      <c r="L431" s="15">
        <f t="shared" si="128"/>
        <v>37</v>
      </c>
      <c r="M431" s="11">
        <f t="shared" si="129"/>
        <v>1.0140923289999999</v>
      </c>
      <c r="N431" s="11">
        <f t="shared" ca="1" si="130"/>
        <v>1.030633047</v>
      </c>
      <c r="O431" s="15">
        <f t="shared" si="131"/>
        <v>0</v>
      </c>
      <c r="P431" s="123">
        <f t="shared" ca="1" si="135"/>
        <v>0.20360657000000001</v>
      </c>
      <c r="Q431" s="19">
        <f t="shared" si="132"/>
        <v>0</v>
      </c>
      <c r="R431" s="13">
        <f t="shared" si="137"/>
        <v>0</v>
      </c>
      <c r="S431" s="13"/>
      <c r="T431" s="13"/>
      <c r="U431" s="13"/>
      <c r="V431" s="13"/>
      <c r="W431" s="4" t="str">
        <f t="shared" si="133"/>
        <v>J+P=</v>
      </c>
      <c r="X431" s="30">
        <f t="shared" si="134"/>
        <v>44727</v>
      </c>
      <c r="Y431" s="3"/>
      <c r="Z431" s="71">
        <f>[2]Plan1!$A501</f>
        <v>51565</v>
      </c>
      <c r="AA431" s="71" t="str">
        <f>[2]Plan1!$C501</f>
        <v>Carnaval</v>
      </c>
      <c r="AB431" s="64"/>
      <c r="AC431" s="1"/>
      <c r="AD431" s="3"/>
      <c r="AE431" s="3"/>
      <c r="AF431" s="3"/>
      <c r="AG431" s="3"/>
      <c r="AH431" s="3"/>
      <c r="AI431" s="10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</row>
    <row r="432" spans="1:145" ht="15.75" x14ac:dyDescent="0.25">
      <c r="A432" s="36">
        <f t="shared" si="136"/>
        <v>44690</v>
      </c>
      <c r="B432" s="14">
        <f t="shared" ca="1" si="138"/>
        <v>1.2336889100000001</v>
      </c>
      <c r="C432" s="13">
        <f t="shared" ca="1" si="122"/>
        <v>1.0300823400000001</v>
      </c>
      <c r="D432" s="12">
        <f ca="1">IF(A432&lt;$B$1,VLOOKUP(A432,[1]DI!$A$4:$B$15000,2,FALSE),0)</f>
        <v>0.1265</v>
      </c>
      <c r="E432" s="13">
        <f t="shared" ca="1" si="123"/>
        <v>1.0004727899999999</v>
      </c>
      <c r="F432" s="13">
        <f ca="1">(TRUNC(PRODUCT($E$12:$E431),16))</f>
        <v>1.0771433114688</v>
      </c>
      <c r="G432" s="13">
        <f t="shared" ca="1" si="124"/>
        <v>1.0598561434748901</v>
      </c>
      <c r="H432" s="13">
        <f t="shared" ca="1" si="125"/>
        <v>1.0163108599999999</v>
      </c>
      <c r="I432" s="12">
        <f t="shared" si="139"/>
        <v>0.1</v>
      </c>
      <c r="J432" s="30">
        <f t="shared" si="126"/>
        <v>44635</v>
      </c>
      <c r="K432" s="2">
        <f t="shared" si="127"/>
        <v>37</v>
      </c>
      <c r="L432" s="15">
        <f t="shared" si="128"/>
        <v>37</v>
      </c>
      <c r="M432" s="11">
        <f t="shared" si="129"/>
        <v>1.0140923289999999</v>
      </c>
      <c r="N432" s="11">
        <f t="shared" ca="1" si="130"/>
        <v>1.030633047</v>
      </c>
      <c r="O432" s="15">
        <f t="shared" si="131"/>
        <v>0</v>
      </c>
      <c r="P432" s="123">
        <f t="shared" ca="1" si="135"/>
        <v>0.20360657000000001</v>
      </c>
      <c r="Q432" s="19">
        <f t="shared" si="132"/>
        <v>0</v>
      </c>
      <c r="R432" s="13">
        <f t="shared" si="137"/>
        <v>0</v>
      </c>
      <c r="S432" s="13"/>
      <c r="T432" s="13"/>
      <c r="U432" s="13"/>
      <c r="V432" s="13"/>
      <c r="W432" s="4" t="str">
        <f t="shared" si="133"/>
        <v>J+P=</v>
      </c>
      <c r="X432" s="30">
        <f t="shared" si="134"/>
        <v>44727</v>
      </c>
      <c r="Y432" s="3"/>
      <c r="Z432" s="71">
        <f>[2]Plan1!$A502</f>
        <v>51610</v>
      </c>
      <c r="AA432" s="71" t="str">
        <f>[2]Plan1!$C502</f>
        <v>Paixão de Cristo</v>
      </c>
      <c r="AB432" s="64"/>
      <c r="AC432" s="1"/>
      <c r="AD432" s="3"/>
      <c r="AE432" s="3"/>
      <c r="AF432" s="3"/>
      <c r="AG432" s="3"/>
      <c r="AH432" s="3"/>
      <c r="AI432" s="10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</row>
    <row r="433" spans="1:145" ht="15.75" x14ac:dyDescent="0.25">
      <c r="A433" s="36">
        <f t="shared" si="136"/>
        <v>44691</v>
      </c>
      <c r="B433" s="14">
        <f t="shared" ca="1" si="138"/>
        <v>1.2347390900000002</v>
      </c>
      <c r="C433" s="13">
        <f t="shared" ca="1" si="122"/>
        <v>1.0300823400000001</v>
      </c>
      <c r="D433" s="12">
        <f ca="1">IF(A433&lt;$B$1,VLOOKUP(A433,[1]DI!$A$4:$B$15000,2,FALSE),0)</f>
        <v>0.1265</v>
      </c>
      <c r="E433" s="13">
        <f t="shared" ca="1" si="123"/>
        <v>1.0004727899999999</v>
      </c>
      <c r="F433" s="13">
        <f ca="1">(TRUNC(PRODUCT($E$12:$E432),16))</f>
        <v>1.07765257405503</v>
      </c>
      <c r="G433" s="13">
        <f t="shared" ca="1" si="124"/>
        <v>1.0598561434748901</v>
      </c>
      <c r="H433" s="13">
        <f t="shared" ca="1" si="125"/>
        <v>1.01679136</v>
      </c>
      <c r="I433" s="12">
        <f t="shared" si="139"/>
        <v>0.1</v>
      </c>
      <c r="J433" s="30">
        <f t="shared" si="126"/>
        <v>44635</v>
      </c>
      <c r="K433" s="2">
        <f t="shared" si="127"/>
        <v>38</v>
      </c>
      <c r="L433" s="15">
        <f t="shared" si="128"/>
        <v>38</v>
      </c>
      <c r="M433" s="11">
        <f t="shared" si="129"/>
        <v>1.0144759459999999</v>
      </c>
      <c r="N433" s="11">
        <f t="shared" ca="1" si="130"/>
        <v>1.031510377</v>
      </c>
      <c r="O433" s="15">
        <f t="shared" si="131"/>
        <v>0</v>
      </c>
      <c r="P433" s="123">
        <f t="shared" ca="1" si="135"/>
        <v>0.20465675</v>
      </c>
      <c r="Q433" s="19">
        <f t="shared" si="132"/>
        <v>0</v>
      </c>
      <c r="R433" s="13">
        <f t="shared" si="137"/>
        <v>0</v>
      </c>
      <c r="S433" s="13"/>
      <c r="T433" s="13"/>
      <c r="U433" s="13"/>
      <c r="V433" s="13"/>
      <c r="W433" s="4" t="str">
        <f t="shared" si="133"/>
        <v>J+P=</v>
      </c>
      <c r="X433" s="30">
        <f t="shared" si="134"/>
        <v>44727</v>
      </c>
      <c r="Y433" s="3"/>
      <c r="Z433" s="71">
        <f>[2]Plan1!$A503</f>
        <v>51612</v>
      </c>
      <c r="AA433" s="71" t="str">
        <f>[2]Plan1!$C503</f>
        <v>Tiradentes</v>
      </c>
      <c r="AB433" s="64"/>
      <c r="AC433" s="1"/>
      <c r="AD433" s="3"/>
      <c r="AE433" s="3"/>
      <c r="AF433" s="3"/>
      <c r="AG433" s="3"/>
      <c r="AH433" s="3"/>
      <c r="AI433" s="10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</row>
    <row r="434" spans="1:145" ht="15.75" x14ac:dyDescent="0.25">
      <c r="A434" s="36">
        <f t="shared" si="136"/>
        <v>44692</v>
      </c>
      <c r="B434" s="14">
        <f t="shared" ca="1" si="138"/>
        <v>1.23579017</v>
      </c>
      <c r="C434" s="13">
        <f t="shared" ca="1" si="122"/>
        <v>1.0300823400000001</v>
      </c>
      <c r="D434" s="12">
        <f ca="1">IF(A434&lt;$B$1,VLOOKUP(A434,[1]DI!$A$4:$B$15000,2,FALSE),0)</f>
        <v>0.1265</v>
      </c>
      <c r="E434" s="13">
        <f t="shared" ca="1" si="123"/>
        <v>1.0004727899999999</v>
      </c>
      <c r="F434" s="13">
        <f ca="1">(TRUNC(PRODUCT($E$12:$E433),16))</f>
        <v>1.0781620774155201</v>
      </c>
      <c r="G434" s="13">
        <f t="shared" ca="1" si="124"/>
        <v>1.0598561434748901</v>
      </c>
      <c r="H434" s="13">
        <f t="shared" ca="1" si="125"/>
        <v>1.0172720900000001</v>
      </c>
      <c r="I434" s="12">
        <f t="shared" si="139"/>
        <v>0.1</v>
      </c>
      <c r="J434" s="30">
        <f t="shared" si="126"/>
        <v>44635</v>
      </c>
      <c r="K434" s="2">
        <f t="shared" si="127"/>
        <v>39</v>
      </c>
      <c r="L434" s="15">
        <f t="shared" si="128"/>
        <v>39</v>
      </c>
      <c r="M434" s="11">
        <f t="shared" si="129"/>
        <v>1.014859709</v>
      </c>
      <c r="N434" s="11">
        <f t="shared" ca="1" si="130"/>
        <v>1.0323884569999999</v>
      </c>
      <c r="O434" s="15">
        <f t="shared" si="131"/>
        <v>0</v>
      </c>
      <c r="P434" s="123">
        <f t="shared" ca="1" si="135"/>
        <v>0.20570782999999998</v>
      </c>
      <c r="Q434" s="19">
        <f t="shared" si="132"/>
        <v>0</v>
      </c>
      <c r="R434" s="13">
        <f t="shared" si="137"/>
        <v>0</v>
      </c>
      <c r="S434" s="13"/>
      <c r="T434" s="13"/>
      <c r="U434" s="13"/>
      <c r="V434" s="13"/>
      <c r="W434" s="4" t="str">
        <f t="shared" si="133"/>
        <v>J+P=</v>
      </c>
      <c r="X434" s="30">
        <f t="shared" si="134"/>
        <v>44727</v>
      </c>
      <c r="Y434" s="3"/>
      <c r="Z434" s="71">
        <f>[2]Plan1!$A504</f>
        <v>51622</v>
      </c>
      <c r="AA434" s="71" t="str">
        <f>[2]Plan1!$C504</f>
        <v>Dia do Trabalho</v>
      </c>
      <c r="AB434" s="64"/>
      <c r="AC434" s="1"/>
      <c r="AD434" s="3"/>
      <c r="AE434" s="3"/>
      <c r="AF434" s="3"/>
      <c r="AG434" s="3"/>
      <c r="AH434" s="3"/>
      <c r="AI434" s="10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</row>
    <row r="435" spans="1:145" ht="15.75" x14ac:dyDescent="0.25">
      <c r="A435" s="36">
        <f t="shared" si="136"/>
        <v>44693</v>
      </c>
      <c r="B435" s="14">
        <f t="shared" ca="1" si="138"/>
        <v>1.2368421500000002</v>
      </c>
      <c r="C435" s="13">
        <f t="shared" ca="1" si="122"/>
        <v>1.0300823400000001</v>
      </c>
      <c r="D435" s="12">
        <f ca="1">IF(A435&lt;$B$1,VLOOKUP(A435,[1]DI!$A$4:$B$15000,2,FALSE),0)</f>
        <v>0.1265</v>
      </c>
      <c r="E435" s="13">
        <f t="shared" ca="1" si="123"/>
        <v>1.0004727899999999</v>
      </c>
      <c r="F435" s="13">
        <f ca="1">(TRUNC(PRODUCT($E$12:$E434),16))</f>
        <v>1.0786718216641</v>
      </c>
      <c r="G435" s="13">
        <f t="shared" ca="1" si="124"/>
        <v>1.0598561434748901</v>
      </c>
      <c r="H435" s="13">
        <f t="shared" ca="1" si="125"/>
        <v>1.01775305</v>
      </c>
      <c r="I435" s="12">
        <f t="shared" si="139"/>
        <v>0.1</v>
      </c>
      <c r="J435" s="30">
        <f t="shared" si="126"/>
        <v>44635</v>
      </c>
      <c r="K435" s="2">
        <f t="shared" si="127"/>
        <v>40</v>
      </c>
      <c r="L435" s="15">
        <f t="shared" si="128"/>
        <v>40</v>
      </c>
      <c r="M435" s="11">
        <f t="shared" si="129"/>
        <v>1.0152436170000001</v>
      </c>
      <c r="N435" s="11">
        <f t="shared" ca="1" si="130"/>
        <v>1.033267288</v>
      </c>
      <c r="O435" s="15">
        <f t="shared" si="131"/>
        <v>0</v>
      </c>
      <c r="P435" s="123">
        <f t="shared" ca="1" si="135"/>
        <v>0.20675980999999999</v>
      </c>
      <c r="Q435" s="19">
        <f t="shared" si="132"/>
        <v>0</v>
      </c>
      <c r="R435" s="13">
        <f t="shared" si="137"/>
        <v>0</v>
      </c>
      <c r="S435" s="13"/>
      <c r="T435" s="13"/>
      <c r="U435" s="13"/>
      <c r="V435" s="13"/>
      <c r="W435" s="4" t="str">
        <f t="shared" si="133"/>
        <v>J+P=</v>
      </c>
      <c r="X435" s="30">
        <f t="shared" si="134"/>
        <v>44727</v>
      </c>
      <c r="Y435" s="3"/>
      <c r="Z435" s="71">
        <f>[2]Plan1!$A505</f>
        <v>51672</v>
      </c>
      <c r="AA435" s="71" t="str">
        <f>[2]Plan1!$C505</f>
        <v>Corpus Christi</v>
      </c>
      <c r="AB435" s="64"/>
      <c r="AC435" s="1"/>
      <c r="AD435" s="3"/>
      <c r="AE435" s="3"/>
      <c r="AF435" s="3"/>
      <c r="AG435" s="3"/>
      <c r="AH435" s="3"/>
      <c r="AI435" s="10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</row>
    <row r="436" spans="1:145" ht="15.75" x14ac:dyDescent="0.25">
      <c r="A436" s="36">
        <f t="shared" si="136"/>
        <v>44694</v>
      </c>
      <c r="B436" s="14">
        <f t="shared" ca="1" si="138"/>
        <v>1.2378950100000001</v>
      </c>
      <c r="C436" s="13">
        <f t="shared" ca="1" si="122"/>
        <v>1.0300823400000001</v>
      </c>
      <c r="D436" s="12">
        <f ca="1">IF(A436&lt;$B$1,VLOOKUP(A436,[1]DI!$A$4:$B$15000,2,FALSE),0)</f>
        <v>0.1265</v>
      </c>
      <c r="E436" s="13">
        <f t="shared" ca="1" si="123"/>
        <v>1.0004727899999999</v>
      </c>
      <c r="F436" s="13">
        <f ca="1">(TRUNC(PRODUCT($E$12:$E435),16))</f>
        <v>1.0791818069146599</v>
      </c>
      <c r="G436" s="13">
        <f t="shared" ca="1" si="124"/>
        <v>1.0598561434748901</v>
      </c>
      <c r="H436" s="13">
        <f t="shared" ca="1" si="125"/>
        <v>1.01823423</v>
      </c>
      <c r="I436" s="12">
        <f t="shared" si="139"/>
        <v>0.1</v>
      </c>
      <c r="J436" s="30">
        <f t="shared" si="126"/>
        <v>44635</v>
      </c>
      <c r="K436" s="2">
        <f t="shared" si="127"/>
        <v>41</v>
      </c>
      <c r="L436" s="15">
        <f t="shared" si="128"/>
        <v>41</v>
      </c>
      <c r="M436" s="11">
        <f t="shared" si="129"/>
        <v>1.01562767</v>
      </c>
      <c r="N436" s="11">
        <f t="shared" ca="1" si="130"/>
        <v>1.034146859</v>
      </c>
      <c r="O436" s="15">
        <f t="shared" si="131"/>
        <v>0</v>
      </c>
      <c r="P436" s="123">
        <f t="shared" ca="1" si="135"/>
        <v>0.20781267</v>
      </c>
      <c r="Q436" s="19">
        <f t="shared" si="132"/>
        <v>0</v>
      </c>
      <c r="R436" s="13">
        <f t="shared" si="137"/>
        <v>0</v>
      </c>
      <c r="S436" s="13"/>
      <c r="T436" s="13"/>
      <c r="U436" s="13"/>
      <c r="V436" s="13"/>
      <c r="W436" s="4" t="str">
        <f t="shared" si="133"/>
        <v>J+P=</v>
      </c>
      <c r="X436" s="30">
        <f t="shared" si="134"/>
        <v>44727</v>
      </c>
      <c r="Y436" s="3"/>
      <c r="Z436" s="71">
        <f>[2]Plan1!$A506</f>
        <v>51751</v>
      </c>
      <c r="AA436" s="71" t="str">
        <f>[2]Plan1!$C506</f>
        <v>Independência do Brasil</v>
      </c>
      <c r="AB436" s="64"/>
      <c r="AC436" s="1"/>
      <c r="AD436" s="3"/>
      <c r="AE436" s="3"/>
      <c r="AF436" s="3"/>
      <c r="AG436" s="3"/>
      <c r="AH436" s="3"/>
      <c r="AI436" s="10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</row>
    <row r="437" spans="1:145" ht="15.75" x14ac:dyDescent="0.25">
      <c r="A437" s="36">
        <f t="shared" si="136"/>
        <v>44695</v>
      </c>
      <c r="B437" s="14">
        <f t="shared" ca="1" si="138"/>
        <v>1.2389487700000001</v>
      </c>
      <c r="C437" s="13">
        <f t="shared" ca="1" si="122"/>
        <v>1.0300823400000001</v>
      </c>
      <c r="D437" s="12">
        <f ca="1">IF(A437&lt;$B$1,VLOOKUP(A437,[1]DI!$A$4:$B$15000,2,FALSE),0)</f>
        <v>0</v>
      </c>
      <c r="E437" s="13">
        <f t="shared" ca="1" si="123"/>
        <v>1</v>
      </c>
      <c r="F437" s="13">
        <f ca="1">(TRUNC(PRODUCT($E$12:$E436),16))</f>
        <v>1.0796920332811499</v>
      </c>
      <c r="G437" s="13">
        <f t="shared" ca="1" si="124"/>
        <v>1.0598561434748901</v>
      </c>
      <c r="H437" s="13">
        <f t="shared" ca="1" si="125"/>
        <v>1.0187156399999999</v>
      </c>
      <c r="I437" s="12">
        <f t="shared" si="139"/>
        <v>0.1</v>
      </c>
      <c r="J437" s="30">
        <f t="shared" si="126"/>
        <v>44635</v>
      </c>
      <c r="K437" s="2">
        <f t="shared" si="127"/>
        <v>41</v>
      </c>
      <c r="L437" s="15">
        <f t="shared" si="128"/>
        <v>42</v>
      </c>
      <c r="M437" s="11">
        <f t="shared" si="129"/>
        <v>1.0160118680000001</v>
      </c>
      <c r="N437" s="11">
        <f t="shared" ca="1" si="130"/>
        <v>1.0350271799999999</v>
      </c>
      <c r="O437" s="15">
        <f t="shared" si="131"/>
        <v>0</v>
      </c>
      <c r="P437" s="123">
        <f t="shared" ca="1" si="135"/>
        <v>0.20886642999999999</v>
      </c>
      <c r="Q437" s="19">
        <f t="shared" si="132"/>
        <v>0</v>
      </c>
      <c r="R437" s="13">
        <f t="shared" si="137"/>
        <v>0</v>
      </c>
      <c r="S437" s="13"/>
      <c r="T437" s="13"/>
      <c r="U437" s="13"/>
      <c r="V437" s="13"/>
      <c r="W437" s="4" t="str">
        <f t="shared" si="133"/>
        <v>J+P=</v>
      </c>
      <c r="X437" s="30">
        <f t="shared" si="134"/>
        <v>44727</v>
      </c>
      <c r="Y437" s="3"/>
      <c r="Z437" s="71">
        <f>[2]Plan1!$A507</f>
        <v>51786</v>
      </c>
      <c r="AA437" s="71" t="str">
        <f>[2]Plan1!$C507</f>
        <v>Nossa Sr.a Aparecida - Padroeira do Brasil</v>
      </c>
      <c r="AB437" s="64"/>
      <c r="AC437" s="1"/>
      <c r="AD437" s="3"/>
      <c r="AE437" s="3"/>
      <c r="AF437" s="3"/>
      <c r="AG437" s="3"/>
      <c r="AH437" s="3"/>
      <c r="AI437" s="10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</row>
    <row r="438" spans="1:145" ht="15.75" x14ac:dyDescent="0.25">
      <c r="A438" s="36">
        <f t="shared" si="136"/>
        <v>44696</v>
      </c>
      <c r="B438" s="14">
        <f t="shared" ca="1" si="138"/>
        <v>1.2389487700000001</v>
      </c>
      <c r="C438" s="13">
        <f t="shared" ca="1" si="122"/>
        <v>1.0300823400000001</v>
      </c>
      <c r="D438" s="12">
        <f ca="1">IF(A438&lt;$B$1,VLOOKUP(A438,[1]DI!$A$4:$B$15000,2,FALSE),0)</f>
        <v>0</v>
      </c>
      <c r="E438" s="13">
        <f t="shared" ca="1" si="123"/>
        <v>1</v>
      </c>
      <c r="F438" s="13">
        <f ca="1">(TRUNC(PRODUCT($E$12:$E437),16))</f>
        <v>1.0796920332811499</v>
      </c>
      <c r="G438" s="13">
        <f t="shared" ca="1" si="124"/>
        <v>1.0598561434748901</v>
      </c>
      <c r="H438" s="13">
        <f t="shared" ca="1" si="125"/>
        <v>1.0187156399999999</v>
      </c>
      <c r="I438" s="12">
        <f t="shared" si="139"/>
        <v>0.1</v>
      </c>
      <c r="J438" s="30">
        <f t="shared" si="126"/>
        <v>44635</v>
      </c>
      <c r="K438" s="2">
        <f t="shared" si="127"/>
        <v>41</v>
      </c>
      <c r="L438" s="15">
        <f t="shared" si="128"/>
        <v>42</v>
      </c>
      <c r="M438" s="11">
        <f t="shared" si="129"/>
        <v>1.0160118680000001</v>
      </c>
      <c r="N438" s="11">
        <f t="shared" ca="1" si="130"/>
        <v>1.0350271799999999</v>
      </c>
      <c r="O438" s="15">
        <f t="shared" si="131"/>
        <v>0</v>
      </c>
      <c r="P438" s="123">
        <f t="shared" ca="1" si="135"/>
        <v>0.20886642999999999</v>
      </c>
      <c r="Q438" s="19">
        <f t="shared" si="132"/>
        <v>0</v>
      </c>
      <c r="R438" s="13">
        <f t="shared" si="137"/>
        <v>0</v>
      </c>
      <c r="S438" s="13"/>
      <c r="T438" s="13"/>
      <c r="U438" s="13"/>
      <c r="V438" s="13"/>
      <c r="W438" s="4" t="str">
        <f t="shared" si="133"/>
        <v>J+P=</v>
      </c>
      <c r="X438" s="30">
        <f t="shared" si="134"/>
        <v>44727</v>
      </c>
      <c r="Y438" s="3"/>
      <c r="Z438" s="71">
        <f>[2]Plan1!$A508</f>
        <v>51807</v>
      </c>
      <c r="AA438" s="71" t="str">
        <f>[2]Plan1!$C508</f>
        <v>Finados</v>
      </c>
      <c r="AB438" s="64"/>
      <c r="AC438" s="1"/>
      <c r="AD438" s="3"/>
      <c r="AE438" s="3"/>
      <c r="AF438" s="3"/>
      <c r="AG438" s="3"/>
      <c r="AH438" s="3"/>
      <c r="AI438" s="10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</row>
    <row r="439" spans="1:145" ht="15.75" x14ac:dyDescent="0.25">
      <c r="A439" s="36">
        <f t="shared" si="136"/>
        <v>44697</v>
      </c>
      <c r="B439" s="14">
        <f t="shared" ca="1" si="138"/>
        <v>1.2389487700000001</v>
      </c>
      <c r="C439" s="13">
        <f t="shared" ca="1" si="122"/>
        <v>1.0300823400000001</v>
      </c>
      <c r="D439" s="12">
        <f ca="1">IF(A439&lt;$B$1,VLOOKUP(A439,[1]DI!$A$4:$B$15000,2,FALSE),0)</f>
        <v>0.1265</v>
      </c>
      <c r="E439" s="13">
        <f t="shared" ca="1" si="123"/>
        <v>1.0004727899999999</v>
      </c>
      <c r="F439" s="13">
        <f ca="1">(TRUNC(PRODUCT($E$12:$E438),16))</f>
        <v>1.0796920332811499</v>
      </c>
      <c r="G439" s="13">
        <f t="shared" ca="1" si="124"/>
        <v>1.0598561434748901</v>
      </c>
      <c r="H439" s="13">
        <f t="shared" ca="1" si="125"/>
        <v>1.0187156399999999</v>
      </c>
      <c r="I439" s="12">
        <f t="shared" si="139"/>
        <v>0.1</v>
      </c>
      <c r="J439" s="30">
        <f t="shared" si="126"/>
        <v>44635</v>
      </c>
      <c r="K439" s="2">
        <f t="shared" si="127"/>
        <v>42</v>
      </c>
      <c r="L439" s="15">
        <f t="shared" si="128"/>
        <v>42</v>
      </c>
      <c r="M439" s="11">
        <f t="shared" si="129"/>
        <v>1.0160118680000001</v>
      </c>
      <c r="N439" s="11">
        <f t="shared" ca="1" si="130"/>
        <v>1.0350271799999999</v>
      </c>
      <c r="O439" s="15">
        <f t="shared" si="131"/>
        <v>0</v>
      </c>
      <c r="P439" s="123">
        <f t="shared" ca="1" si="135"/>
        <v>0.20886642999999999</v>
      </c>
      <c r="Q439" s="19">
        <f t="shared" si="132"/>
        <v>0</v>
      </c>
      <c r="R439" s="13">
        <f t="shared" si="137"/>
        <v>0</v>
      </c>
      <c r="S439" s="13"/>
      <c r="T439" s="13"/>
      <c r="U439" s="13"/>
      <c r="V439" s="13"/>
      <c r="W439" s="4" t="str">
        <f t="shared" si="133"/>
        <v>J+P=</v>
      </c>
      <c r="X439" s="30">
        <f t="shared" si="134"/>
        <v>44727</v>
      </c>
      <c r="Y439" s="3"/>
      <c r="Z439" s="71">
        <f>[2]Plan1!$A509</f>
        <v>51820</v>
      </c>
      <c r="AA439" s="71" t="str">
        <f>[2]Plan1!$C509</f>
        <v>Proclamação da República</v>
      </c>
      <c r="AB439" s="64"/>
      <c r="AC439" s="1"/>
      <c r="AD439" s="3"/>
      <c r="AE439" s="3"/>
      <c r="AF439" s="3"/>
      <c r="AG439" s="3"/>
      <c r="AH439" s="3"/>
      <c r="AI439" s="10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</row>
    <row r="440" spans="1:145" ht="15.75" x14ac:dyDescent="0.25">
      <c r="A440" s="36">
        <f t="shared" si="136"/>
        <v>44698</v>
      </c>
      <c r="B440" s="14">
        <f t="shared" ca="1" si="138"/>
        <v>1.24000343</v>
      </c>
      <c r="C440" s="13">
        <f t="shared" ca="1" si="122"/>
        <v>1.0300823400000001</v>
      </c>
      <c r="D440" s="12">
        <f ca="1">IF(A440&lt;$B$1,VLOOKUP(A440,[1]DI!$A$4:$B$15000,2,FALSE),0)</f>
        <v>0.1265</v>
      </c>
      <c r="E440" s="13">
        <f t="shared" ca="1" si="123"/>
        <v>1.0004727899999999</v>
      </c>
      <c r="F440" s="13">
        <f ca="1">(TRUNC(PRODUCT($E$12:$E439),16))</f>
        <v>1.08020250087757</v>
      </c>
      <c r="G440" s="13">
        <f t="shared" ca="1" si="124"/>
        <v>1.0598561434748901</v>
      </c>
      <c r="H440" s="13">
        <f t="shared" ca="1" si="125"/>
        <v>1.01919728</v>
      </c>
      <c r="I440" s="12">
        <f t="shared" si="139"/>
        <v>0.1</v>
      </c>
      <c r="J440" s="30">
        <f t="shared" si="126"/>
        <v>44635</v>
      </c>
      <c r="K440" s="2">
        <f t="shared" si="127"/>
        <v>43</v>
      </c>
      <c r="L440" s="15">
        <f t="shared" si="128"/>
        <v>43</v>
      </c>
      <c r="M440" s="11">
        <f t="shared" si="129"/>
        <v>1.016396211</v>
      </c>
      <c r="N440" s="11">
        <f t="shared" ca="1" si="130"/>
        <v>1.035908254</v>
      </c>
      <c r="O440" s="15">
        <f t="shared" si="131"/>
        <v>0</v>
      </c>
      <c r="P440" s="123">
        <f t="shared" ca="1" si="135"/>
        <v>0.20992109</v>
      </c>
      <c r="Q440" s="19">
        <f t="shared" si="132"/>
        <v>0</v>
      </c>
      <c r="R440" s="13">
        <f t="shared" si="137"/>
        <v>0</v>
      </c>
      <c r="S440" s="13"/>
      <c r="T440" s="13"/>
      <c r="U440" s="13"/>
      <c r="V440" s="13"/>
      <c r="W440" s="4" t="str">
        <f t="shared" si="133"/>
        <v>J+P=</v>
      </c>
      <c r="X440" s="30">
        <f t="shared" si="134"/>
        <v>44727</v>
      </c>
      <c r="Y440" s="3"/>
      <c r="Z440" s="71">
        <f>[2]Plan1!$A510</f>
        <v>51825</v>
      </c>
      <c r="AA440" s="71" t="str">
        <f>[2]Plan1!$C510</f>
        <v>Dia Nacional de Zumbi e da Consciência Negra</v>
      </c>
      <c r="AB440" s="64"/>
      <c r="AC440" s="1"/>
      <c r="AD440" s="3"/>
      <c r="AE440" s="3"/>
      <c r="AF440" s="3"/>
      <c r="AG440" s="3"/>
      <c r="AH440" s="3"/>
      <c r="AI440" s="10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</row>
    <row r="441" spans="1:145" ht="15.75" x14ac:dyDescent="0.25">
      <c r="A441" s="36">
        <f t="shared" si="136"/>
        <v>44699</v>
      </c>
      <c r="B441" s="14">
        <f t="shared" ca="1" si="138"/>
        <v>1.2410590000000001</v>
      </c>
      <c r="C441" s="13">
        <f t="shared" ref="C441:C504" ca="1" si="140">(C440-R440)</f>
        <v>1.0300823400000001</v>
      </c>
      <c r="D441" s="12">
        <f ca="1">IF(A441&lt;$B$1,VLOOKUP(A441,[1]DI!$A$4:$B$15000,2,FALSE),0)</f>
        <v>0.1265</v>
      </c>
      <c r="E441" s="13">
        <f t="shared" ref="E441:E504" ca="1" si="141">ROUND(((1+D441)^(1/252)),8)</f>
        <v>1.0004727899999999</v>
      </c>
      <c r="F441" s="13">
        <f ca="1">(TRUNC(PRODUCT($E$12:$E440),16))</f>
        <v>1.0807132098179599</v>
      </c>
      <c r="G441" s="13">
        <f t="shared" ref="G441:G504" ca="1" si="142">IF(O440&gt;0,F440,G440)</f>
        <v>1.0598561434748901</v>
      </c>
      <c r="H441" s="13">
        <f t="shared" ref="H441:H504" ca="1" si="143">ROUND(F441/G441,8)</f>
        <v>1.01967915</v>
      </c>
      <c r="I441" s="12">
        <f t="shared" si="139"/>
        <v>0.1</v>
      </c>
      <c r="J441" s="30">
        <f t="shared" ref="J441:J504" si="144">IF(O440&gt;0,VLOOKUP(O440,Z$12:AJ$150,2),J440)</f>
        <v>44635</v>
      </c>
      <c r="K441" s="2">
        <f t="shared" ref="K441:K504" si="145">IF(A441&gt;J441,IF(NETWORKDAYS(J441,A441,$Z$160:$Z$544)-1=0,1,NETWORKDAYS(J441,A441,$Z$160:$Z$544)-1),0)</f>
        <v>44</v>
      </c>
      <c r="L441" s="15">
        <f t="shared" ref="L441:L504" si="146">IF(AND(K441=1,K440=1),1,IF(K441&gt;0,IF(K441=K440,K441+1,K441),0))</f>
        <v>44</v>
      </c>
      <c r="M441" s="11">
        <f t="shared" ref="M441:M504" si="147">ROUND((I441+1)^(L441/252),9)</f>
        <v>1.0167807</v>
      </c>
      <c r="N441" s="11">
        <f t="shared" ref="N441:N504" ca="1" si="148">ROUND(H441*M441,9)</f>
        <v>1.0367900800000001</v>
      </c>
      <c r="O441" s="15">
        <f t="shared" ref="O441:O504" si="149">IF(VLOOKUP(A441,AA$12:AH$150,8)=VLOOKUP(A440,AA$12:AH$150,8),0,VLOOKUP(A441,AA$12:AH$150,8))</f>
        <v>0</v>
      </c>
      <c r="P441" s="123">
        <f t="shared" ca="1" si="135"/>
        <v>0.21097666000000001</v>
      </c>
      <c r="Q441" s="19">
        <f t="shared" ref="Q441:Q504" si="150">IF($O441&gt;0,VLOOKUP($O441,$Z$12:$AF$150,7),0)</f>
        <v>0</v>
      </c>
      <c r="R441" s="13">
        <f t="shared" si="137"/>
        <v>0</v>
      </c>
      <c r="S441" s="13"/>
      <c r="T441" s="13"/>
      <c r="U441" s="13"/>
      <c r="V441" s="13"/>
      <c r="W441" s="4" t="str">
        <f t="shared" ref="W441:W504" si="151">IF(O440&gt;0,VLOOKUP(O440,Z$12:AJ$150,10),W440)</f>
        <v>J+P=</v>
      </c>
      <c r="X441" s="30">
        <f t="shared" ref="X441:X504" si="152">IF(O440&gt;0,VLOOKUP(O440,Z$12:AJ$150,11),X440)</f>
        <v>44727</v>
      </c>
      <c r="Y441" s="3"/>
      <c r="Z441" s="71">
        <f>[2]Plan1!$A511</f>
        <v>51860</v>
      </c>
      <c r="AA441" s="71" t="str">
        <f>[2]Plan1!$C511</f>
        <v>Natal</v>
      </c>
      <c r="AB441" s="64"/>
      <c r="AC441" s="1"/>
      <c r="AD441" s="3"/>
      <c r="AE441" s="3"/>
      <c r="AF441" s="3"/>
      <c r="AG441" s="3"/>
      <c r="AH441" s="3"/>
      <c r="AI441" s="10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</row>
    <row r="442" spans="1:145" ht="15.75" x14ac:dyDescent="0.25">
      <c r="A442" s="36">
        <f t="shared" si="136"/>
        <v>44700</v>
      </c>
      <c r="B442" s="14">
        <f t="shared" ca="1" si="138"/>
        <v>1.2421154600000002</v>
      </c>
      <c r="C442" s="13">
        <f t="shared" ca="1" si="140"/>
        <v>1.0300823400000001</v>
      </c>
      <c r="D442" s="12">
        <f ca="1">IF(A442&lt;$B$1,VLOOKUP(A442,[1]DI!$A$4:$B$15000,2,FALSE),0)</f>
        <v>0.1265</v>
      </c>
      <c r="E442" s="13">
        <f t="shared" ca="1" si="141"/>
        <v>1.0004727899999999</v>
      </c>
      <c r="F442" s="13">
        <f ca="1">(TRUNC(PRODUCT($E$12:$E441),16))</f>
        <v>1.0812241602164301</v>
      </c>
      <c r="G442" s="13">
        <f t="shared" ca="1" si="142"/>
        <v>1.0598561434748901</v>
      </c>
      <c r="H442" s="13">
        <f t="shared" ca="1" si="143"/>
        <v>1.02016124</v>
      </c>
      <c r="I442" s="12">
        <f t="shared" si="139"/>
        <v>0.1</v>
      </c>
      <c r="J442" s="30">
        <f t="shared" si="144"/>
        <v>44635</v>
      </c>
      <c r="K442" s="2">
        <f t="shared" si="145"/>
        <v>45</v>
      </c>
      <c r="L442" s="15">
        <f t="shared" si="146"/>
        <v>45</v>
      </c>
      <c r="M442" s="11">
        <f t="shared" si="147"/>
        <v>1.0171653350000001</v>
      </c>
      <c r="N442" s="11">
        <f t="shared" ca="1" si="148"/>
        <v>1.0376726489999999</v>
      </c>
      <c r="O442" s="15">
        <f t="shared" si="149"/>
        <v>0</v>
      </c>
      <c r="P442" s="123">
        <f t="shared" ca="1" si="135"/>
        <v>0.21203312000000002</v>
      </c>
      <c r="Q442" s="19">
        <f t="shared" si="150"/>
        <v>0</v>
      </c>
      <c r="R442" s="13">
        <f t="shared" si="137"/>
        <v>0</v>
      </c>
      <c r="S442" s="13"/>
      <c r="T442" s="13"/>
      <c r="U442" s="13"/>
      <c r="V442" s="13"/>
      <c r="W442" s="4" t="str">
        <f t="shared" si="151"/>
        <v>J+P=</v>
      </c>
      <c r="X442" s="30">
        <f t="shared" si="152"/>
        <v>44727</v>
      </c>
      <c r="Y442" s="3"/>
      <c r="Z442" s="71">
        <f>[2]Plan1!$A512</f>
        <v>51867</v>
      </c>
      <c r="AA442" s="71" t="str">
        <f>[2]Plan1!$C512</f>
        <v>Confraternização Universal</v>
      </c>
      <c r="AB442" s="64"/>
      <c r="AC442" s="1"/>
      <c r="AD442" s="3"/>
      <c r="AE442" s="3"/>
      <c r="AF442" s="3"/>
      <c r="AG442" s="3"/>
      <c r="AH442" s="3"/>
      <c r="AI442" s="10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</row>
    <row r="443" spans="1:145" ht="15.75" x14ac:dyDescent="0.25">
      <c r="A443" s="36">
        <f t="shared" si="136"/>
        <v>44701</v>
      </c>
      <c r="B443" s="14">
        <f t="shared" ca="1" si="138"/>
        <v>1.2431728100000001</v>
      </c>
      <c r="C443" s="13">
        <f t="shared" ca="1" si="140"/>
        <v>1.0300823400000001</v>
      </c>
      <c r="D443" s="12">
        <f ca="1">IF(A443&lt;$B$1,VLOOKUP(A443,[1]DI!$A$4:$B$15000,2,FALSE),0)</f>
        <v>0.1265</v>
      </c>
      <c r="E443" s="13">
        <f t="shared" ca="1" si="141"/>
        <v>1.0004727899999999</v>
      </c>
      <c r="F443" s="13">
        <f ca="1">(TRUNC(PRODUCT($E$12:$E442),16))</f>
        <v>1.08173535218714</v>
      </c>
      <c r="G443" s="13">
        <f t="shared" ca="1" si="142"/>
        <v>1.0598561434748901</v>
      </c>
      <c r="H443" s="13">
        <f t="shared" ca="1" si="143"/>
        <v>1.0206435599999999</v>
      </c>
      <c r="I443" s="12">
        <f t="shared" si="139"/>
        <v>0.1</v>
      </c>
      <c r="J443" s="30">
        <f t="shared" si="144"/>
        <v>44635</v>
      </c>
      <c r="K443" s="2">
        <f t="shared" si="145"/>
        <v>46</v>
      </c>
      <c r="L443" s="15">
        <f t="shared" si="146"/>
        <v>46</v>
      </c>
      <c r="M443" s="11">
        <f t="shared" si="147"/>
        <v>1.0175501149999999</v>
      </c>
      <c r="N443" s="11">
        <f t="shared" ca="1" si="148"/>
        <v>1.0385559719999999</v>
      </c>
      <c r="O443" s="15">
        <f t="shared" si="149"/>
        <v>0</v>
      </c>
      <c r="P443" s="123">
        <f t="shared" ref="P443:P469" ca="1" si="153">TRUNC(((N443-1)*C443),8)+TRUNC((P$377-Y$377)*N443,8)</f>
        <v>0.21309046999999998</v>
      </c>
      <c r="Q443" s="19">
        <f t="shared" si="150"/>
        <v>0</v>
      </c>
      <c r="R443" s="13">
        <f t="shared" si="137"/>
        <v>0</v>
      </c>
      <c r="S443" s="13"/>
      <c r="T443" s="13"/>
      <c r="U443" s="13"/>
      <c r="V443" s="13"/>
      <c r="W443" s="4" t="str">
        <f t="shared" si="151"/>
        <v>J+P=</v>
      </c>
      <c r="X443" s="30">
        <f t="shared" si="152"/>
        <v>44727</v>
      </c>
      <c r="Y443" s="3"/>
      <c r="Z443" s="71">
        <f>[2]Plan1!$A513</f>
        <v>51914</v>
      </c>
      <c r="AA443" s="71" t="str">
        <f>[2]Plan1!$C513</f>
        <v>Carnaval</v>
      </c>
      <c r="AB443" s="64"/>
      <c r="AC443" s="1"/>
      <c r="AD443" s="3"/>
      <c r="AE443" s="3"/>
      <c r="AF443" s="3"/>
      <c r="AG443" s="3"/>
      <c r="AH443" s="3"/>
      <c r="AI443" s="10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</row>
    <row r="444" spans="1:145" ht="15.75" x14ac:dyDescent="0.25">
      <c r="A444" s="36">
        <f t="shared" si="136"/>
        <v>44702</v>
      </c>
      <c r="B444" s="14">
        <f t="shared" ca="1" si="138"/>
        <v>1.2442310700000001</v>
      </c>
      <c r="C444" s="13">
        <f t="shared" ca="1" si="140"/>
        <v>1.0300823400000001</v>
      </c>
      <c r="D444" s="12">
        <f ca="1">IF(A444&lt;$B$1,VLOOKUP(A444,[1]DI!$A$4:$B$15000,2,FALSE),0)</f>
        <v>0</v>
      </c>
      <c r="E444" s="13">
        <f t="shared" ca="1" si="141"/>
        <v>1</v>
      </c>
      <c r="F444" s="13">
        <f ca="1">(TRUNC(PRODUCT($E$12:$E443),16))</f>
        <v>1.0822467858442999</v>
      </c>
      <c r="G444" s="13">
        <f t="shared" ca="1" si="142"/>
        <v>1.0598561434748901</v>
      </c>
      <c r="H444" s="13">
        <f t="shared" ca="1" si="143"/>
        <v>1.02112611</v>
      </c>
      <c r="I444" s="12">
        <f t="shared" si="139"/>
        <v>0.1</v>
      </c>
      <c r="J444" s="30">
        <f t="shared" si="144"/>
        <v>44635</v>
      </c>
      <c r="K444" s="2">
        <f t="shared" si="145"/>
        <v>46</v>
      </c>
      <c r="L444" s="15">
        <f t="shared" si="146"/>
        <v>47</v>
      </c>
      <c r="M444" s="11">
        <f t="shared" si="147"/>
        <v>1.01793504</v>
      </c>
      <c r="N444" s="11">
        <f t="shared" ca="1" si="148"/>
        <v>1.0394400479999999</v>
      </c>
      <c r="O444" s="15">
        <f t="shared" si="149"/>
        <v>0</v>
      </c>
      <c r="P444" s="123">
        <f t="shared" ca="1" si="153"/>
        <v>0.21414873000000001</v>
      </c>
      <c r="Q444" s="19">
        <f t="shared" si="150"/>
        <v>0</v>
      </c>
      <c r="R444" s="13">
        <f t="shared" si="137"/>
        <v>0</v>
      </c>
      <c r="S444" s="13"/>
      <c r="T444" s="13"/>
      <c r="U444" s="13"/>
      <c r="V444" s="13"/>
      <c r="W444" s="4" t="str">
        <f t="shared" si="151"/>
        <v>J+P=</v>
      </c>
      <c r="X444" s="30">
        <f t="shared" si="152"/>
        <v>44727</v>
      </c>
      <c r="Y444" s="3"/>
      <c r="Z444" s="71">
        <f>[2]Plan1!$A514</f>
        <v>51915</v>
      </c>
      <c r="AA444" s="71" t="str">
        <f>[2]Plan1!$C514</f>
        <v>Carnaval</v>
      </c>
      <c r="AB444" s="64"/>
      <c r="AC444" s="1"/>
      <c r="AD444" s="3"/>
      <c r="AE444" s="3"/>
      <c r="AF444" s="3"/>
      <c r="AG444" s="3"/>
      <c r="AH444" s="3"/>
      <c r="AI444" s="10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</row>
    <row r="445" spans="1:145" ht="15.75" x14ac:dyDescent="0.25">
      <c r="A445" s="36">
        <f t="shared" si="136"/>
        <v>44703</v>
      </c>
      <c r="B445" s="14">
        <f t="shared" ca="1" si="138"/>
        <v>1.2442310700000001</v>
      </c>
      <c r="C445" s="13">
        <f t="shared" ca="1" si="140"/>
        <v>1.0300823400000001</v>
      </c>
      <c r="D445" s="12">
        <f ca="1">IF(A445&lt;$B$1,VLOOKUP(A445,[1]DI!$A$4:$B$15000,2,FALSE),0)</f>
        <v>0</v>
      </c>
      <c r="E445" s="13">
        <f t="shared" ca="1" si="141"/>
        <v>1</v>
      </c>
      <c r="F445" s="13">
        <f ca="1">(TRUNC(PRODUCT($E$12:$E444),16))</f>
        <v>1.0822467858442999</v>
      </c>
      <c r="G445" s="13">
        <f t="shared" ca="1" si="142"/>
        <v>1.0598561434748901</v>
      </c>
      <c r="H445" s="13">
        <f t="shared" ca="1" si="143"/>
        <v>1.02112611</v>
      </c>
      <c r="I445" s="12">
        <f t="shared" si="139"/>
        <v>0.1</v>
      </c>
      <c r="J445" s="30">
        <f t="shared" si="144"/>
        <v>44635</v>
      </c>
      <c r="K445" s="2">
        <f t="shared" si="145"/>
        <v>46</v>
      </c>
      <c r="L445" s="15">
        <f t="shared" si="146"/>
        <v>47</v>
      </c>
      <c r="M445" s="11">
        <f t="shared" si="147"/>
        <v>1.01793504</v>
      </c>
      <c r="N445" s="11">
        <f t="shared" ca="1" si="148"/>
        <v>1.0394400479999999</v>
      </c>
      <c r="O445" s="15">
        <f t="shared" si="149"/>
        <v>0</v>
      </c>
      <c r="P445" s="123">
        <f t="shared" ca="1" si="153"/>
        <v>0.21414873000000001</v>
      </c>
      <c r="Q445" s="19">
        <f t="shared" si="150"/>
        <v>0</v>
      </c>
      <c r="R445" s="13">
        <f t="shared" si="137"/>
        <v>0</v>
      </c>
      <c r="S445" s="13"/>
      <c r="T445" s="13"/>
      <c r="U445" s="13"/>
      <c r="V445" s="13"/>
      <c r="W445" s="4" t="str">
        <f t="shared" si="151"/>
        <v>J+P=</v>
      </c>
      <c r="X445" s="30">
        <f t="shared" si="152"/>
        <v>44727</v>
      </c>
      <c r="Y445" s="3"/>
      <c r="Z445" s="71">
        <f>[2]Plan1!$A515</f>
        <v>51960</v>
      </c>
      <c r="AA445" s="71" t="str">
        <f>[2]Plan1!$C515</f>
        <v>Paixão de Cristo</v>
      </c>
      <c r="AB445" s="64"/>
      <c r="AC445" s="1"/>
      <c r="AD445" s="3"/>
      <c r="AE445" s="3"/>
      <c r="AF445" s="3"/>
      <c r="AG445" s="3"/>
      <c r="AH445" s="3"/>
      <c r="AI445" s="10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</row>
    <row r="446" spans="1:145" ht="15.75" x14ac:dyDescent="0.25">
      <c r="A446" s="36">
        <f t="shared" si="136"/>
        <v>44704</v>
      </c>
      <c r="B446" s="14">
        <f t="shared" ca="1" si="138"/>
        <v>1.2442310700000001</v>
      </c>
      <c r="C446" s="13">
        <f t="shared" ca="1" si="140"/>
        <v>1.0300823400000001</v>
      </c>
      <c r="D446" s="12">
        <f ca="1">IF(A446&lt;$B$1,VLOOKUP(A446,[1]DI!$A$4:$B$15000,2,FALSE),0)</f>
        <v>0.1265</v>
      </c>
      <c r="E446" s="13">
        <f t="shared" ca="1" si="141"/>
        <v>1.0004727899999999</v>
      </c>
      <c r="F446" s="13">
        <f ca="1">(TRUNC(PRODUCT($E$12:$E445),16))</f>
        <v>1.0822467858442999</v>
      </c>
      <c r="G446" s="13">
        <f t="shared" ca="1" si="142"/>
        <v>1.0598561434748901</v>
      </c>
      <c r="H446" s="13">
        <f t="shared" ca="1" si="143"/>
        <v>1.02112611</v>
      </c>
      <c r="I446" s="12">
        <f t="shared" si="139"/>
        <v>0.1</v>
      </c>
      <c r="J446" s="30">
        <f t="shared" si="144"/>
        <v>44635</v>
      </c>
      <c r="K446" s="2">
        <f t="shared" si="145"/>
        <v>47</v>
      </c>
      <c r="L446" s="15">
        <f t="shared" si="146"/>
        <v>47</v>
      </c>
      <c r="M446" s="11">
        <f t="shared" si="147"/>
        <v>1.01793504</v>
      </c>
      <c r="N446" s="11">
        <f t="shared" ca="1" si="148"/>
        <v>1.0394400479999999</v>
      </c>
      <c r="O446" s="15">
        <f t="shared" si="149"/>
        <v>0</v>
      </c>
      <c r="P446" s="123">
        <f t="shared" ca="1" si="153"/>
        <v>0.21414873000000001</v>
      </c>
      <c r="Q446" s="19">
        <f t="shared" si="150"/>
        <v>0</v>
      </c>
      <c r="R446" s="13">
        <f t="shared" si="137"/>
        <v>0</v>
      </c>
      <c r="S446" s="13"/>
      <c r="T446" s="13"/>
      <c r="U446" s="13"/>
      <c r="V446" s="13"/>
      <c r="W446" s="4" t="str">
        <f t="shared" si="151"/>
        <v>J+P=</v>
      </c>
      <c r="X446" s="30">
        <f t="shared" si="152"/>
        <v>44727</v>
      </c>
      <c r="Y446" s="3"/>
      <c r="Z446" s="71">
        <f>[2]Plan1!$A516</f>
        <v>51977</v>
      </c>
      <c r="AA446" s="71" t="str">
        <f>[2]Plan1!$C516</f>
        <v>Tiradentes</v>
      </c>
      <c r="AB446" s="64"/>
      <c r="AC446" s="1"/>
      <c r="AD446" s="3"/>
      <c r="AE446" s="3"/>
      <c r="AF446" s="3"/>
      <c r="AG446" s="3"/>
      <c r="AH446" s="3"/>
      <c r="AI446" s="10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</row>
    <row r="447" spans="1:145" ht="15.75" x14ac:dyDescent="0.25">
      <c r="A447" s="36">
        <f t="shared" si="136"/>
        <v>44705</v>
      </c>
      <c r="B447" s="14">
        <f t="shared" ca="1" si="138"/>
        <v>1.2452902300000002</v>
      </c>
      <c r="C447" s="13">
        <f t="shared" ca="1" si="140"/>
        <v>1.0300823400000001</v>
      </c>
      <c r="D447" s="12">
        <f ca="1">IF(A447&lt;$B$1,VLOOKUP(A447,[1]DI!$A$4:$B$15000,2,FALSE),0)</f>
        <v>0.1265</v>
      </c>
      <c r="E447" s="13">
        <f t="shared" ca="1" si="141"/>
        <v>1.0004727899999999</v>
      </c>
      <c r="F447" s="13">
        <f ca="1">(TRUNC(PRODUCT($E$12:$E446),16))</f>
        <v>1.0827584613021799</v>
      </c>
      <c r="G447" s="13">
        <f t="shared" ca="1" si="142"/>
        <v>1.0598561434748901</v>
      </c>
      <c r="H447" s="13">
        <f t="shared" ca="1" si="143"/>
        <v>1.02160889</v>
      </c>
      <c r="I447" s="12">
        <f t="shared" si="139"/>
        <v>0.1</v>
      </c>
      <c r="J447" s="30">
        <f t="shared" si="144"/>
        <v>44635</v>
      </c>
      <c r="K447" s="2">
        <f t="shared" si="145"/>
        <v>48</v>
      </c>
      <c r="L447" s="15">
        <f t="shared" si="146"/>
        <v>48</v>
      </c>
      <c r="M447" s="11">
        <f t="shared" si="147"/>
        <v>1.018320111</v>
      </c>
      <c r="N447" s="11">
        <f t="shared" ca="1" si="148"/>
        <v>1.0403248780000001</v>
      </c>
      <c r="O447" s="15">
        <f t="shared" si="149"/>
        <v>0</v>
      </c>
      <c r="P447" s="123">
        <f t="shared" ca="1" si="153"/>
        <v>0.21520788999999999</v>
      </c>
      <c r="Q447" s="19">
        <f t="shared" si="150"/>
        <v>0</v>
      </c>
      <c r="R447" s="13">
        <f t="shared" si="137"/>
        <v>0</v>
      </c>
      <c r="S447" s="13"/>
      <c r="T447" s="13"/>
      <c r="U447" s="13"/>
      <c r="V447" s="13"/>
      <c r="W447" s="4" t="str">
        <f t="shared" si="151"/>
        <v>J+P=</v>
      </c>
      <c r="X447" s="30">
        <f t="shared" si="152"/>
        <v>44727</v>
      </c>
      <c r="Y447" s="3"/>
      <c r="Z447" s="71">
        <f>[2]Plan1!$A517</f>
        <v>51987</v>
      </c>
      <c r="AA447" s="71" t="str">
        <f>[2]Plan1!$C517</f>
        <v>Dia do Trabalho</v>
      </c>
      <c r="AB447" s="64"/>
      <c r="AC447" s="1"/>
      <c r="AD447" s="3"/>
      <c r="AE447" s="3"/>
      <c r="AF447" s="3"/>
      <c r="AG447" s="3"/>
      <c r="AH447" s="3"/>
      <c r="AI447" s="10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</row>
    <row r="448" spans="1:145" ht="15.75" x14ac:dyDescent="0.25">
      <c r="A448" s="36">
        <f t="shared" si="136"/>
        <v>44706</v>
      </c>
      <c r="B448" s="14">
        <f t="shared" ca="1" si="138"/>
        <v>1.2463503</v>
      </c>
      <c r="C448" s="13">
        <f t="shared" ca="1" si="140"/>
        <v>1.0300823400000001</v>
      </c>
      <c r="D448" s="12">
        <f ca="1">IF(A448&lt;$B$1,VLOOKUP(A448,[1]DI!$A$4:$B$15000,2,FALSE),0)</f>
        <v>0.1265</v>
      </c>
      <c r="E448" s="13">
        <f t="shared" ca="1" si="141"/>
        <v>1.0004727899999999</v>
      </c>
      <c r="F448" s="13">
        <f ca="1">(TRUNC(PRODUCT($E$12:$E447),16))</f>
        <v>1.0832703786750899</v>
      </c>
      <c r="G448" s="13">
        <f t="shared" ca="1" si="142"/>
        <v>1.0598561434748901</v>
      </c>
      <c r="H448" s="13">
        <f t="shared" ca="1" si="143"/>
        <v>1.0220918999999999</v>
      </c>
      <c r="I448" s="12">
        <f t="shared" si="139"/>
        <v>0.1</v>
      </c>
      <c r="J448" s="30">
        <f t="shared" si="144"/>
        <v>44635</v>
      </c>
      <c r="K448" s="2">
        <f t="shared" si="145"/>
        <v>49</v>
      </c>
      <c r="L448" s="15">
        <f t="shared" si="146"/>
        <v>49</v>
      </c>
      <c r="M448" s="11">
        <f t="shared" si="147"/>
        <v>1.018705328</v>
      </c>
      <c r="N448" s="11">
        <f t="shared" ca="1" si="148"/>
        <v>1.0412104639999999</v>
      </c>
      <c r="O448" s="15">
        <f t="shared" si="149"/>
        <v>0</v>
      </c>
      <c r="P448" s="123">
        <f t="shared" ca="1" si="153"/>
        <v>0.21626796000000001</v>
      </c>
      <c r="Q448" s="19">
        <f t="shared" si="150"/>
        <v>0</v>
      </c>
      <c r="R448" s="13">
        <f t="shared" si="137"/>
        <v>0</v>
      </c>
      <c r="S448" s="13"/>
      <c r="T448" s="13"/>
      <c r="U448" s="13"/>
      <c r="V448" s="13"/>
      <c r="W448" s="4" t="str">
        <f t="shared" si="151"/>
        <v>J+P=</v>
      </c>
      <c r="X448" s="30">
        <f t="shared" si="152"/>
        <v>44727</v>
      </c>
      <c r="Y448" s="3"/>
      <c r="Z448" s="71">
        <f>[2]Plan1!$A518</f>
        <v>52022</v>
      </c>
      <c r="AA448" s="71" t="str">
        <f>[2]Plan1!$C518</f>
        <v>Corpus Christi</v>
      </c>
      <c r="AB448" s="64"/>
      <c r="AC448" s="1"/>
      <c r="AD448" s="3"/>
      <c r="AE448" s="3"/>
      <c r="AF448" s="3"/>
      <c r="AG448" s="3"/>
      <c r="AH448" s="3"/>
      <c r="AI448" s="10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</row>
    <row r="449" spans="1:145" ht="15.75" x14ac:dyDescent="0.25">
      <c r="A449" s="36">
        <f t="shared" si="136"/>
        <v>44707</v>
      </c>
      <c r="B449" s="14">
        <f t="shared" ca="1" si="138"/>
        <v>1.2474112500000001</v>
      </c>
      <c r="C449" s="13">
        <f t="shared" ca="1" si="140"/>
        <v>1.0300823400000001</v>
      </c>
      <c r="D449" s="12">
        <f ca="1">IF(A449&lt;$B$1,VLOOKUP(A449,[1]DI!$A$4:$B$15000,2,FALSE),0)</f>
        <v>0.1265</v>
      </c>
      <c r="E449" s="13">
        <f t="shared" ca="1" si="141"/>
        <v>1.0004727899999999</v>
      </c>
      <c r="F449" s="13">
        <f ca="1">(TRUNC(PRODUCT($E$12:$E448),16))</f>
        <v>1.08378253807743</v>
      </c>
      <c r="G449" s="13">
        <f t="shared" ca="1" si="142"/>
        <v>1.0598561434748901</v>
      </c>
      <c r="H449" s="13">
        <f t="shared" ca="1" si="143"/>
        <v>1.0225751300000001</v>
      </c>
      <c r="I449" s="12">
        <f t="shared" si="139"/>
        <v>0.1</v>
      </c>
      <c r="J449" s="30">
        <f t="shared" si="144"/>
        <v>44635</v>
      </c>
      <c r="K449" s="2">
        <f t="shared" si="145"/>
        <v>50</v>
      </c>
      <c r="L449" s="15">
        <f t="shared" si="146"/>
        <v>50</v>
      </c>
      <c r="M449" s="11">
        <f t="shared" si="147"/>
        <v>1.0190906909999999</v>
      </c>
      <c r="N449" s="11">
        <f t="shared" ca="1" si="148"/>
        <v>1.042096796</v>
      </c>
      <c r="O449" s="15">
        <f t="shared" si="149"/>
        <v>0</v>
      </c>
      <c r="P449" s="123">
        <f t="shared" ca="1" si="153"/>
        <v>0.21732890999999999</v>
      </c>
      <c r="Q449" s="19">
        <f t="shared" si="150"/>
        <v>0</v>
      </c>
      <c r="R449" s="13">
        <f t="shared" si="137"/>
        <v>0</v>
      </c>
      <c r="S449" s="13"/>
      <c r="T449" s="13"/>
      <c r="U449" s="13"/>
      <c r="V449" s="13"/>
      <c r="W449" s="4" t="str">
        <f t="shared" si="151"/>
        <v>J+P=</v>
      </c>
      <c r="X449" s="30">
        <f t="shared" si="152"/>
        <v>44727</v>
      </c>
      <c r="Y449" s="3"/>
      <c r="Z449" s="71">
        <f>[2]Plan1!$A519</f>
        <v>52116</v>
      </c>
      <c r="AA449" s="71" t="str">
        <f>[2]Plan1!$C519</f>
        <v>Independência do Brasil</v>
      </c>
      <c r="AB449" s="64"/>
      <c r="AC449" s="1"/>
      <c r="AD449" s="3"/>
      <c r="AE449" s="3"/>
      <c r="AF449" s="3"/>
      <c r="AG449" s="3"/>
      <c r="AH449" s="3"/>
      <c r="AI449" s="10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</row>
    <row r="450" spans="1:145" ht="15.75" x14ac:dyDescent="0.25">
      <c r="A450" s="36">
        <f t="shared" si="136"/>
        <v>44708</v>
      </c>
      <c r="B450" s="14">
        <f t="shared" ca="1" si="138"/>
        <v>1.2484731200000001</v>
      </c>
      <c r="C450" s="13">
        <f t="shared" ca="1" si="140"/>
        <v>1.0300823400000001</v>
      </c>
      <c r="D450" s="12">
        <f ca="1">IF(A450&lt;$B$1,VLOOKUP(A450,[1]DI!$A$4:$B$15000,2,FALSE),0)</f>
        <v>0.1265</v>
      </c>
      <c r="E450" s="13">
        <f t="shared" ca="1" si="141"/>
        <v>1.0004727899999999</v>
      </c>
      <c r="F450" s="13">
        <f ca="1">(TRUNC(PRODUCT($E$12:$E449),16))</f>
        <v>1.0842949396236099</v>
      </c>
      <c r="G450" s="13">
        <f t="shared" ca="1" si="142"/>
        <v>1.0598561434748901</v>
      </c>
      <c r="H450" s="13">
        <f t="shared" ca="1" si="143"/>
        <v>1.0230585999999999</v>
      </c>
      <c r="I450" s="12">
        <f t="shared" si="139"/>
        <v>0.1</v>
      </c>
      <c r="J450" s="30">
        <f t="shared" si="144"/>
        <v>44635</v>
      </c>
      <c r="K450" s="2">
        <f t="shared" si="145"/>
        <v>51</v>
      </c>
      <c r="L450" s="15">
        <f t="shared" si="146"/>
        <v>51</v>
      </c>
      <c r="M450" s="11">
        <f t="shared" si="147"/>
        <v>1.0194761990000001</v>
      </c>
      <c r="N450" s="11">
        <f t="shared" ca="1" si="148"/>
        <v>1.0429838929999999</v>
      </c>
      <c r="O450" s="15">
        <f t="shared" si="149"/>
        <v>0</v>
      </c>
      <c r="P450" s="123">
        <f t="shared" ca="1" si="153"/>
        <v>0.21839078000000001</v>
      </c>
      <c r="Q450" s="19">
        <f t="shared" si="150"/>
        <v>0</v>
      </c>
      <c r="R450" s="13">
        <f t="shared" si="137"/>
        <v>0</v>
      </c>
      <c r="S450" s="13"/>
      <c r="T450" s="13"/>
      <c r="U450" s="13"/>
      <c r="V450" s="13"/>
      <c r="W450" s="4" t="str">
        <f t="shared" si="151"/>
        <v>J+P=</v>
      </c>
      <c r="X450" s="30">
        <f t="shared" si="152"/>
        <v>44727</v>
      </c>
      <c r="Y450" s="3"/>
      <c r="Z450" s="71">
        <f>[2]Plan1!$A520</f>
        <v>52151</v>
      </c>
      <c r="AA450" s="71" t="str">
        <f>[2]Plan1!$C520</f>
        <v>Nossa Sr.a Aparecida - Padroeira do Brasil</v>
      </c>
      <c r="AB450" s="64"/>
      <c r="AC450" s="1"/>
      <c r="AD450" s="3"/>
      <c r="AE450" s="3"/>
      <c r="AF450" s="3"/>
      <c r="AG450" s="3"/>
      <c r="AH450" s="3"/>
      <c r="AI450" s="10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</row>
    <row r="451" spans="1:145" ht="15.75" x14ac:dyDescent="0.25">
      <c r="A451" s="36">
        <f t="shared" si="136"/>
        <v>44709</v>
      </c>
      <c r="B451" s="14">
        <f t="shared" ca="1" si="138"/>
        <v>1.2495358900000002</v>
      </c>
      <c r="C451" s="13">
        <f t="shared" ca="1" si="140"/>
        <v>1.0300823400000001</v>
      </c>
      <c r="D451" s="12">
        <f ca="1">IF(A451&lt;$B$1,VLOOKUP(A451,[1]DI!$A$4:$B$15000,2,FALSE),0)</f>
        <v>0</v>
      </c>
      <c r="E451" s="13">
        <f t="shared" ca="1" si="141"/>
        <v>1</v>
      </c>
      <c r="F451" s="13">
        <f ca="1">(TRUNC(PRODUCT($E$12:$E450),16))</f>
        <v>1.0848075834281099</v>
      </c>
      <c r="G451" s="13">
        <f t="shared" ca="1" si="142"/>
        <v>1.0598561434748901</v>
      </c>
      <c r="H451" s="13">
        <f t="shared" ca="1" si="143"/>
        <v>1.02354229</v>
      </c>
      <c r="I451" s="12">
        <f t="shared" si="139"/>
        <v>0.1</v>
      </c>
      <c r="J451" s="30">
        <f t="shared" si="144"/>
        <v>44635</v>
      </c>
      <c r="K451" s="2">
        <f t="shared" si="145"/>
        <v>51</v>
      </c>
      <c r="L451" s="15">
        <f t="shared" si="146"/>
        <v>52</v>
      </c>
      <c r="M451" s="11">
        <f t="shared" si="147"/>
        <v>1.0198618530000001</v>
      </c>
      <c r="N451" s="11">
        <f t="shared" ca="1" si="148"/>
        <v>1.0438717369999999</v>
      </c>
      <c r="O451" s="15">
        <f t="shared" si="149"/>
        <v>0</v>
      </c>
      <c r="P451" s="123">
        <f t="shared" ca="1" si="153"/>
        <v>0.21945355</v>
      </c>
      <c r="Q451" s="19">
        <f t="shared" si="150"/>
        <v>0</v>
      </c>
      <c r="R451" s="13">
        <f t="shared" si="137"/>
        <v>0</v>
      </c>
      <c r="S451" s="13"/>
      <c r="T451" s="13"/>
      <c r="U451" s="13"/>
      <c r="V451" s="13"/>
      <c r="W451" s="4" t="str">
        <f t="shared" si="151"/>
        <v>J+P=</v>
      </c>
      <c r="X451" s="30">
        <f t="shared" si="152"/>
        <v>44727</v>
      </c>
      <c r="Y451" s="3"/>
      <c r="Z451" s="71">
        <f>[2]Plan1!$A521</f>
        <v>52172</v>
      </c>
      <c r="AA451" s="71" t="str">
        <f>[2]Plan1!$C521</f>
        <v>Finados</v>
      </c>
      <c r="AB451" s="64"/>
      <c r="AC451" s="1"/>
      <c r="AD451" s="3"/>
      <c r="AE451" s="3"/>
      <c r="AF451" s="3"/>
      <c r="AG451" s="3"/>
      <c r="AH451" s="3"/>
      <c r="AI451" s="10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</row>
    <row r="452" spans="1:145" ht="15.75" x14ac:dyDescent="0.25">
      <c r="A452" s="36">
        <f t="shared" si="136"/>
        <v>44710</v>
      </c>
      <c r="B452" s="14">
        <f t="shared" ca="1" si="138"/>
        <v>1.2495358900000002</v>
      </c>
      <c r="C452" s="13">
        <f t="shared" ca="1" si="140"/>
        <v>1.0300823400000001</v>
      </c>
      <c r="D452" s="12">
        <f ca="1">IF(A452&lt;$B$1,VLOOKUP(A452,[1]DI!$A$4:$B$15000,2,FALSE),0)</f>
        <v>0</v>
      </c>
      <c r="E452" s="13">
        <f t="shared" ca="1" si="141"/>
        <v>1</v>
      </c>
      <c r="F452" s="13">
        <f ca="1">(TRUNC(PRODUCT($E$12:$E451),16))</f>
        <v>1.0848075834281099</v>
      </c>
      <c r="G452" s="13">
        <f t="shared" ca="1" si="142"/>
        <v>1.0598561434748901</v>
      </c>
      <c r="H452" s="13">
        <f t="shared" ca="1" si="143"/>
        <v>1.02354229</v>
      </c>
      <c r="I452" s="12">
        <f t="shared" si="139"/>
        <v>0.1</v>
      </c>
      <c r="J452" s="30">
        <f t="shared" si="144"/>
        <v>44635</v>
      </c>
      <c r="K452" s="2">
        <f t="shared" si="145"/>
        <v>51</v>
      </c>
      <c r="L452" s="15">
        <f t="shared" si="146"/>
        <v>52</v>
      </c>
      <c r="M452" s="11">
        <f t="shared" si="147"/>
        <v>1.0198618530000001</v>
      </c>
      <c r="N452" s="11">
        <f t="shared" ca="1" si="148"/>
        <v>1.0438717369999999</v>
      </c>
      <c r="O452" s="15">
        <f t="shared" si="149"/>
        <v>0</v>
      </c>
      <c r="P452" s="123">
        <f t="shared" ca="1" si="153"/>
        <v>0.21945355</v>
      </c>
      <c r="Q452" s="19">
        <f t="shared" si="150"/>
        <v>0</v>
      </c>
      <c r="R452" s="13">
        <f t="shared" si="137"/>
        <v>0</v>
      </c>
      <c r="S452" s="13"/>
      <c r="T452" s="13"/>
      <c r="U452" s="13"/>
      <c r="V452" s="13"/>
      <c r="W452" s="4" t="str">
        <f t="shared" si="151"/>
        <v>J+P=</v>
      </c>
      <c r="X452" s="30">
        <f t="shared" si="152"/>
        <v>44727</v>
      </c>
      <c r="Y452" s="3"/>
      <c r="Z452" s="71">
        <f>[2]Plan1!$A522</f>
        <v>52185</v>
      </c>
      <c r="AA452" s="71" t="str">
        <f>[2]Plan1!$C522</f>
        <v>Proclamação da República</v>
      </c>
      <c r="AB452" s="64"/>
      <c r="AC452" s="1"/>
      <c r="AD452" s="3"/>
      <c r="AE452" s="3"/>
      <c r="AF452" s="3"/>
      <c r="AG452" s="3"/>
      <c r="AH452" s="3"/>
      <c r="AI452" s="10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</row>
    <row r="453" spans="1:145" ht="15.75" x14ac:dyDescent="0.25">
      <c r="A453" s="36">
        <f t="shared" si="136"/>
        <v>44711</v>
      </c>
      <c r="B453" s="14">
        <f t="shared" ca="1" si="138"/>
        <v>1.2495358900000002</v>
      </c>
      <c r="C453" s="13">
        <f t="shared" ca="1" si="140"/>
        <v>1.0300823400000001</v>
      </c>
      <c r="D453" s="12">
        <f ca="1">IF(A453&lt;$B$1,VLOOKUP(A453,[1]DI!$A$4:$B$15000,2,FALSE),0)</f>
        <v>0.1265</v>
      </c>
      <c r="E453" s="13">
        <f t="shared" ca="1" si="141"/>
        <v>1.0004727899999999</v>
      </c>
      <c r="F453" s="13">
        <f ca="1">(TRUNC(PRODUCT($E$12:$E452),16))</f>
        <v>1.0848075834281099</v>
      </c>
      <c r="G453" s="13">
        <f t="shared" ca="1" si="142"/>
        <v>1.0598561434748901</v>
      </c>
      <c r="H453" s="13">
        <f t="shared" ca="1" si="143"/>
        <v>1.02354229</v>
      </c>
      <c r="I453" s="12">
        <f t="shared" si="139"/>
        <v>0.1</v>
      </c>
      <c r="J453" s="30">
        <f t="shared" si="144"/>
        <v>44635</v>
      </c>
      <c r="K453" s="2">
        <f t="shared" si="145"/>
        <v>52</v>
      </c>
      <c r="L453" s="15">
        <f t="shared" si="146"/>
        <v>52</v>
      </c>
      <c r="M453" s="11">
        <f t="shared" si="147"/>
        <v>1.0198618530000001</v>
      </c>
      <c r="N453" s="11">
        <f t="shared" ca="1" si="148"/>
        <v>1.0438717369999999</v>
      </c>
      <c r="O453" s="15">
        <f t="shared" si="149"/>
        <v>0</v>
      </c>
      <c r="P453" s="123">
        <f t="shared" ca="1" si="153"/>
        <v>0.21945355</v>
      </c>
      <c r="Q453" s="19">
        <f t="shared" si="150"/>
        <v>0</v>
      </c>
      <c r="R453" s="13">
        <f t="shared" si="137"/>
        <v>0</v>
      </c>
      <c r="S453" s="13"/>
      <c r="T453" s="13"/>
      <c r="U453" s="13"/>
      <c r="V453" s="13"/>
      <c r="W453" s="4" t="str">
        <f t="shared" si="151"/>
        <v>J+P=</v>
      </c>
      <c r="X453" s="30">
        <f t="shared" si="152"/>
        <v>44727</v>
      </c>
      <c r="Y453" s="3"/>
      <c r="Z453" s="71">
        <f>[2]Plan1!$A523</f>
        <v>52190</v>
      </c>
      <c r="AA453" s="71" t="str">
        <f>[2]Plan1!$C523</f>
        <v>Dia Nacional de Zumbi e da Consciência Negra</v>
      </c>
      <c r="AB453" s="64"/>
      <c r="AC453" s="1"/>
      <c r="AD453" s="3"/>
      <c r="AE453" s="3"/>
      <c r="AF453" s="3"/>
      <c r="AG453" s="3"/>
      <c r="AH453" s="3"/>
      <c r="AI453" s="10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</row>
    <row r="454" spans="1:145" ht="15.75" x14ac:dyDescent="0.25">
      <c r="A454" s="36">
        <f t="shared" si="136"/>
        <v>44712</v>
      </c>
      <c r="B454" s="14">
        <f t="shared" ca="1" si="138"/>
        <v>1.2505995600000002</v>
      </c>
      <c r="C454" s="13">
        <f t="shared" ca="1" si="140"/>
        <v>1.0300823400000001</v>
      </c>
      <c r="D454" s="12">
        <f ca="1">IF(A454&lt;$B$1,VLOOKUP(A454,[1]DI!$A$4:$B$15000,2,FALSE),0)</f>
        <v>0.1265</v>
      </c>
      <c r="E454" s="13">
        <f t="shared" ca="1" si="141"/>
        <v>1.0004727899999999</v>
      </c>
      <c r="F454" s="13">
        <f ca="1">(TRUNC(PRODUCT($E$12:$E453),16))</f>
        <v>1.0853204696054799</v>
      </c>
      <c r="G454" s="13">
        <f t="shared" ca="1" si="142"/>
        <v>1.0598561434748901</v>
      </c>
      <c r="H454" s="13">
        <f t="shared" ca="1" si="143"/>
        <v>1.0240262099999999</v>
      </c>
      <c r="I454" s="12">
        <f t="shared" si="139"/>
        <v>0.1</v>
      </c>
      <c r="J454" s="30">
        <f t="shared" si="144"/>
        <v>44635</v>
      </c>
      <c r="K454" s="2">
        <f t="shared" si="145"/>
        <v>53</v>
      </c>
      <c r="L454" s="15">
        <f t="shared" si="146"/>
        <v>53</v>
      </c>
      <c r="M454" s="11">
        <f t="shared" si="147"/>
        <v>1.020247653</v>
      </c>
      <c r="N454" s="11">
        <f t="shared" ca="1" si="148"/>
        <v>1.044760337</v>
      </c>
      <c r="O454" s="15">
        <f t="shared" si="149"/>
        <v>0</v>
      </c>
      <c r="P454" s="123">
        <f t="shared" ca="1" si="153"/>
        <v>0.22051722000000001</v>
      </c>
      <c r="Q454" s="19">
        <f t="shared" si="150"/>
        <v>0</v>
      </c>
      <c r="R454" s="13">
        <f t="shared" si="137"/>
        <v>0</v>
      </c>
      <c r="S454" s="13"/>
      <c r="T454" s="13"/>
      <c r="U454" s="13"/>
      <c r="V454" s="13"/>
      <c r="W454" s="4" t="str">
        <f t="shared" si="151"/>
        <v>J+P=</v>
      </c>
      <c r="X454" s="30">
        <f t="shared" si="152"/>
        <v>44727</v>
      </c>
      <c r="Y454" s="3"/>
      <c r="Z454" s="71">
        <f>[2]Plan1!$A524</f>
        <v>52225</v>
      </c>
      <c r="AA454" s="71" t="str">
        <f>[2]Plan1!$C524</f>
        <v>Natal</v>
      </c>
      <c r="AB454" s="64"/>
      <c r="AC454" s="1"/>
      <c r="AD454" s="3"/>
      <c r="AE454" s="3"/>
      <c r="AF454" s="3"/>
      <c r="AG454" s="3"/>
      <c r="AH454" s="3"/>
      <c r="AI454" s="10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</row>
    <row r="455" spans="1:145" ht="15.75" x14ac:dyDescent="0.25">
      <c r="A455" s="36">
        <f t="shared" si="136"/>
        <v>44713</v>
      </c>
      <c r="B455" s="14">
        <f t="shared" ca="1" si="138"/>
        <v>1.2516641400000001</v>
      </c>
      <c r="C455" s="13">
        <f t="shared" ca="1" si="140"/>
        <v>1.0300823400000001</v>
      </c>
      <c r="D455" s="12">
        <f ca="1">IF(A455&lt;$B$1,VLOOKUP(A455,[1]DI!$A$4:$B$15000,2,FALSE),0)</f>
        <v>0.1265</v>
      </c>
      <c r="E455" s="13">
        <f t="shared" ca="1" si="141"/>
        <v>1.0004727899999999</v>
      </c>
      <c r="F455" s="13">
        <f ca="1">(TRUNC(PRODUCT($E$12:$E454),16))</f>
        <v>1.0858335982703</v>
      </c>
      <c r="G455" s="13">
        <f t="shared" ca="1" si="142"/>
        <v>1.0598561434748901</v>
      </c>
      <c r="H455" s="13">
        <f t="shared" ca="1" si="143"/>
        <v>1.0245103600000001</v>
      </c>
      <c r="I455" s="12">
        <f t="shared" si="139"/>
        <v>0.1</v>
      </c>
      <c r="J455" s="30">
        <f t="shared" si="144"/>
        <v>44635</v>
      </c>
      <c r="K455" s="2">
        <f t="shared" si="145"/>
        <v>54</v>
      </c>
      <c r="L455" s="15">
        <f t="shared" si="146"/>
        <v>54</v>
      </c>
      <c r="M455" s="11">
        <f t="shared" si="147"/>
        <v>1.0206335989999999</v>
      </c>
      <c r="N455" s="11">
        <f t="shared" ca="1" si="148"/>
        <v>1.0456496959999999</v>
      </c>
      <c r="O455" s="15">
        <f t="shared" si="149"/>
        <v>0</v>
      </c>
      <c r="P455" s="123">
        <f t="shared" ca="1" si="153"/>
        <v>0.2215818</v>
      </c>
      <c r="Q455" s="19">
        <f t="shared" si="150"/>
        <v>0</v>
      </c>
      <c r="R455" s="13">
        <f t="shared" si="137"/>
        <v>0</v>
      </c>
      <c r="S455" s="13"/>
      <c r="T455" s="13"/>
      <c r="U455" s="13"/>
      <c r="V455" s="13"/>
      <c r="W455" s="4" t="str">
        <f t="shared" si="151"/>
        <v>J+P=</v>
      </c>
      <c r="X455" s="30">
        <f t="shared" si="152"/>
        <v>44727</v>
      </c>
      <c r="Y455" s="3"/>
      <c r="Z455" s="71">
        <f>[2]Plan1!$A525</f>
        <v>52232</v>
      </c>
      <c r="AA455" s="71" t="str">
        <f>[2]Plan1!$C525</f>
        <v>Confraternização Universal</v>
      </c>
      <c r="AB455" s="64"/>
      <c r="AC455" s="1"/>
      <c r="AD455" s="3"/>
      <c r="AE455" s="3"/>
      <c r="AF455" s="3"/>
      <c r="AG455" s="3"/>
      <c r="AH455" s="3"/>
      <c r="AI455" s="10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</row>
    <row r="456" spans="1:145" ht="15.75" x14ac:dyDescent="0.25">
      <c r="A456" s="36">
        <f t="shared" si="136"/>
        <v>44714</v>
      </c>
      <c r="B456" s="14">
        <f t="shared" ca="1" si="138"/>
        <v>1.2527296300000001</v>
      </c>
      <c r="C456" s="13">
        <f t="shared" ca="1" si="140"/>
        <v>1.0300823400000001</v>
      </c>
      <c r="D456" s="12">
        <f ca="1">IF(A456&lt;$B$1,VLOOKUP(A456,[1]DI!$A$4:$B$15000,2,FALSE),0)</f>
        <v>0.1265</v>
      </c>
      <c r="E456" s="13">
        <f t="shared" ca="1" si="141"/>
        <v>1.0004727899999999</v>
      </c>
      <c r="F456" s="13">
        <f ca="1">(TRUNC(PRODUCT($E$12:$E455),16))</f>
        <v>1.0863469695372301</v>
      </c>
      <c r="G456" s="13">
        <f t="shared" ca="1" si="142"/>
        <v>1.0598561434748901</v>
      </c>
      <c r="H456" s="13">
        <f t="shared" ca="1" si="143"/>
        <v>1.0249947399999999</v>
      </c>
      <c r="I456" s="12">
        <f t="shared" si="139"/>
        <v>0.1</v>
      </c>
      <c r="J456" s="30">
        <f t="shared" si="144"/>
        <v>44635</v>
      </c>
      <c r="K456" s="2">
        <f t="shared" si="145"/>
        <v>55</v>
      </c>
      <c r="L456" s="15">
        <f t="shared" si="146"/>
        <v>55</v>
      </c>
      <c r="M456" s="11">
        <f t="shared" si="147"/>
        <v>1.021019691</v>
      </c>
      <c r="N456" s="11">
        <f t="shared" ca="1" si="148"/>
        <v>1.0465398130000001</v>
      </c>
      <c r="O456" s="15">
        <f t="shared" si="149"/>
        <v>0</v>
      </c>
      <c r="P456" s="123">
        <f t="shared" ca="1" si="153"/>
        <v>0.22264729</v>
      </c>
      <c r="Q456" s="19">
        <f t="shared" si="150"/>
        <v>0</v>
      </c>
      <c r="R456" s="13">
        <f t="shared" si="137"/>
        <v>0</v>
      </c>
      <c r="S456" s="13"/>
      <c r="T456" s="13"/>
      <c r="U456" s="13"/>
      <c r="V456" s="13"/>
      <c r="W456" s="4" t="str">
        <f t="shared" si="151"/>
        <v>J+P=</v>
      </c>
      <c r="X456" s="30">
        <f t="shared" si="152"/>
        <v>44727</v>
      </c>
      <c r="Y456" s="3"/>
      <c r="Z456" s="71">
        <f>[2]Plan1!$A526</f>
        <v>52271</v>
      </c>
      <c r="AA456" s="71" t="str">
        <f>[2]Plan1!$C526</f>
        <v>Carnaval</v>
      </c>
      <c r="AB456" s="64"/>
      <c r="AC456" s="1"/>
      <c r="AD456" s="3"/>
      <c r="AE456" s="3"/>
      <c r="AF456" s="3"/>
      <c r="AG456" s="3"/>
      <c r="AH456" s="3"/>
      <c r="AI456" s="10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</row>
    <row r="457" spans="1:145" ht="15.75" x14ac:dyDescent="0.25">
      <c r="A457" s="36">
        <f t="shared" si="136"/>
        <v>44715</v>
      </c>
      <c r="B457" s="14">
        <f t="shared" ca="1" si="138"/>
        <v>1.25379602</v>
      </c>
      <c r="C457" s="13">
        <f t="shared" ca="1" si="140"/>
        <v>1.0300823400000001</v>
      </c>
      <c r="D457" s="12">
        <f ca="1">IF(A457&lt;$B$1,VLOOKUP(A457,[1]DI!$A$4:$B$15000,2,FALSE),0)</f>
        <v>0.1265</v>
      </c>
      <c r="E457" s="13">
        <f t="shared" ca="1" si="141"/>
        <v>1.0004727899999999</v>
      </c>
      <c r="F457" s="13">
        <f ca="1">(TRUNC(PRODUCT($E$12:$E456),16))</f>
        <v>1.0868605835209599</v>
      </c>
      <c r="G457" s="13">
        <f t="shared" ca="1" si="142"/>
        <v>1.0598561434748901</v>
      </c>
      <c r="H457" s="13">
        <f t="shared" ca="1" si="143"/>
        <v>1.02547934</v>
      </c>
      <c r="I457" s="12">
        <f t="shared" si="139"/>
        <v>0.1</v>
      </c>
      <c r="J457" s="30">
        <f t="shared" si="144"/>
        <v>44635</v>
      </c>
      <c r="K457" s="2">
        <f t="shared" si="145"/>
        <v>56</v>
      </c>
      <c r="L457" s="15">
        <f t="shared" si="146"/>
        <v>56</v>
      </c>
      <c r="M457" s="11">
        <f t="shared" si="147"/>
        <v>1.0214059289999999</v>
      </c>
      <c r="N457" s="11">
        <f t="shared" ca="1" si="148"/>
        <v>1.047430678</v>
      </c>
      <c r="O457" s="15">
        <f t="shared" si="149"/>
        <v>0</v>
      </c>
      <c r="P457" s="123">
        <f t="shared" ca="1" si="153"/>
        <v>0.22371368</v>
      </c>
      <c r="Q457" s="19">
        <f t="shared" si="150"/>
        <v>0</v>
      </c>
      <c r="R457" s="13">
        <f t="shared" si="137"/>
        <v>0</v>
      </c>
      <c r="S457" s="13"/>
      <c r="T457" s="13"/>
      <c r="U457" s="13"/>
      <c r="V457" s="13"/>
      <c r="W457" s="4" t="str">
        <f t="shared" si="151"/>
        <v>J+P=</v>
      </c>
      <c r="X457" s="30">
        <f t="shared" si="152"/>
        <v>44727</v>
      </c>
      <c r="Y457" s="3"/>
      <c r="Z457" s="71">
        <f>[2]Plan1!$A527</f>
        <v>52272</v>
      </c>
      <c r="AA457" s="71" t="str">
        <f>[2]Plan1!$C527</f>
        <v>Carnaval</v>
      </c>
      <c r="AB457" s="64"/>
      <c r="AC457" s="1"/>
      <c r="AD457" s="3"/>
      <c r="AE457" s="3"/>
      <c r="AF457" s="3"/>
      <c r="AG457" s="3"/>
      <c r="AH457" s="3"/>
      <c r="AI457" s="10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</row>
    <row r="458" spans="1:145" ht="15.75" x14ac:dyDescent="0.25">
      <c r="A458" s="36">
        <f t="shared" si="136"/>
        <v>44716</v>
      </c>
      <c r="B458" s="14">
        <f t="shared" ca="1" si="138"/>
        <v>1.2548633200000001</v>
      </c>
      <c r="C458" s="13">
        <f t="shared" ca="1" si="140"/>
        <v>1.0300823400000001</v>
      </c>
      <c r="D458" s="12">
        <f ca="1">IF(A458&lt;$B$1,VLOOKUP(A458,[1]DI!$A$4:$B$15000,2,FALSE),0)</f>
        <v>0</v>
      </c>
      <c r="E458" s="13">
        <f t="shared" ca="1" si="141"/>
        <v>1</v>
      </c>
      <c r="F458" s="13">
        <f ca="1">(TRUNC(PRODUCT($E$12:$E457),16))</f>
        <v>1.08737444033624</v>
      </c>
      <c r="G458" s="13">
        <f t="shared" ca="1" si="142"/>
        <v>1.0598561434748901</v>
      </c>
      <c r="H458" s="13">
        <f t="shared" ca="1" si="143"/>
        <v>1.0259641799999999</v>
      </c>
      <c r="I458" s="12">
        <f t="shared" si="139"/>
        <v>0.1</v>
      </c>
      <c r="J458" s="30">
        <f t="shared" si="144"/>
        <v>44635</v>
      </c>
      <c r="K458" s="2">
        <f t="shared" si="145"/>
        <v>56</v>
      </c>
      <c r="L458" s="15">
        <f t="shared" si="146"/>
        <v>57</v>
      </c>
      <c r="M458" s="11">
        <f t="shared" si="147"/>
        <v>1.021792313</v>
      </c>
      <c r="N458" s="11">
        <f t="shared" ca="1" si="148"/>
        <v>1.0483223129999999</v>
      </c>
      <c r="O458" s="15">
        <f t="shared" si="149"/>
        <v>0</v>
      </c>
      <c r="P458" s="123">
        <f t="shared" ca="1" si="153"/>
        <v>0.22478098000000002</v>
      </c>
      <c r="Q458" s="19">
        <f t="shared" si="150"/>
        <v>0</v>
      </c>
      <c r="R458" s="13">
        <f t="shared" si="137"/>
        <v>0</v>
      </c>
      <c r="S458" s="13"/>
      <c r="T458" s="13"/>
      <c r="U458" s="13"/>
      <c r="V458" s="13"/>
      <c r="W458" s="4" t="str">
        <f t="shared" si="151"/>
        <v>J+P=</v>
      </c>
      <c r="X458" s="30">
        <f t="shared" si="152"/>
        <v>44727</v>
      </c>
      <c r="Y458" s="3"/>
      <c r="Z458" s="71">
        <f>[2]Plan1!$A528</f>
        <v>52317</v>
      </c>
      <c r="AA458" s="71" t="str">
        <f>[2]Plan1!$C528</f>
        <v>Paixão de Cristo</v>
      </c>
      <c r="AB458" s="64"/>
      <c r="AC458" s="1"/>
      <c r="AD458" s="3"/>
      <c r="AE458" s="3"/>
      <c r="AF458" s="3"/>
      <c r="AG458" s="3"/>
      <c r="AH458" s="3"/>
      <c r="AI458" s="10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</row>
    <row r="459" spans="1:145" ht="15.75" x14ac:dyDescent="0.25">
      <c r="A459" s="36">
        <f t="shared" si="136"/>
        <v>44717</v>
      </c>
      <c r="B459" s="14">
        <f t="shared" ca="1" si="138"/>
        <v>1.2548633200000001</v>
      </c>
      <c r="C459" s="13">
        <f t="shared" ca="1" si="140"/>
        <v>1.0300823400000001</v>
      </c>
      <c r="D459" s="12">
        <f ca="1">IF(A459&lt;$B$1,VLOOKUP(A459,[1]DI!$A$4:$B$15000,2,FALSE),0)</f>
        <v>0</v>
      </c>
      <c r="E459" s="13">
        <f t="shared" ca="1" si="141"/>
        <v>1</v>
      </c>
      <c r="F459" s="13">
        <f ca="1">(TRUNC(PRODUCT($E$12:$E458),16))</f>
        <v>1.08737444033624</v>
      </c>
      <c r="G459" s="13">
        <f t="shared" ca="1" si="142"/>
        <v>1.0598561434748901</v>
      </c>
      <c r="H459" s="13">
        <f t="shared" ca="1" si="143"/>
        <v>1.0259641799999999</v>
      </c>
      <c r="I459" s="12">
        <f t="shared" si="139"/>
        <v>0.1</v>
      </c>
      <c r="J459" s="30">
        <f t="shared" si="144"/>
        <v>44635</v>
      </c>
      <c r="K459" s="2">
        <f t="shared" si="145"/>
        <v>56</v>
      </c>
      <c r="L459" s="15">
        <f t="shared" si="146"/>
        <v>57</v>
      </c>
      <c r="M459" s="11">
        <f t="shared" si="147"/>
        <v>1.021792313</v>
      </c>
      <c r="N459" s="11">
        <f t="shared" ca="1" si="148"/>
        <v>1.0483223129999999</v>
      </c>
      <c r="O459" s="15">
        <f t="shared" si="149"/>
        <v>0</v>
      </c>
      <c r="P459" s="123">
        <f t="shared" ca="1" si="153"/>
        <v>0.22478098000000002</v>
      </c>
      <c r="Q459" s="19">
        <f t="shared" si="150"/>
        <v>0</v>
      </c>
      <c r="R459" s="13">
        <f t="shared" si="137"/>
        <v>0</v>
      </c>
      <c r="S459" s="13"/>
      <c r="T459" s="13"/>
      <c r="U459" s="13"/>
      <c r="V459" s="13"/>
      <c r="W459" s="4" t="str">
        <f t="shared" si="151"/>
        <v>J+P=</v>
      </c>
      <c r="X459" s="30">
        <f t="shared" si="152"/>
        <v>44727</v>
      </c>
      <c r="Y459" s="3"/>
      <c r="Z459" s="71">
        <f>[2]Plan1!$A529</f>
        <v>52342</v>
      </c>
      <c r="AA459" s="71" t="str">
        <f>[2]Plan1!$C529</f>
        <v>Tiradentes</v>
      </c>
      <c r="AB459" s="64"/>
      <c r="AC459" s="1"/>
      <c r="AD459" s="3"/>
      <c r="AE459" s="3"/>
      <c r="AF459" s="3"/>
      <c r="AG459" s="3"/>
      <c r="AH459" s="3"/>
      <c r="AI459" s="10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</row>
    <row r="460" spans="1:145" ht="15.75" x14ac:dyDescent="0.25">
      <c r="A460" s="36">
        <f t="shared" si="136"/>
        <v>44718</v>
      </c>
      <c r="B460" s="14">
        <f t="shared" ca="1" si="138"/>
        <v>1.2548633200000001</v>
      </c>
      <c r="C460" s="13">
        <f t="shared" ca="1" si="140"/>
        <v>1.0300823400000001</v>
      </c>
      <c r="D460" s="12">
        <f ca="1">IF(A460&lt;$B$1,VLOOKUP(A460,[1]DI!$A$4:$B$15000,2,FALSE),0)</f>
        <v>0.1265</v>
      </c>
      <c r="E460" s="13">
        <f t="shared" ca="1" si="141"/>
        <v>1.0004727899999999</v>
      </c>
      <c r="F460" s="13">
        <f ca="1">(TRUNC(PRODUCT($E$12:$E459),16))</f>
        <v>1.08737444033624</v>
      </c>
      <c r="G460" s="13">
        <f t="shared" ca="1" si="142"/>
        <v>1.0598561434748901</v>
      </c>
      <c r="H460" s="13">
        <f t="shared" ca="1" si="143"/>
        <v>1.0259641799999999</v>
      </c>
      <c r="I460" s="12">
        <f t="shared" si="139"/>
        <v>0.1</v>
      </c>
      <c r="J460" s="30">
        <f t="shared" si="144"/>
        <v>44635</v>
      </c>
      <c r="K460" s="2">
        <f t="shared" si="145"/>
        <v>57</v>
      </c>
      <c r="L460" s="15">
        <f t="shared" si="146"/>
        <v>57</v>
      </c>
      <c r="M460" s="11">
        <f t="shared" si="147"/>
        <v>1.021792313</v>
      </c>
      <c r="N460" s="11">
        <f t="shared" ca="1" si="148"/>
        <v>1.0483223129999999</v>
      </c>
      <c r="O460" s="15">
        <f t="shared" si="149"/>
        <v>0</v>
      </c>
      <c r="P460" s="123">
        <f t="shared" ca="1" si="153"/>
        <v>0.22478098000000002</v>
      </c>
      <c r="Q460" s="19">
        <f t="shared" si="150"/>
        <v>0</v>
      </c>
      <c r="R460" s="13">
        <f t="shared" si="137"/>
        <v>0</v>
      </c>
      <c r="S460" s="13"/>
      <c r="T460" s="13"/>
      <c r="U460" s="13"/>
      <c r="V460" s="13"/>
      <c r="W460" s="4" t="str">
        <f t="shared" si="151"/>
        <v>J+P=</v>
      </c>
      <c r="X460" s="30">
        <f t="shared" si="152"/>
        <v>44727</v>
      </c>
      <c r="Y460" s="3"/>
      <c r="Z460" s="71">
        <f>[2]Plan1!$A530</f>
        <v>52352</v>
      </c>
      <c r="AA460" s="71" t="str">
        <f>[2]Plan1!$C530</f>
        <v>Dia do Trabalho</v>
      </c>
      <c r="AB460" s="64"/>
      <c r="AC460" s="1"/>
      <c r="AD460" s="3"/>
      <c r="AE460" s="3"/>
      <c r="AF460" s="3"/>
      <c r="AG460" s="3"/>
      <c r="AH460" s="3"/>
      <c r="AI460" s="10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</row>
    <row r="461" spans="1:145" ht="15.75" x14ac:dyDescent="0.25">
      <c r="A461" s="36">
        <f t="shared" ref="A461:A524" si="154">(A460+1)</f>
        <v>44719</v>
      </c>
      <c r="B461" s="14">
        <f t="shared" ca="1" si="138"/>
        <v>1.2559315400000002</v>
      </c>
      <c r="C461" s="13">
        <f t="shared" ca="1" si="140"/>
        <v>1.0300823400000001</v>
      </c>
      <c r="D461" s="12">
        <f ca="1">IF(A461&lt;$B$1,VLOOKUP(A461,[1]DI!$A$4:$B$15000,2,FALSE),0)</f>
        <v>0.1265</v>
      </c>
      <c r="E461" s="13">
        <f t="shared" ca="1" si="141"/>
        <v>1.0004727899999999</v>
      </c>
      <c r="F461" s="13">
        <f ca="1">(TRUNC(PRODUCT($E$12:$E460),16))</f>
        <v>1.0878885400978899</v>
      </c>
      <c r="G461" s="13">
        <f t="shared" ca="1" si="142"/>
        <v>1.0598561434748901</v>
      </c>
      <c r="H461" s="13">
        <f t="shared" ca="1" si="143"/>
        <v>1.02644925</v>
      </c>
      <c r="I461" s="12">
        <f t="shared" si="139"/>
        <v>0.1</v>
      </c>
      <c r="J461" s="30">
        <f t="shared" si="144"/>
        <v>44635</v>
      </c>
      <c r="K461" s="2">
        <f t="shared" si="145"/>
        <v>58</v>
      </c>
      <c r="L461" s="15">
        <f t="shared" si="146"/>
        <v>58</v>
      </c>
      <c r="M461" s="11">
        <f t="shared" si="147"/>
        <v>1.0221788430000001</v>
      </c>
      <c r="N461" s="11">
        <f t="shared" ca="1" si="148"/>
        <v>1.049214707</v>
      </c>
      <c r="O461" s="15">
        <f t="shared" si="149"/>
        <v>0</v>
      </c>
      <c r="P461" s="123">
        <f t="shared" ca="1" si="153"/>
        <v>0.2258492</v>
      </c>
      <c r="Q461" s="19">
        <f t="shared" si="150"/>
        <v>0</v>
      </c>
      <c r="R461" s="13">
        <f t="shared" ref="R461:R524" si="155">IF(Q461&gt;0,TRUNC(Q461*C461,8),0)</f>
        <v>0</v>
      </c>
      <c r="S461" s="13"/>
      <c r="T461" s="13"/>
      <c r="U461" s="13"/>
      <c r="V461" s="13"/>
      <c r="W461" s="4" t="str">
        <f t="shared" si="151"/>
        <v>J+P=</v>
      </c>
      <c r="X461" s="30">
        <f t="shared" si="152"/>
        <v>44727</v>
      </c>
      <c r="Y461" s="3"/>
      <c r="Z461" s="71">
        <f>[2]Plan1!$A531</f>
        <v>52379</v>
      </c>
      <c r="AA461" s="71" t="str">
        <f>[2]Plan1!$C531</f>
        <v>Corpus Christi</v>
      </c>
      <c r="AB461" s="64"/>
      <c r="AC461" s="1"/>
      <c r="AD461" s="3"/>
      <c r="AE461" s="3"/>
      <c r="AF461" s="3"/>
      <c r="AG461" s="3"/>
      <c r="AH461" s="3"/>
      <c r="AI461" s="10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</row>
    <row r="462" spans="1:145" ht="15.75" x14ac:dyDescent="0.25">
      <c r="A462" s="36">
        <f t="shared" si="154"/>
        <v>44720</v>
      </c>
      <c r="B462" s="14">
        <f t="shared" ref="B462:B525" ca="1" si="156">IF(A462&lt;=TODAY(),C462+P462,IF(AND(A462&gt;TODAY(),A462&lt;=$B$1),IF(VLOOKUP(TODAY(),$A$10:$D$5000,4,FALSE)=0,"n.d",C462+P462),"n.d"))</f>
        <v>1.2570006500000002</v>
      </c>
      <c r="C462" s="13">
        <f t="shared" ca="1" si="140"/>
        <v>1.0300823400000001</v>
      </c>
      <c r="D462" s="12">
        <f ca="1">IF(A462&lt;$B$1,VLOOKUP(A462,[1]DI!$A$4:$B$15000,2,FALSE),0)</f>
        <v>0.1265</v>
      </c>
      <c r="E462" s="13">
        <f t="shared" ca="1" si="141"/>
        <v>1.0004727899999999</v>
      </c>
      <c r="F462" s="13">
        <f ca="1">(TRUNC(PRODUCT($E$12:$E461),16))</f>
        <v>1.0884028829207599</v>
      </c>
      <c r="G462" s="13">
        <f t="shared" ca="1" si="142"/>
        <v>1.0598561434748901</v>
      </c>
      <c r="H462" s="13">
        <f t="shared" ca="1" si="143"/>
        <v>1.0269345400000001</v>
      </c>
      <c r="I462" s="12">
        <f t="shared" ref="I462:I525" si="157">IF(O461&gt;0,VLOOKUP(A461,AG$160:AH$222,2),I461)</f>
        <v>0.1</v>
      </c>
      <c r="J462" s="30">
        <f t="shared" si="144"/>
        <v>44635</v>
      </c>
      <c r="K462" s="2">
        <f t="shared" si="145"/>
        <v>59</v>
      </c>
      <c r="L462" s="15">
        <f t="shared" si="146"/>
        <v>59</v>
      </c>
      <c r="M462" s="11">
        <f t="shared" si="147"/>
        <v>1.0225655199999999</v>
      </c>
      <c r="N462" s="11">
        <f t="shared" ca="1" si="148"/>
        <v>1.050107852</v>
      </c>
      <c r="O462" s="15">
        <f t="shared" si="149"/>
        <v>0</v>
      </c>
      <c r="P462" s="123">
        <f t="shared" ca="1" si="153"/>
        <v>0.22691830999999998</v>
      </c>
      <c r="Q462" s="19">
        <f t="shared" si="150"/>
        <v>0</v>
      </c>
      <c r="R462" s="13">
        <f t="shared" si="155"/>
        <v>0</v>
      </c>
      <c r="S462" s="13"/>
      <c r="T462" s="13"/>
      <c r="U462" s="13"/>
      <c r="V462" s="13"/>
      <c r="W462" s="4" t="str">
        <f t="shared" si="151"/>
        <v>J+P=</v>
      </c>
      <c r="X462" s="30">
        <f t="shared" si="152"/>
        <v>44727</v>
      </c>
      <c r="Y462" s="3"/>
      <c r="Z462" s="71">
        <f>[2]Plan1!$A532</f>
        <v>52481</v>
      </c>
      <c r="AA462" s="71" t="str">
        <f>[2]Plan1!$C532</f>
        <v>Independência do Brasil</v>
      </c>
      <c r="AB462" s="64"/>
      <c r="AC462" s="1"/>
      <c r="AD462" s="3"/>
      <c r="AE462" s="3"/>
      <c r="AF462" s="3"/>
      <c r="AG462" s="3"/>
      <c r="AH462" s="3"/>
      <c r="AI462" s="10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</row>
    <row r="463" spans="1:145" ht="15.75" x14ac:dyDescent="0.25">
      <c r="A463" s="36">
        <f t="shared" si="154"/>
        <v>44721</v>
      </c>
      <c r="B463" s="14">
        <f t="shared" ca="1" si="156"/>
        <v>1.25807069</v>
      </c>
      <c r="C463" s="13">
        <f t="shared" ca="1" si="140"/>
        <v>1.0300823400000001</v>
      </c>
      <c r="D463" s="12">
        <f ca="1">IF(A463&lt;$B$1,VLOOKUP(A463,[1]DI!$A$4:$B$15000,2,FALSE),0)</f>
        <v>0.1265</v>
      </c>
      <c r="E463" s="13">
        <f t="shared" ca="1" si="141"/>
        <v>1.0004727899999999</v>
      </c>
      <c r="F463" s="13">
        <f ca="1">(TRUNC(PRODUCT($E$12:$E462),16))</f>
        <v>1.08891746891977</v>
      </c>
      <c r="G463" s="13">
        <f t="shared" ca="1" si="142"/>
        <v>1.0598561434748901</v>
      </c>
      <c r="H463" s="13">
        <f t="shared" ca="1" si="143"/>
        <v>1.02742007</v>
      </c>
      <c r="I463" s="12">
        <f t="shared" si="157"/>
        <v>0.1</v>
      </c>
      <c r="J463" s="30">
        <f t="shared" si="144"/>
        <v>44635</v>
      </c>
      <c r="K463" s="2">
        <f t="shared" si="145"/>
        <v>60</v>
      </c>
      <c r="L463" s="15">
        <f t="shared" si="146"/>
        <v>60</v>
      </c>
      <c r="M463" s="11">
        <f t="shared" si="147"/>
        <v>1.022952343</v>
      </c>
      <c r="N463" s="11">
        <f t="shared" ca="1" si="148"/>
        <v>1.0510017679999999</v>
      </c>
      <c r="O463" s="15">
        <f t="shared" si="149"/>
        <v>0</v>
      </c>
      <c r="P463" s="123">
        <f t="shared" ca="1" si="153"/>
        <v>0.22798835000000001</v>
      </c>
      <c r="Q463" s="19">
        <f t="shared" si="150"/>
        <v>0</v>
      </c>
      <c r="R463" s="13">
        <f t="shared" si="155"/>
        <v>0</v>
      </c>
      <c r="S463" s="13"/>
      <c r="T463" s="13"/>
      <c r="U463" s="13"/>
      <c r="V463" s="13"/>
      <c r="W463" s="4" t="str">
        <f t="shared" si="151"/>
        <v>J+P=</v>
      </c>
      <c r="X463" s="30">
        <f t="shared" si="152"/>
        <v>44727</v>
      </c>
      <c r="Y463" s="3"/>
      <c r="Z463" s="71">
        <f>[2]Plan1!$A533</f>
        <v>52516</v>
      </c>
      <c r="AA463" s="71" t="str">
        <f>[2]Plan1!$C533</f>
        <v>Nossa Sr.a Aparecida - Padroeira do Brasil</v>
      </c>
      <c r="AB463" s="64"/>
      <c r="AC463" s="1"/>
      <c r="AD463" s="3"/>
      <c r="AE463" s="3"/>
      <c r="AF463" s="3"/>
      <c r="AG463" s="3"/>
      <c r="AH463" s="3"/>
      <c r="AI463" s="10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</row>
    <row r="464" spans="1:145" ht="15.75" x14ac:dyDescent="0.25">
      <c r="A464" s="36">
        <f t="shared" si="154"/>
        <v>44722</v>
      </c>
      <c r="B464" s="14">
        <f t="shared" ca="1" si="156"/>
        <v>1.2591416200000001</v>
      </c>
      <c r="C464" s="13">
        <f t="shared" ca="1" si="140"/>
        <v>1.0300823400000001</v>
      </c>
      <c r="D464" s="12">
        <f ca="1">IF(A464&lt;$B$1,VLOOKUP(A464,[1]DI!$A$4:$B$15000,2,FALSE),0)</f>
        <v>0.1265</v>
      </c>
      <c r="E464" s="13">
        <f t="shared" ca="1" si="141"/>
        <v>1.0004727899999999</v>
      </c>
      <c r="F464" s="13">
        <f ca="1">(TRUNC(PRODUCT($E$12:$E463),16))</f>
        <v>1.0894322982099001</v>
      </c>
      <c r="G464" s="13">
        <f t="shared" ca="1" si="142"/>
        <v>1.0598561434748901</v>
      </c>
      <c r="H464" s="13">
        <f t="shared" ca="1" si="143"/>
        <v>1.02790582</v>
      </c>
      <c r="I464" s="12">
        <f t="shared" si="157"/>
        <v>0.1</v>
      </c>
      <c r="J464" s="30">
        <f t="shared" si="144"/>
        <v>44635</v>
      </c>
      <c r="K464" s="2">
        <f t="shared" si="145"/>
        <v>61</v>
      </c>
      <c r="L464" s="15">
        <f t="shared" si="146"/>
        <v>61</v>
      </c>
      <c r="M464" s="11">
        <f t="shared" si="147"/>
        <v>1.0233393120000001</v>
      </c>
      <c r="N464" s="11">
        <f t="shared" ca="1" si="148"/>
        <v>1.051896435</v>
      </c>
      <c r="O464" s="15">
        <f t="shared" si="149"/>
        <v>0</v>
      </c>
      <c r="P464" s="123">
        <f t="shared" ca="1" si="153"/>
        <v>0.22905928</v>
      </c>
      <c r="Q464" s="19">
        <f t="shared" si="150"/>
        <v>0</v>
      </c>
      <c r="R464" s="13">
        <f t="shared" si="155"/>
        <v>0</v>
      </c>
      <c r="S464" s="13"/>
      <c r="T464" s="13"/>
      <c r="U464" s="13"/>
      <c r="V464" s="13"/>
      <c r="W464" s="4" t="str">
        <f t="shared" si="151"/>
        <v>J+P=</v>
      </c>
      <c r="X464" s="30">
        <f t="shared" si="152"/>
        <v>44727</v>
      </c>
      <c r="Y464" s="3"/>
      <c r="Z464" s="71">
        <f>[2]Plan1!$A534</f>
        <v>52537</v>
      </c>
      <c r="AA464" s="71" t="str">
        <f>[2]Plan1!$C534</f>
        <v>Finados</v>
      </c>
      <c r="AB464" s="64"/>
      <c r="AC464" s="1"/>
      <c r="AD464" s="3"/>
      <c r="AE464" s="3"/>
      <c r="AF464" s="3"/>
      <c r="AG464" s="3"/>
      <c r="AH464" s="3"/>
      <c r="AI464" s="10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</row>
    <row r="465" spans="1:145" ht="15.75" x14ac:dyDescent="0.25">
      <c r="A465" s="36">
        <f t="shared" si="154"/>
        <v>44723</v>
      </c>
      <c r="B465" s="14">
        <f t="shared" ca="1" si="156"/>
        <v>1.2602134600000001</v>
      </c>
      <c r="C465" s="13">
        <f t="shared" ca="1" si="140"/>
        <v>1.0300823400000001</v>
      </c>
      <c r="D465" s="12">
        <f ca="1">IF(A465&lt;$B$1,VLOOKUP(A465,[1]DI!$A$4:$B$15000,2,FALSE),0)</f>
        <v>0</v>
      </c>
      <c r="E465" s="13">
        <f t="shared" ca="1" si="141"/>
        <v>1</v>
      </c>
      <c r="F465" s="13">
        <f ca="1">(TRUNC(PRODUCT($E$12:$E464),16))</f>
        <v>1.08994737090618</v>
      </c>
      <c r="G465" s="13">
        <f t="shared" ca="1" si="142"/>
        <v>1.0598561434748901</v>
      </c>
      <c r="H465" s="13">
        <f t="shared" ca="1" si="143"/>
        <v>1.0283918000000001</v>
      </c>
      <c r="I465" s="12">
        <f t="shared" si="157"/>
        <v>0.1</v>
      </c>
      <c r="J465" s="30">
        <f t="shared" si="144"/>
        <v>44635</v>
      </c>
      <c r="K465" s="2">
        <f t="shared" si="145"/>
        <v>61</v>
      </c>
      <c r="L465" s="15">
        <f t="shared" si="146"/>
        <v>62</v>
      </c>
      <c r="M465" s="11">
        <f t="shared" si="147"/>
        <v>1.0237264269999999</v>
      </c>
      <c r="N465" s="11">
        <f t="shared" ca="1" si="148"/>
        <v>1.0527918629999999</v>
      </c>
      <c r="O465" s="15">
        <f t="shared" si="149"/>
        <v>0</v>
      </c>
      <c r="P465" s="123">
        <f t="shared" ca="1" si="153"/>
        <v>0.23013111999999999</v>
      </c>
      <c r="Q465" s="19">
        <f t="shared" si="150"/>
        <v>0</v>
      </c>
      <c r="R465" s="13">
        <f t="shared" si="155"/>
        <v>0</v>
      </c>
      <c r="S465" s="13"/>
      <c r="T465" s="13"/>
      <c r="U465" s="13"/>
      <c r="V465" s="13"/>
      <c r="W465" s="4" t="str">
        <f t="shared" si="151"/>
        <v>J+P=</v>
      </c>
      <c r="X465" s="30">
        <f t="shared" si="152"/>
        <v>44727</v>
      </c>
      <c r="Y465" s="3"/>
      <c r="Z465" s="71">
        <f>[2]Plan1!$A535</f>
        <v>52550</v>
      </c>
      <c r="AA465" s="71" t="str">
        <f>[2]Plan1!$C535</f>
        <v>Proclamação da República</v>
      </c>
      <c r="AB465" s="64"/>
      <c r="AC465" s="1"/>
      <c r="AD465" s="3"/>
      <c r="AE465" s="3"/>
      <c r="AF465" s="3"/>
      <c r="AG465" s="3"/>
      <c r="AH465" s="3"/>
      <c r="AI465" s="10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</row>
    <row r="466" spans="1:145" ht="15.75" x14ac:dyDescent="0.25">
      <c r="A466" s="36">
        <f t="shared" si="154"/>
        <v>44724</v>
      </c>
      <c r="B466" s="14">
        <f t="shared" ca="1" si="156"/>
        <v>1.2602134600000001</v>
      </c>
      <c r="C466" s="13">
        <f t="shared" ca="1" si="140"/>
        <v>1.0300823400000001</v>
      </c>
      <c r="D466" s="12">
        <f ca="1">IF(A466&lt;$B$1,VLOOKUP(A466,[1]DI!$A$4:$B$15000,2,FALSE),0)</f>
        <v>0</v>
      </c>
      <c r="E466" s="13">
        <f t="shared" ca="1" si="141"/>
        <v>1</v>
      </c>
      <c r="F466" s="13">
        <f ca="1">(TRUNC(PRODUCT($E$12:$E465),16))</f>
        <v>1.08994737090618</v>
      </c>
      <c r="G466" s="13">
        <f t="shared" ca="1" si="142"/>
        <v>1.0598561434748901</v>
      </c>
      <c r="H466" s="13">
        <f t="shared" ca="1" si="143"/>
        <v>1.0283918000000001</v>
      </c>
      <c r="I466" s="12">
        <f t="shared" si="157"/>
        <v>0.1</v>
      </c>
      <c r="J466" s="30">
        <f t="shared" si="144"/>
        <v>44635</v>
      </c>
      <c r="K466" s="2">
        <f t="shared" si="145"/>
        <v>61</v>
      </c>
      <c r="L466" s="15">
        <f t="shared" si="146"/>
        <v>62</v>
      </c>
      <c r="M466" s="11">
        <f t="shared" si="147"/>
        <v>1.0237264269999999</v>
      </c>
      <c r="N466" s="11">
        <f t="shared" ca="1" si="148"/>
        <v>1.0527918629999999</v>
      </c>
      <c r="O466" s="15">
        <f t="shared" si="149"/>
        <v>0</v>
      </c>
      <c r="P466" s="123">
        <f t="shared" ca="1" si="153"/>
        <v>0.23013111999999999</v>
      </c>
      <c r="Q466" s="19">
        <f t="shared" si="150"/>
        <v>0</v>
      </c>
      <c r="R466" s="13">
        <f t="shared" si="155"/>
        <v>0</v>
      </c>
      <c r="S466" s="13"/>
      <c r="T466" s="13"/>
      <c r="U466" s="13"/>
      <c r="V466" s="13"/>
      <c r="W466" s="4" t="str">
        <f t="shared" si="151"/>
        <v>J+P=</v>
      </c>
      <c r="X466" s="30">
        <f t="shared" si="152"/>
        <v>44727</v>
      </c>
      <c r="Y466" s="3"/>
      <c r="Z466" s="71">
        <f>[2]Plan1!$A536</f>
        <v>52555</v>
      </c>
      <c r="AA466" s="71" t="str">
        <f>[2]Plan1!$C536</f>
        <v>Dia Nacional de Zumbi e da Consciência Negra</v>
      </c>
      <c r="AB466" s="64"/>
      <c r="AC466" s="1"/>
      <c r="AD466" s="3"/>
      <c r="AE466" s="3"/>
      <c r="AF466" s="3"/>
      <c r="AG466" s="3"/>
      <c r="AH466" s="3"/>
      <c r="AI466" s="10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</row>
    <row r="467" spans="1:145" ht="15.75" x14ac:dyDescent="0.25">
      <c r="A467" s="36">
        <f t="shared" si="154"/>
        <v>44725</v>
      </c>
      <c r="B467" s="14">
        <f t="shared" ca="1" si="156"/>
        <v>1.2602134600000001</v>
      </c>
      <c r="C467" s="13">
        <f t="shared" ca="1" si="140"/>
        <v>1.0300823400000001</v>
      </c>
      <c r="D467" s="12">
        <f ca="1">IF(A467&lt;$B$1,VLOOKUP(A467,[1]DI!$A$4:$B$15000,2,FALSE),0)</f>
        <v>0.1265</v>
      </c>
      <c r="E467" s="13">
        <f t="shared" ca="1" si="141"/>
        <v>1.0004727899999999</v>
      </c>
      <c r="F467" s="13">
        <f ca="1">(TRUNC(PRODUCT($E$12:$E466),16))</f>
        <v>1.08994737090618</v>
      </c>
      <c r="G467" s="13">
        <f t="shared" ca="1" si="142"/>
        <v>1.0598561434748901</v>
      </c>
      <c r="H467" s="13">
        <f t="shared" ca="1" si="143"/>
        <v>1.0283918000000001</v>
      </c>
      <c r="I467" s="12">
        <f t="shared" si="157"/>
        <v>0.1</v>
      </c>
      <c r="J467" s="30">
        <f t="shared" si="144"/>
        <v>44635</v>
      </c>
      <c r="K467" s="2">
        <f t="shared" si="145"/>
        <v>62</v>
      </c>
      <c r="L467" s="15">
        <f t="shared" si="146"/>
        <v>62</v>
      </c>
      <c r="M467" s="11">
        <f t="shared" si="147"/>
        <v>1.0237264269999999</v>
      </c>
      <c r="N467" s="11">
        <f t="shared" ca="1" si="148"/>
        <v>1.0527918629999999</v>
      </c>
      <c r="O467" s="15">
        <f t="shared" si="149"/>
        <v>0</v>
      </c>
      <c r="P467" s="123">
        <f t="shared" ca="1" si="153"/>
        <v>0.23013111999999999</v>
      </c>
      <c r="Q467" s="19">
        <f t="shared" si="150"/>
        <v>0</v>
      </c>
      <c r="R467" s="13">
        <f t="shared" si="155"/>
        <v>0</v>
      </c>
      <c r="S467" s="13"/>
      <c r="T467" s="13"/>
      <c r="U467" s="13"/>
      <c r="V467" s="13"/>
      <c r="W467" s="4" t="str">
        <f t="shared" si="151"/>
        <v>J+P=</v>
      </c>
      <c r="X467" s="30">
        <f t="shared" si="152"/>
        <v>44727</v>
      </c>
      <c r="Y467" s="3"/>
      <c r="Z467" s="71">
        <f>[2]Plan1!$A537</f>
        <v>52590</v>
      </c>
      <c r="AA467" s="71" t="str">
        <f>[2]Plan1!$C537</f>
        <v>Natal</v>
      </c>
      <c r="AB467" s="64"/>
      <c r="AC467" s="1"/>
      <c r="AD467" s="3"/>
      <c r="AE467" s="3"/>
      <c r="AF467" s="3"/>
      <c r="AG467" s="3"/>
      <c r="AH467" s="3"/>
      <c r="AI467" s="10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</row>
    <row r="468" spans="1:145" ht="15.75" x14ac:dyDescent="0.25">
      <c r="A468" s="36">
        <f t="shared" si="154"/>
        <v>44726</v>
      </c>
      <c r="B468" s="14">
        <f t="shared" ca="1" si="156"/>
        <v>1.2612862300000001</v>
      </c>
      <c r="C468" s="13">
        <f t="shared" ca="1" si="140"/>
        <v>1.0300823400000001</v>
      </c>
      <c r="D468" s="12">
        <f ca="1">IF(A468&lt;$B$1,VLOOKUP(A468,[1]DI!$A$4:$B$15000,2,FALSE),0)</f>
        <v>0.1265</v>
      </c>
      <c r="E468" s="13">
        <f t="shared" ca="1" si="141"/>
        <v>1.0004727899999999</v>
      </c>
      <c r="F468" s="13">
        <f ca="1">(TRUNC(PRODUCT($E$12:$E467),16))</f>
        <v>1.09046268712367</v>
      </c>
      <c r="G468" s="13">
        <f t="shared" ca="1" si="142"/>
        <v>1.0598561434748901</v>
      </c>
      <c r="H468" s="13">
        <f t="shared" ca="1" si="143"/>
        <v>1.0288780200000001</v>
      </c>
      <c r="I468" s="12">
        <f t="shared" si="157"/>
        <v>0.1</v>
      </c>
      <c r="J468" s="30">
        <f t="shared" si="144"/>
        <v>44635</v>
      </c>
      <c r="K468" s="2">
        <f t="shared" si="145"/>
        <v>63</v>
      </c>
      <c r="L468" s="15">
        <f t="shared" si="146"/>
        <v>63</v>
      </c>
      <c r="M468" s="11">
        <f t="shared" si="147"/>
        <v>1.024113689</v>
      </c>
      <c r="N468" s="11">
        <f t="shared" ca="1" si="148"/>
        <v>1.053688065</v>
      </c>
      <c r="O468" s="15">
        <f t="shared" si="149"/>
        <v>0</v>
      </c>
      <c r="P468" s="123">
        <f t="shared" ca="1" si="153"/>
        <v>0.23120389000000002</v>
      </c>
      <c r="Q468" s="19">
        <f t="shared" si="150"/>
        <v>0</v>
      </c>
      <c r="R468" s="13">
        <f t="shared" si="155"/>
        <v>0</v>
      </c>
      <c r="S468" s="13"/>
      <c r="T468" s="13"/>
      <c r="U468" s="13"/>
      <c r="V468" s="13"/>
      <c r="W468" s="4" t="str">
        <f t="shared" si="151"/>
        <v>J+P=</v>
      </c>
      <c r="X468" s="30">
        <f t="shared" si="152"/>
        <v>44727</v>
      </c>
      <c r="Y468" s="3"/>
      <c r="Z468" s="71">
        <f>[2]Plan1!$A538</f>
        <v>52597</v>
      </c>
      <c r="AA468" s="71" t="str">
        <f>[2]Plan1!$C538</f>
        <v>Confraternização Universal</v>
      </c>
      <c r="AB468" s="64"/>
      <c r="AC468" s="1"/>
      <c r="AD468" s="3"/>
      <c r="AE468" s="3"/>
      <c r="AF468" s="3"/>
      <c r="AG468" s="3"/>
      <c r="AH468" s="3"/>
      <c r="AI468" s="10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</row>
    <row r="469" spans="1:145" ht="18.75" x14ac:dyDescent="0.3">
      <c r="A469" s="129">
        <f t="shared" si="154"/>
        <v>44727</v>
      </c>
      <c r="B469" s="130">
        <f t="shared" ca="1" si="156"/>
        <v>1.26235991</v>
      </c>
      <c r="C469" s="131">
        <f t="shared" ca="1" si="140"/>
        <v>1.0300823400000001</v>
      </c>
      <c r="D469" s="12">
        <f ca="1">IF(A469&lt;$B$1,VLOOKUP(A469,[1]DI!$A$4:$B$15000,2,FALSE),0)</f>
        <v>0.1265</v>
      </c>
      <c r="E469" s="131">
        <f t="shared" ca="1" si="141"/>
        <v>1.0004727899999999</v>
      </c>
      <c r="F469" s="131">
        <f ca="1">(TRUNC(PRODUCT($E$12:$E468),16))</f>
        <v>1.09097824697751</v>
      </c>
      <c r="G469" s="131">
        <f t="shared" ca="1" si="142"/>
        <v>1.0598561434748901</v>
      </c>
      <c r="H469" s="131">
        <f t="shared" ca="1" si="143"/>
        <v>1.02936446</v>
      </c>
      <c r="I469" s="132">
        <f t="shared" si="157"/>
        <v>0.1</v>
      </c>
      <c r="J469" s="129">
        <f t="shared" si="144"/>
        <v>44635</v>
      </c>
      <c r="K469" s="133">
        <f t="shared" si="145"/>
        <v>64</v>
      </c>
      <c r="L469" s="134">
        <f t="shared" si="146"/>
        <v>64</v>
      </c>
      <c r="M469" s="135">
        <f t="shared" si="147"/>
        <v>1.0245010969999999</v>
      </c>
      <c r="N469" s="135">
        <f t="shared" ca="1" si="148"/>
        <v>1.054585018</v>
      </c>
      <c r="O469" s="134">
        <f t="shared" si="149"/>
        <v>2</v>
      </c>
      <c r="P469" s="137">
        <f t="shared" ca="1" si="153"/>
        <v>0.23227756999999999</v>
      </c>
      <c r="Q469" s="136">
        <f t="shared" si="150"/>
        <v>0</v>
      </c>
      <c r="R469" s="131">
        <f t="shared" si="155"/>
        <v>0</v>
      </c>
      <c r="S469" s="127">
        <f ca="1">TRUNC(0.03*$P469,8)</f>
        <v>6.9683200000000001E-3</v>
      </c>
      <c r="T469" s="13"/>
      <c r="U469" s="13"/>
      <c r="V469" s="13"/>
      <c r="W469" s="4" t="str">
        <f t="shared" si="151"/>
        <v>J+P=</v>
      </c>
      <c r="X469" s="30">
        <f t="shared" si="152"/>
        <v>44727</v>
      </c>
      <c r="Y469" s="3"/>
      <c r="Z469" s="71">
        <f>[2]Plan1!$A539</f>
        <v>52656</v>
      </c>
      <c r="AA469" s="71" t="str">
        <f>[2]Plan1!$C539</f>
        <v>Carnaval</v>
      </c>
      <c r="AB469" s="64"/>
      <c r="AC469" s="1"/>
      <c r="AD469" s="3"/>
      <c r="AE469" s="3"/>
      <c r="AF469" s="3"/>
      <c r="AG469" s="3"/>
      <c r="AH469" s="3"/>
      <c r="AI469" s="10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</row>
    <row r="470" spans="1:145" x14ac:dyDescent="0.15">
      <c r="A470" s="36">
        <f t="shared" si="154"/>
        <v>44728</v>
      </c>
      <c r="B470" s="14">
        <f t="shared" ca="1" si="156"/>
        <v>1.0309592000000001</v>
      </c>
      <c r="C470" s="13">
        <f t="shared" ca="1" si="140"/>
        <v>1.0300823400000001</v>
      </c>
      <c r="D470" s="12">
        <f ca="1">IF(A470&lt;$B$1,VLOOKUP(A470,[1]DI!$A$4:$B$15000,2,FALSE),0)</f>
        <v>0</v>
      </c>
      <c r="E470" s="13">
        <f t="shared" ca="1" si="141"/>
        <v>1</v>
      </c>
      <c r="F470" s="13">
        <f ca="1">(TRUNC(PRODUCT($E$12:$E469),16))</f>
        <v>1.0914940505829001</v>
      </c>
      <c r="G470" s="13">
        <f t="shared" ca="1" si="142"/>
        <v>1.09097824697751</v>
      </c>
      <c r="H470" s="13">
        <f t="shared" ca="1" si="143"/>
        <v>1.0004727899999999</v>
      </c>
      <c r="I470" s="12">
        <f t="shared" si="157"/>
        <v>0.1</v>
      </c>
      <c r="J470" s="30">
        <f t="shared" si="144"/>
        <v>44727</v>
      </c>
      <c r="K470" s="2">
        <f t="shared" si="145"/>
        <v>1</v>
      </c>
      <c r="L470" s="15">
        <f t="shared" si="146"/>
        <v>1</v>
      </c>
      <c r="M470" s="11">
        <f t="shared" si="147"/>
        <v>1.000378287</v>
      </c>
      <c r="N470" s="11">
        <f t="shared" ca="1" si="148"/>
        <v>1.000851256</v>
      </c>
      <c r="O470" s="15">
        <f t="shared" si="149"/>
        <v>0</v>
      </c>
      <c r="P470" s="13">
        <f t="shared" ref="P470:P504" ca="1" si="158">TRUNC(((N470-1)*C470),8)</f>
        <v>8.7686000000000003E-4</v>
      </c>
      <c r="Q470" s="19">
        <f t="shared" si="150"/>
        <v>0</v>
      </c>
      <c r="R470" s="13">
        <f t="shared" si="155"/>
        <v>0</v>
      </c>
      <c r="S470" s="13"/>
      <c r="T470" s="13"/>
      <c r="U470" s="13"/>
      <c r="V470" s="13"/>
      <c r="W470" s="4" t="str">
        <f t="shared" si="151"/>
        <v>J=</v>
      </c>
      <c r="X470" s="30">
        <f t="shared" si="152"/>
        <v>44757</v>
      </c>
      <c r="Y470" s="3"/>
      <c r="Z470" s="71">
        <f>[2]Plan1!$A540</f>
        <v>52657</v>
      </c>
      <c r="AA470" s="71" t="str">
        <f>[2]Plan1!$C540</f>
        <v>Carnaval</v>
      </c>
      <c r="AB470" s="64"/>
      <c r="AC470" s="1"/>
      <c r="AD470" s="3"/>
      <c r="AE470" s="3"/>
      <c r="AF470" s="3"/>
      <c r="AG470" s="3"/>
      <c r="AH470" s="3"/>
      <c r="AI470" s="10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</row>
    <row r="471" spans="1:145" x14ac:dyDescent="0.15">
      <c r="A471" s="36">
        <f t="shared" si="154"/>
        <v>44729</v>
      </c>
      <c r="B471" s="14">
        <f t="shared" ca="1" si="156"/>
        <v>1.0309592000000001</v>
      </c>
      <c r="C471" s="13">
        <f t="shared" ca="1" si="140"/>
        <v>1.0300823400000001</v>
      </c>
      <c r="D471" s="12">
        <f ca="1">IF(A471&lt;$B$1,VLOOKUP(A471,[1]DI!$A$4:$B$15000,2,FALSE),0)</f>
        <v>0.13150000000000001</v>
      </c>
      <c r="E471" s="13">
        <f t="shared" ca="1" si="141"/>
        <v>1.0004903700000001</v>
      </c>
      <c r="F471" s="13">
        <f ca="1">(TRUNC(PRODUCT($E$12:$E470),16))</f>
        <v>1.0914940505829001</v>
      </c>
      <c r="G471" s="13">
        <f t="shared" ca="1" si="142"/>
        <v>1.09097824697751</v>
      </c>
      <c r="H471" s="13">
        <f t="shared" ca="1" si="143"/>
        <v>1.0004727899999999</v>
      </c>
      <c r="I471" s="12">
        <f t="shared" si="157"/>
        <v>0.1</v>
      </c>
      <c r="J471" s="30">
        <f t="shared" si="144"/>
        <v>44727</v>
      </c>
      <c r="K471" s="2">
        <f t="shared" si="145"/>
        <v>1</v>
      </c>
      <c r="L471" s="15">
        <f t="shared" si="146"/>
        <v>1</v>
      </c>
      <c r="M471" s="11">
        <f t="shared" si="147"/>
        <v>1.000378287</v>
      </c>
      <c r="N471" s="11">
        <f t="shared" ca="1" si="148"/>
        <v>1.000851256</v>
      </c>
      <c r="O471" s="15">
        <f t="shared" si="149"/>
        <v>0</v>
      </c>
      <c r="P471" s="13">
        <f t="shared" ca="1" si="158"/>
        <v>8.7686000000000003E-4</v>
      </c>
      <c r="Q471" s="19">
        <f t="shared" si="150"/>
        <v>0</v>
      </c>
      <c r="R471" s="13">
        <f t="shared" si="155"/>
        <v>0</v>
      </c>
      <c r="S471" s="13"/>
      <c r="T471" s="13"/>
      <c r="U471" s="13"/>
      <c r="V471" s="13"/>
      <c r="W471" s="4" t="str">
        <f t="shared" si="151"/>
        <v>J=</v>
      </c>
      <c r="X471" s="30">
        <f t="shared" si="152"/>
        <v>44757</v>
      </c>
      <c r="Y471" s="3"/>
      <c r="Z471" s="71">
        <f>[2]Plan1!$A541</f>
        <v>52702</v>
      </c>
      <c r="AA471" s="71" t="str">
        <f>[2]Plan1!$C541</f>
        <v>Paixão de Cristo</v>
      </c>
      <c r="AB471" s="64"/>
      <c r="AC471" s="1"/>
      <c r="AD471" s="3"/>
      <c r="AE471" s="3"/>
      <c r="AF471" s="3"/>
      <c r="AG471" s="3"/>
      <c r="AH471" s="3"/>
      <c r="AI471" s="10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</row>
    <row r="472" spans="1:145" x14ac:dyDescent="0.15">
      <c r="A472" s="36">
        <f t="shared" si="154"/>
        <v>44730</v>
      </c>
      <c r="B472" s="14">
        <f t="shared" ca="1" si="156"/>
        <v>1.03146475</v>
      </c>
      <c r="C472" s="13">
        <f t="shared" ca="1" si="140"/>
        <v>1.0300823400000001</v>
      </c>
      <c r="D472" s="12">
        <f ca="1">IF(A472&lt;$B$1,VLOOKUP(A472,[1]DI!$A$4:$B$15000,2,FALSE),0)</f>
        <v>0</v>
      </c>
      <c r="E472" s="13">
        <f t="shared" ca="1" si="141"/>
        <v>1</v>
      </c>
      <c r="F472" s="13">
        <f ca="1">(TRUNC(PRODUCT($E$12:$E471),16))</f>
        <v>1.0920292865204799</v>
      </c>
      <c r="G472" s="13">
        <f t="shared" ca="1" si="142"/>
        <v>1.09097824697751</v>
      </c>
      <c r="H472" s="13">
        <f t="shared" ca="1" si="143"/>
        <v>1.0009633899999999</v>
      </c>
      <c r="I472" s="12">
        <f t="shared" si="157"/>
        <v>0.1</v>
      </c>
      <c r="J472" s="30">
        <f t="shared" si="144"/>
        <v>44727</v>
      </c>
      <c r="K472" s="2">
        <f t="shared" si="145"/>
        <v>1</v>
      </c>
      <c r="L472" s="15">
        <f t="shared" si="146"/>
        <v>1</v>
      </c>
      <c r="M472" s="11">
        <f t="shared" si="147"/>
        <v>1.000378287</v>
      </c>
      <c r="N472" s="11">
        <f t="shared" ca="1" si="148"/>
        <v>1.001342041</v>
      </c>
      <c r="O472" s="15">
        <f t="shared" si="149"/>
        <v>0</v>
      </c>
      <c r="P472" s="13">
        <f t="shared" ca="1" si="158"/>
        <v>1.3824099999999999E-3</v>
      </c>
      <c r="Q472" s="19">
        <f t="shared" si="150"/>
        <v>0</v>
      </c>
      <c r="R472" s="13">
        <f t="shared" si="155"/>
        <v>0</v>
      </c>
      <c r="S472" s="13"/>
      <c r="T472" s="13"/>
      <c r="U472" s="13"/>
      <c r="V472" s="13"/>
      <c r="W472" s="4" t="str">
        <f t="shared" si="151"/>
        <v>J=</v>
      </c>
      <c r="X472" s="30">
        <f t="shared" si="152"/>
        <v>44757</v>
      </c>
      <c r="Y472" s="3"/>
      <c r="Z472" s="71">
        <f>[2]Plan1!$A542</f>
        <v>52708</v>
      </c>
      <c r="AA472" s="71" t="str">
        <f>[2]Plan1!$C542</f>
        <v>Tiradentes</v>
      </c>
      <c r="AB472" s="64"/>
      <c r="AC472" s="1"/>
      <c r="AD472" s="3"/>
      <c r="AE472" s="3"/>
      <c r="AF472" s="3"/>
      <c r="AG472" s="3"/>
      <c r="AH472" s="3"/>
      <c r="AI472" s="10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</row>
    <row r="473" spans="1:145" x14ac:dyDescent="0.15">
      <c r="A473" s="36">
        <f t="shared" si="154"/>
        <v>44731</v>
      </c>
      <c r="B473" s="14">
        <f t="shared" ca="1" si="156"/>
        <v>1.03146475</v>
      </c>
      <c r="C473" s="13">
        <f t="shared" ca="1" si="140"/>
        <v>1.0300823400000001</v>
      </c>
      <c r="D473" s="12">
        <f ca="1">IF(A473&lt;$B$1,VLOOKUP(A473,[1]DI!$A$4:$B$15000,2,FALSE),0)</f>
        <v>0</v>
      </c>
      <c r="E473" s="13">
        <f t="shared" ca="1" si="141"/>
        <v>1</v>
      </c>
      <c r="F473" s="13">
        <f ca="1">(TRUNC(PRODUCT($E$12:$E472),16))</f>
        <v>1.0920292865204799</v>
      </c>
      <c r="G473" s="13">
        <f t="shared" ca="1" si="142"/>
        <v>1.09097824697751</v>
      </c>
      <c r="H473" s="13">
        <f t="shared" ca="1" si="143"/>
        <v>1.0009633899999999</v>
      </c>
      <c r="I473" s="12">
        <f t="shared" si="157"/>
        <v>0.1</v>
      </c>
      <c r="J473" s="30">
        <f t="shared" si="144"/>
        <v>44727</v>
      </c>
      <c r="K473" s="2">
        <f t="shared" si="145"/>
        <v>1</v>
      </c>
      <c r="L473" s="15">
        <f t="shared" si="146"/>
        <v>1</v>
      </c>
      <c r="M473" s="11">
        <f t="shared" si="147"/>
        <v>1.000378287</v>
      </c>
      <c r="N473" s="11">
        <f t="shared" ca="1" si="148"/>
        <v>1.001342041</v>
      </c>
      <c r="O473" s="15">
        <f t="shared" si="149"/>
        <v>0</v>
      </c>
      <c r="P473" s="13">
        <f t="shared" ca="1" si="158"/>
        <v>1.3824099999999999E-3</v>
      </c>
      <c r="Q473" s="19">
        <f t="shared" si="150"/>
        <v>0</v>
      </c>
      <c r="R473" s="13">
        <f t="shared" si="155"/>
        <v>0</v>
      </c>
      <c r="S473" s="13"/>
      <c r="T473" s="13"/>
      <c r="U473" s="13"/>
      <c r="V473" s="13"/>
      <c r="W473" s="4" t="str">
        <f t="shared" si="151"/>
        <v>J=</v>
      </c>
      <c r="X473" s="30">
        <f t="shared" si="152"/>
        <v>44757</v>
      </c>
      <c r="Y473" s="3"/>
      <c r="Z473" s="71">
        <f>[2]Plan1!$A543</f>
        <v>52718</v>
      </c>
      <c r="AA473" s="71" t="str">
        <f>[2]Plan1!$C543</f>
        <v>Dia do Trabalho</v>
      </c>
      <c r="AB473" s="64"/>
      <c r="AC473" s="1"/>
      <c r="AD473" s="3"/>
      <c r="AE473" s="3"/>
      <c r="AF473" s="3"/>
      <c r="AG473" s="3"/>
      <c r="AH473" s="3"/>
      <c r="AI473" s="10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</row>
    <row r="474" spans="1:145" x14ac:dyDescent="0.15">
      <c r="A474" s="36">
        <f t="shared" si="154"/>
        <v>44732</v>
      </c>
      <c r="B474" s="14">
        <f t="shared" ca="1" si="156"/>
        <v>1.0318549400000001</v>
      </c>
      <c r="C474" s="13">
        <f t="shared" ca="1" si="140"/>
        <v>1.0300823400000001</v>
      </c>
      <c r="D474" s="12">
        <f ca="1">IF(A474&lt;$B$1,VLOOKUP(A474,[1]DI!$A$4:$B$15000,2,FALSE),0)</f>
        <v>0.13150000000000001</v>
      </c>
      <c r="E474" s="13">
        <f t="shared" ca="1" si="141"/>
        <v>1.0004903700000001</v>
      </c>
      <c r="F474" s="13">
        <f ca="1">(TRUNC(PRODUCT($E$12:$E473),16))</f>
        <v>1.0920292865204799</v>
      </c>
      <c r="G474" s="13">
        <f t="shared" ca="1" si="142"/>
        <v>1.09097824697751</v>
      </c>
      <c r="H474" s="13">
        <f t="shared" ca="1" si="143"/>
        <v>1.0009633899999999</v>
      </c>
      <c r="I474" s="12">
        <f t="shared" si="157"/>
        <v>0.1</v>
      </c>
      <c r="J474" s="30">
        <f t="shared" si="144"/>
        <v>44727</v>
      </c>
      <c r="K474" s="2">
        <f t="shared" si="145"/>
        <v>2</v>
      </c>
      <c r="L474" s="15">
        <f t="shared" si="146"/>
        <v>2</v>
      </c>
      <c r="M474" s="11">
        <f t="shared" si="147"/>
        <v>1.0007567159999999</v>
      </c>
      <c r="N474" s="11">
        <f t="shared" ca="1" si="148"/>
        <v>1.001720835</v>
      </c>
      <c r="O474" s="15">
        <f t="shared" si="149"/>
        <v>0</v>
      </c>
      <c r="P474" s="13">
        <f t="shared" ca="1" si="158"/>
        <v>1.7726E-3</v>
      </c>
      <c r="Q474" s="19">
        <f t="shared" si="150"/>
        <v>0</v>
      </c>
      <c r="R474" s="13">
        <f t="shared" si="155"/>
        <v>0</v>
      </c>
      <c r="S474" s="13"/>
      <c r="T474" s="13"/>
      <c r="U474" s="13"/>
      <c r="V474" s="13"/>
      <c r="W474" s="4" t="str">
        <f t="shared" si="151"/>
        <v>J=</v>
      </c>
      <c r="X474" s="30">
        <f t="shared" si="152"/>
        <v>44757</v>
      </c>
      <c r="Y474" s="3"/>
      <c r="Z474" s="71">
        <f>[2]Plan1!$A544</f>
        <v>52764</v>
      </c>
      <c r="AA474" s="71" t="str">
        <f>[2]Plan1!$C544</f>
        <v>Corpus Christi</v>
      </c>
      <c r="AB474" s="64"/>
      <c r="AC474" s="1"/>
      <c r="AD474" s="3"/>
      <c r="AE474" s="3"/>
      <c r="AF474" s="3"/>
      <c r="AG474" s="3"/>
      <c r="AH474" s="3"/>
      <c r="AI474" s="10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</row>
    <row r="475" spans="1:145" x14ac:dyDescent="0.15">
      <c r="A475" s="36">
        <f t="shared" si="154"/>
        <v>44733</v>
      </c>
      <c r="B475" s="14">
        <f t="shared" ca="1" si="156"/>
        <v>1.0327514500000001</v>
      </c>
      <c r="C475" s="13">
        <f t="shared" ca="1" si="140"/>
        <v>1.0300823400000001</v>
      </c>
      <c r="D475" s="12">
        <f ca="1">IF(A475&lt;$B$1,VLOOKUP(A475,[1]DI!$A$4:$B$15000,2,FALSE),0)</f>
        <v>0.13150000000000001</v>
      </c>
      <c r="E475" s="13">
        <f t="shared" ca="1" si="141"/>
        <v>1.0004903700000001</v>
      </c>
      <c r="F475" s="13">
        <f ca="1">(TRUNC(PRODUCT($E$12:$E474),16))</f>
        <v>1.0925647849217199</v>
      </c>
      <c r="G475" s="13">
        <f t="shared" ca="1" si="142"/>
        <v>1.09097824697751</v>
      </c>
      <c r="H475" s="13">
        <f t="shared" ca="1" si="143"/>
        <v>1.00145423</v>
      </c>
      <c r="I475" s="12">
        <f t="shared" si="157"/>
        <v>0.1</v>
      </c>
      <c r="J475" s="30">
        <f t="shared" si="144"/>
        <v>44727</v>
      </c>
      <c r="K475" s="2">
        <f t="shared" si="145"/>
        <v>3</v>
      </c>
      <c r="L475" s="15">
        <f t="shared" si="146"/>
        <v>3</v>
      </c>
      <c r="M475" s="11">
        <f t="shared" si="147"/>
        <v>1.001135289</v>
      </c>
      <c r="N475" s="11">
        <f t="shared" ca="1" si="148"/>
        <v>1.0025911700000001</v>
      </c>
      <c r="O475" s="15">
        <f t="shared" si="149"/>
        <v>0</v>
      </c>
      <c r="P475" s="13">
        <f t="shared" ca="1" si="158"/>
        <v>2.6691100000000001E-3</v>
      </c>
      <c r="Q475" s="19">
        <f t="shared" si="150"/>
        <v>0</v>
      </c>
      <c r="R475" s="13">
        <f t="shared" si="155"/>
        <v>0</v>
      </c>
      <c r="S475" s="13"/>
      <c r="T475" s="13"/>
      <c r="U475" s="13"/>
      <c r="V475" s="13"/>
      <c r="W475" s="4" t="str">
        <f t="shared" si="151"/>
        <v>J=</v>
      </c>
      <c r="X475" s="30">
        <f t="shared" si="152"/>
        <v>44757</v>
      </c>
      <c r="Y475" s="3"/>
      <c r="Z475" s="71">
        <f>[2]Plan1!$A545</f>
        <v>52847</v>
      </c>
      <c r="AA475" s="71" t="str">
        <f>[2]Plan1!$C545</f>
        <v>Independência do Brasil</v>
      </c>
      <c r="AB475" s="64"/>
      <c r="AC475" s="1"/>
      <c r="AD475" s="3"/>
      <c r="AE475" s="3"/>
      <c r="AF475" s="3"/>
      <c r="AG475" s="3"/>
      <c r="AH475" s="3"/>
      <c r="AI475" s="10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</row>
    <row r="476" spans="1:145" x14ac:dyDescent="0.15">
      <c r="A476" s="36">
        <f t="shared" si="154"/>
        <v>44734</v>
      </c>
      <c r="B476" s="14">
        <f t="shared" ca="1" si="156"/>
        <v>1.0336487600000002</v>
      </c>
      <c r="C476" s="13">
        <f t="shared" ca="1" si="140"/>
        <v>1.0300823400000001</v>
      </c>
      <c r="D476" s="12">
        <f ca="1">IF(A476&lt;$B$1,VLOOKUP(A476,[1]DI!$A$4:$B$15000,2,FALSE),0)</f>
        <v>0.13150000000000001</v>
      </c>
      <c r="E476" s="13">
        <f t="shared" ca="1" si="141"/>
        <v>1.0004903700000001</v>
      </c>
      <c r="F476" s="13">
        <f ca="1">(TRUNC(PRODUCT($E$12:$E475),16))</f>
        <v>1.0931005459153</v>
      </c>
      <c r="G476" s="13">
        <f t="shared" ca="1" si="142"/>
        <v>1.09097824697751</v>
      </c>
      <c r="H476" s="13">
        <f t="shared" ca="1" si="143"/>
        <v>1.0019453199999999</v>
      </c>
      <c r="I476" s="12">
        <f t="shared" si="157"/>
        <v>0.1</v>
      </c>
      <c r="J476" s="30">
        <f t="shared" si="144"/>
        <v>44727</v>
      </c>
      <c r="K476" s="2">
        <f t="shared" si="145"/>
        <v>4</v>
      </c>
      <c r="L476" s="15">
        <f t="shared" si="146"/>
        <v>4</v>
      </c>
      <c r="M476" s="11">
        <f t="shared" si="147"/>
        <v>1.001514005</v>
      </c>
      <c r="N476" s="11">
        <f t="shared" ca="1" si="148"/>
        <v>1.00346227</v>
      </c>
      <c r="O476" s="15">
        <f t="shared" si="149"/>
        <v>0</v>
      </c>
      <c r="P476" s="13">
        <f t="shared" ca="1" si="158"/>
        <v>3.5664199999999998E-3</v>
      </c>
      <c r="Q476" s="19">
        <f t="shared" si="150"/>
        <v>0</v>
      </c>
      <c r="R476" s="13">
        <f t="shared" si="155"/>
        <v>0</v>
      </c>
      <c r="S476" s="13"/>
      <c r="T476" s="13"/>
      <c r="U476" s="13"/>
      <c r="V476" s="13"/>
      <c r="W476" s="4" t="str">
        <f t="shared" si="151"/>
        <v>J=</v>
      </c>
      <c r="X476" s="30">
        <f t="shared" si="152"/>
        <v>44757</v>
      </c>
      <c r="Y476" s="3"/>
      <c r="Z476" s="71">
        <f>[2]Plan1!$A546</f>
        <v>52882</v>
      </c>
      <c r="AA476" s="71" t="str">
        <f>[2]Plan1!$C546</f>
        <v>Nossa Sr.a Aparecida - Padroeira do Brasil</v>
      </c>
      <c r="AB476" s="64"/>
      <c r="AC476" s="1"/>
      <c r="AD476" s="3"/>
      <c r="AE476" s="3"/>
      <c r="AF476" s="3"/>
      <c r="AG476" s="3"/>
      <c r="AH476" s="3"/>
      <c r="AI476" s="10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</row>
    <row r="477" spans="1:145" x14ac:dyDescent="0.15">
      <c r="A477" s="36">
        <f t="shared" si="154"/>
        <v>44735</v>
      </c>
      <c r="B477" s="14">
        <f t="shared" ca="1" si="156"/>
        <v>1.03454683</v>
      </c>
      <c r="C477" s="13">
        <f t="shared" ca="1" si="140"/>
        <v>1.0300823400000001</v>
      </c>
      <c r="D477" s="12">
        <f ca="1">IF(A477&lt;$B$1,VLOOKUP(A477,[1]DI!$A$4:$B$15000,2,FALSE),0)</f>
        <v>0.13150000000000001</v>
      </c>
      <c r="E477" s="13">
        <f t="shared" ca="1" si="141"/>
        <v>1.0004903700000001</v>
      </c>
      <c r="F477" s="13">
        <f ca="1">(TRUNC(PRODUCT($E$12:$E476),16))</f>
        <v>1.0936365696300001</v>
      </c>
      <c r="G477" s="13">
        <f t="shared" ca="1" si="142"/>
        <v>1.09097824697751</v>
      </c>
      <c r="H477" s="13">
        <f t="shared" ca="1" si="143"/>
        <v>1.00243664</v>
      </c>
      <c r="I477" s="12">
        <f t="shared" si="157"/>
        <v>0.1</v>
      </c>
      <c r="J477" s="30">
        <f t="shared" si="144"/>
        <v>44727</v>
      </c>
      <c r="K477" s="2">
        <f t="shared" si="145"/>
        <v>5</v>
      </c>
      <c r="L477" s="15">
        <f t="shared" si="146"/>
        <v>5</v>
      </c>
      <c r="M477" s="11">
        <f t="shared" si="147"/>
        <v>1.001892864</v>
      </c>
      <c r="N477" s="11">
        <f t="shared" ca="1" si="148"/>
        <v>1.0043341160000001</v>
      </c>
      <c r="O477" s="15">
        <f t="shared" si="149"/>
        <v>0</v>
      </c>
      <c r="P477" s="13">
        <f t="shared" ca="1" si="158"/>
        <v>4.4644899999999998E-3</v>
      </c>
      <c r="Q477" s="19">
        <f t="shared" si="150"/>
        <v>0</v>
      </c>
      <c r="R477" s="13">
        <f t="shared" si="155"/>
        <v>0</v>
      </c>
      <c r="S477" s="13"/>
      <c r="T477" s="13"/>
      <c r="U477" s="13"/>
      <c r="V477" s="13"/>
      <c r="W477" s="4" t="str">
        <f t="shared" si="151"/>
        <v>J=</v>
      </c>
      <c r="X477" s="30">
        <f t="shared" si="152"/>
        <v>44757</v>
      </c>
      <c r="Y477" s="3"/>
      <c r="Z477" s="71">
        <f>[2]Plan1!$A547</f>
        <v>52903</v>
      </c>
      <c r="AA477" s="71" t="str">
        <f>[2]Plan1!$C547</f>
        <v>Finados</v>
      </c>
      <c r="AB477" s="64"/>
      <c r="AC477" s="1"/>
      <c r="AD477" s="3"/>
      <c r="AE477" s="3"/>
      <c r="AF477" s="3"/>
      <c r="AG477" s="3"/>
      <c r="AH477" s="3"/>
      <c r="AI477" s="10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</row>
    <row r="478" spans="1:145" x14ac:dyDescent="0.15">
      <c r="A478" s="36">
        <f t="shared" si="154"/>
        <v>44736</v>
      </c>
      <c r="B478" s="14">
        <f t="shared" ca="1" si="156"/>
        <v>1.0354457000000001</v>
      </c>
      <c r="C478" s="13">
        <f t="shared" ca="1" si="140"/>
        <v>1.0300823400000001</v>
      </c>
      <c r="D478" s="12">
        <f ca="1">IF(A478&lt;$B$1,VLOOKUP(A478,[1]DI!$A$4:$B$15000,2,FALSE),0)</f>
        <v>0.13150000000000001</v>
      </c>
      <c r="E478" s="13">
        <f t="shared" ca="1" si="141"/>
        <v>1.0004903700000001</v>
      </c>
      <c r="F478" s="13">
        <f ca="1">(TRUNC(PRODUCT($E$12:$E477),16))</f>
        <v>1.09417285619465</v>
      </c>
      <c r="G478" s="13">
        <f t="shared" ca="1" si="142"/>
        <v>1.09097824697751</v>
      </c>
      <c r="H478" s="13">
        <f t="shared" ca="1" si="143"/>
        <v>1.0029282100000001</v>
      </c>
      <c r="I478" s="12">
        <f t="shared" si="157"/>
        <v>0.1</v>
      </c>
      <c r="J478" s="30">
        <f t="shared" si="144"/>
        <v>44727</v>
      </c>
      <c r="K478" s="2">
        <f t="shared" si="145"/>
        <v>6</v>
      </c>
      <c r="L478" s="15">
        <f t="shared" si="146"/>
        <v>6</v>
      </c>
      <c r="M478" s="11">
        <f t="shared" si="147"/>
        <v>1.0022718669999999</v>
      </c>
      <c r="N478" s="11">
        <f t="shared" ca="1" si="148"/>
        <v>1.00520673</v>
      </c>
      <c r="O478" s="15">
        <f t="shared" si="149"/>
        <v>0</v>
      </c>
      <c r="P478" s="13">
        <f t="shared" ca="1" si="158"/>
        <v>5.3633600000000002E-3</v>
      </c>
      <c r="Q478" s="19">
        <f t="shared" si="150"/>
        <v>0</v>
      </c>
      <c r="R478" s="13">
        <f t="shared" si="155"/>
        <v>0</v>
      </c>
      <c r="S478" s="13"/>
      <c r="T478" s="13"/>
      <c r="U478" s="13"/>
      <c r="V478" s="13"/>
      <c r="W478" s="4" t="str">
        <f t="shared" si="151"/>
        <v>J=</v>
      </c>
      <c r="X478" s="30">
        <f t="shared" si="152"/>
        <v>44757</v>
      </c>
      <c r="Y478" s="3"/>
      <c r="Z478" s="71">
        <f>[2]Plan1!$A548</f>
        <v>52916</v>
      </c>
      <c r="AA478" s="71" t="str">
        <f>[2]Plan1!$C548</f>
        <v>Proclamação da República</v>
      </c>
      <c r="AB478" s="64"/>
      <c r="AC478" s="1"/>
      <c r="AD478" s="3"/>
      <c r="AE478" s="3"/>
      <c r="AF478" s="3"/>
      <c r="AG478" s="3"/>
      <c r="AH478" s="3"/>
      <c r="AI478" s="10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</row>
    <row r="479" spans="1:145" x14ac:dyDescent="0.15">
      <c r="A479" s="36">
        <f t="shared" si="154"/>
        <v>44737</v>
      </c>
      <c r="B479" s="14">
        <f t="shared" ca="1" si="156"/>
        <v>1.0363453300000001</v>
      </c>
      <c r="C479" s="13">
        <f t="shared" ca="1" si="140"/>
        <v>1.0300823400000001</v>
      </c>
      <c r="D479" s="12">
        <f ca="1">IF(A479&lt;$B$1,VLOOKUP(A479,[1]DI!$A$4:$B$15000,2,FALSE),0)</f>
        <v>0</v>
      </c>
      <c r="E479" s="13">
        <f t="shared" ca="1" si="141"/>
        <v>1</v>
      </c>
      <c r="F479" s="13">
        <f ca="1">(TRUNC(PRODUCT($E$12:$E478),16))</f>
        <v>1.0947094057381399</v>
      </c>
      <c r="G479" s="13">
        <f t="shared" ca="1" si="142"/>
        <v>1.09097824697751</v>
      </c>
      <c r="H479" s="13">
        <f t="shared" ca="1" si="143"/>
        <v>1.0034200099999999</v>
      </c>
      <c r="I479" s="12">
        <f t="shared" si="157"/>
        <v>0.1</v>
      </c>
      <c r="J479" s="30">
        <f t="shared" si="144"/>
        <v>44727</v>
      </c>
      <c r="K479" s="2">
        <f t="shared" si="145"/>
        <v>6</v>
      </c>
      <c r="L479" s="15">
        <f t="shared" si="146"/>
        <v>7</v>
      </c>
      <c r="M479" s="11">
        <f t="shared" si="147"/>
        <v>1.0026510129999999</v>
      </c>
      <c r="N479" s="11">
        <f t="shared" ca="1" si="148"/>
        <v>1.0060800889999999</v>
      </c>
      <c r="O479" s="15">
        <f t="shared" si="149"/>
        <v>0</v>
      </c>
      <c r="P479" s="13">
        <f t="shared" ca="1" si="158"/>
        <v>6.2629900000000004E-3</v>
      </c>
      <c r="Q479" s="19">
        <f t="shared" si="150"/>
        <v>0</v>
      </c>
      <c r="R479" s="13">
        <f t="shared" si="155"/>
        <v>0</v>
      </c>
      <c r="S479" s="13"/>
      <c r="T479" s="13"/>
      <c r="U479" s="13"/>
      <c r="V479" s="13"/>
      <c r="W479" s="4" t="str">
        <f t="shared" si="151"/>
        <v>J=</v>
      </c>
      <c r="X479" s="30">
        <f t="shared" si="152"/>
        <v>44757</v>
      </c>
      <c r="Y479" s="3"/>
      <c r="Z479" s="71">
        <f>[2]Plan1!$A549</f>
        <v>52921</v>
      </c>
      <c r="AA479" s="71" t="str">
        <f>[2]Plan1!$C549</f>
        <v>Dia Nacional de Zumbi e da Consciência Negra</v>
      </c>
      <c r="AB479" s="64"/>
      <c r="AC479" s="1"/>
      <c r="AD479" s="3"/>
      <c r="AE479" s="3"/>
      <c r="AF479" s="3"/>
      <c r="AG479" s="3"/>
      <c r="AH479" s="3"/>
      <c r="AI479" s="10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</row>
    <row r="480" spans="1:145" x14ac:dyDescent="0.15">
      <c r="A480" s="36">
        <f t="shared" si="154"/>
        <v>44738</v>
      </c>
      <c r="B480" s="14">
        <f t="shared" ca="1" si="156"/>
        <v>1.0363453300000001</v>
      </c>
      <c r="C480" s="13">
        <f t="shared" ca="1" si="140"/>
        <v>1.0300823400000001</v>
      </c>
      <c r="D480" s="12">
        <f ca="1">IF(A480&lt;$B$1,VLOOKUP(A480,[1]DI!$A$4:$B$15000,2,FALSE),0)</f>
        <v>0</v>
      </c>
      <c r="E480" s="13">
        <f t="shared" ca="1" si="141"/>
        <v>1</v>
      </c>
      <c r="F480" s="13">
        <f ca="1">(TRUNC(PRODUCT($E$12:$E479),16))</f>
        <v>1.0947094057381399</v>
      </c>
      <c r="G480" s="13">
        <f t="shared" ca="1" si="142"/>
        <v>1.09097824697751</v>
      </c>
      <c r="H480" s="13">
        <f t="shared" ca="1" si="143"/>
        <v>1.0034200099999999</v>
      </c>
      <c r="I480" s="12">
        <f t="shared" si="157"/>
        <v>0.1</v>
      </c>
      <c r="J480" s="30">
        <f t="shared" si="144"/>
        <v>44727</v>
      </c>
      <c r="K480" s="2">
        <f t="shared" si="145"/>
        <v>6</v>
      </c>
      <c r="L480" s="15">
        <f t="shared" si="146"/>
        <v>7</v>
      </c>
      <c r="M480" s="11">
        <f t="shared" si="147"/>
        <v>1.0026510129999999</v>
      </c>
      <c r="N480" s="11">
        <f t="shared" ca="1" si="148"/>
        <v>1.0060800889999999</v>
      </c>
      <c r="O480" s="15">
        <f t="shared" si="149"/>
        <v>0</v>
      </c>
      <c r="P480" s="13">
        <f t="shared" ca="1" si="158"/>
        <v>6.2629900000000004E-3</v>
      </c>
      <c r="Q480" s="19">
        <f t="shared" si="150"/>
        <v>0</v>
      </c>
      <c r="R480" s="13">
        <f t="shared" si="155"/>
        <v>0</v>
      </c>
      <c r="S480" s="13"/>
      <c r="T480" s="13"/>
      <c r="U480" s="13"/>
      <c r="V480" s="13"/>
      <c r="W480" s="4" t="str">
        <f t="shared" si="151"/>
        <v>J=</v>
      </c>
      <c r="X480" s="30">
        <f t="shared" si="152"/>
        <v>44757</v>
      </c>
      <c r="Y480" s="3"/>
      <c r="Z480" s="71">
        <f>[2]Plan1!$A550</f>
        <v>52956</v>
      </c>
      <c r="AA480" s="71" t="str">
        <f>[2]Plan1!$C550</f>
        <v>Natal</v>
      </c>
      <c r="AB480" s="64"/>
      <c r="AC480" s="1"/>
      <c r="AD480" s="3"/>
      <c r="AE480" s="3"/>
      <c r="AF480" s="3"/>
      <c r="AG480" s="3"/>
      <c r="AH480" s="3"/>
      <c r="AI480" s="10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</row>
    <row r="481" spans="1:145" x14ac:dyDescent="0.15">
      <c r="A481" s="36">
        <f t="shared" si="154"/>
        <v>44739</v>
      </c>
      <c r="B481" s="14">
        <f t="shared" ca="1" si="156"/>
        <v>1.0363453300000001</v>
      </c>
      <c r="C481" s="13">
        <f t="shared" ca="1" si="140"/>
        <v>1.0300823400000001</v>
      </c>
      <c r="D481" s="12">
        <f ca="1">IF(A481&lt;$B$1,VLOOKUP(A481,[1]DI!$A$4:$B$15000,2,FALSE),0)</f>
        <v>0.13150000000000001</v>
      </c>
      <c r="E481" s="13">
        <f t="shared" ca="1" si="141"/>
        <v>1.0004903700000001</v>
      </c>
      <c r="F481" s="13">
        <f ca="1">(TRUNC(PRODUCT($E$12:$E480),16))</f>
        <v>1.0947094057381399</v>
      </c>
      <c r="G481" s="13">
        <f t="shared" ca="1" si="142"/>
        <v>1.09097824697751</v>
      </c>
      <c r="H481" s="13">
        <f t="shared" ca="1" si="143"/>
        <v>1.0034200099999999</v>
      </c>
      <c r="I481" s="12">
        <f t="shared" si="157"/>
        <v>0.1</v>
      </c>
      <c r="J481" s="30">
        <f t="shared" si="144"/>
        <v>44727</v>
      </c>
      <c r="K481" s="2">
        <f t="shared" si="145"/>
        <v>7</v>
      </c>
      <c r="L481" s="15">
        <f t="shared" si="146"/>
        <v>7</v>
      </c>
      <c r="M481" s="11">
        <f t="shared" si="147"/>
        <v>1.0026510129999999</v>
      </c>
      <c r="N481" s="11">
        <f t="shared" ca="1" si="148"/>
        <v>1.0060800889999999</v>
      </c>
      <c r="O481" s="15">
        <f t="shared" si="149"/>
        <v>0</v>
      </c>
      <c r="P481" s="13">
        <f t="shared" ca="1" si="158"/>
        <v>6.2629900000000004E-3</v>
      </c>
      <c r="Q481" s="19">
        <f t="shared" si="150"/>
        <v>0</v>
      </c>
      <c r="R481" s="13">
        <f t="shared" si="155"/>
        <v>0</v>
      </c>
      <c r="S481" s="13"/>
      <c r="T481" s="13"/>
      <c r="U481" s="13"/>
      <c r="V481" s="13"/>
      <c r="W481" s="4" t="str">
        <f t="shared" si="151"/>
        <v>J=</v>
      </c>
      <c r="X481" s="30">
        <f t="shared" si="152"/>
        <v>44757</v>
      </c>
      <c r="Y481" s="3"/>
      <c r="Z481" s="71">
        <f>[2]Plan1!$A551</f>
        <v>52963</v>
      </c>
      <c r="AA481" s="71" t="str">
        <f>[2]Plan1!$C551</f>
        <v>Confraternização Universal</v>
      </c>
      <c r="AB481" s="64"/>
      <c r="AC481" s="1"/>
      <c r="AD481" s="3"/>
      <c r="AE481" s="3"/>
      <c r="AF481" s="3"/>
      <c r="AG481" s="3"/>
      <c r="AH481" s="3"/>
      <c r="AI481" s="10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</row>
    <row r="482" spans="1:145" x14ac:dyDescent="0.15">
      <c r="A482" s="36">
        <f t="shared" si="154"/>
        <v>44740</v>
      </c>
      <c r="B482" s="14">
        <f t="shared" ca="1" si="156"/>
        <v>1.0372457500000001</v>
      </c>
      <c r="C482" s="13">
        <f t="shared" ca="1" si="140"/>
        <v>1.0300823400000001</v>
      </c>
      <c r="D482" s="12">
        <f ca="1">IF(A482&lt;$B$1,VLOOKUP(A482,[1]DI!$A$4:$B$15000,2,FALSE),0)</f>
        <v>0.13150000000000001</v>
      </c>
      <c r="E482" s="13">
        <f t="shared" ca="1" si="141"/>
        <v>1.0004903700000001</v>
      </c>
      <c r="F482" s="13">
        <f ca="1">(TRUNC(PRODUCT($E$12:$E481),16))</f>
        <v>1.09524621838943</v>
      </c>
      <c r="G482" s="13">
        <f t="shared" ca="1" si="142"/>
        <v>1.09097824697751</v>
      </c>
      <c r="H482" s="13">
        <f t="shared" ca="1" si="143"/>
        <v>1.00391206</v>
      </c>
      <c r="I482" s="12">
        <f t="shared" si="157"/>
        <v>0.1</v>
      </c>
      <c r="J482" s="30">
        <f t="shared" si="144"/>
        <v>44727</v>
      </c>
      <c r="K482" s="2">
        <f t="shared" si="145"/>
        <v>8</v>
      </c>
      <c r="L482" s="15">
        <f t="shared" si="146"/>
        <v>8</v>
      </c>
      <c r="M482" s="11">
        <f t="shared" si="147"/>
        <v>1.003030302</v>
      </c>
      <c r="N482" s="11">
        <f t="shared" ca="1" si="148"/>
        <v>1.0069542170000001</v>
      </c>
      <c r="O482" s="15">
        <f t="shared" si="149"/>
        <v>0</v>
      </c>
      <c r="P482" s="13">
        <f t="shared" ca="1" si="158"/>
        <v>7.1634100000000003E-3</v>
      </c>
      <c r="Q482" s="19">
        <f t="shared" si="150"/>
        <v>0</v>
      </c>
      <c r="R482" s="13">
        <f t="shared" si="155"/>
        <v>0</v>
      </c>
      <c r="S482" s="13"/>
      <c r="T482" s="13"/>
      <c r="U482" s="13"/>
      <c r="V482" s="13"/>
      <c r="W482" s="4" t="str">
        <f t="shared" si="151"/>
        <v>J=</v>
      </c>
      <c r="X482" s="30">
        <f t="shared" si="152"/>
        <v>44757</v>
      </c>
      <c r="Y482" s="3"/>
      <c r="Z482" s="71">
        <f>[2]Plan1!$A552</f>
        <v>53013</v>
      </c>
      <c r="AA482" s="71" t="str">
        <f>[2]Plan1!$C552</f>
        <v>Carnaval</v>
      </c>
      <c r="AB482" s="64"/>
      <c r="AC482" s="1"/>
      <c r="AD482" s="3"/>
      <c r="AE482" s="3"/>
      <c r="AF482" s="3"/>
      <c r="AG482" s="3"/>
      <c r="AH482" s="3"/>
      <c r="AI482" s="10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</row>
    <row r="483" spans="1:145" x14ac:dyDescent="0.15">
      <c r="A483" s="36">
        <f t="shared" si="154"/>
        <v>44741</v>
      </c>
      <c r="B483" s="14">
        <f t="shared" ca="1" si="156"/>
        <v>1.0381469600000002</v>
      </c>
      <c r="C483" s="13">
        <f t="shared" ca="1" si="140"/>
        <v>1.0300823400000001</v>
      </c>
      <c r="D483" s="12">
        <f ca="1">IF(A483&lt;$B$1,VLOOKUP(A483,[1]DI!$A$4:$B$15000,2,FALSE),0)</f>
        <v>0.13150000000000001</v>
      </c>
      <c r="E483" s="13">
        <f t="shared" ca="1" si="141"/>
        <v>1.0004903700000001</v>
      </c>
      <c r="F483" s="13">
        <f ca="1">(TRUNC(PRODUCT($E$12:$E482),16))</f>
        <v>1.0957832942775401</v>
      </c>
      <c r="G483" s="13">
        <f t="shared" ca="1" si="142"/>
        <v>1.09097824697751</v>
      </c>
      <c r="H483" s="13">
        <f t="shared" ca="1" si="143"/>
        <v>1.0044043499999999</v>
      </c>
      <c r="I483" s="12">
        <f t="shared" si="157"/>
        <v>0.1</v>
      </c>
      <c r="J483" s="30">
        <f t="shared" si="144"/>
        <v>44727</v>
      </c>
      <c r="K483" s="2">
        <f t="shared" si="145"/>
        <v>9</v>
      </c>
      <c r="L483" s="15">
        <f t="shared" si="146"/>
        <v>9</v>
      </c>
      <c r="M483" s="11">
        <f t="shared" si="147"/>
        <v>1.003409735</v>
      </c>
      <c r="N483" s="11">
        <f t="shared" ca="1" si="148"/>
        <v>1.0078291029999999</v>
      </c>
      <c r="O483" s="15">
        <f t="shared" si="149"/>
        <v>0</v>
      </c>
      <c r="P483" s="13">
        <f t="shared" ca="1" si="158"/>
        <v>8.0646199999999998E-3</v>
      </c>
      <c r="Q483" s="19">
        <f t="shared" si="150"/>
        <v>0</v>
      </c>
      <c r="R483" s="13">
        <f t="shared" si="155"/>
        <v>0</v>
      </c>
      <c r="S483" s="13"/>
      <c r="T483" s="13"/>
      <c r="U483" s="13"/>
      <c r="V483" s="13"/>
      <c r="W483" s="4" t="str">
        <f t="shared" si="151"/>
        <v>J=</v>
      </c>
      <c r="X483" s="30">
        <f t="shared" si="152"/>
        <v>44757</v>
      </c>
      <c r="Y483" s="3"/>
      <c r="Z483" s="71">
        <f>[2]Plan1!$A553</f>
        <v>53014</v>
      </c>
      <c r="AA483" s="71" t="str">
        <f>[2]Plan1!$C553</f>
        <v>Carnaval</v>
      </c>
      <c r="AB483" s="64"/>
      <c r="AC483" s="1"/>
      <c r="AD483" s="3"/>
      <c r="AE483" s="3"/>
      <c r="AF483" s="3"/>
      <c r="AG483" s="3"/>
      <c r="AH483" s="3"/>
      <c r="AI483" s="10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</row>
    <row r="484" spans="1:145" x14ac:dyDescent="0.15">
      <c r="A484" s="36">
        <f t="shared" si="154"/>
        <v>44742</v>
      </c>
      <c r="B484" s="14">
        <f t="shared" ca="1" si="156"/>
        <v>1.03904894</v>
      </c>
      <c r="C484" s="13">
        <f t="shared" ca="1" si="140"/>
        <v>1.0300823400000001</v>
      </c>
      <c r="D484" s="12">
        <f ca="1">IF(A484&lt;$B$1,VLOOKUP(A484,[1]DI!$A$4:$B$15000,2,FALSE),0)</f>
        <v>0.13150000000000001</v>
      </c>
      <c r="E484" s="13">
        <f t="shared" ca="1" si="141"/>
        <v>1.0004903700000001</v>
      </c>
      <c r="F484" s="13">
        <f ca="1">(TRUNC(PRODUCT($E$12:$E483),16))</f>
        <v>1.0963206335315601</v>
      </c>
      <c r="G484" s="13">
        <f t="shared" ca="1" si="142"/>
        <v>1.09097824697751</v>
      </c>
      <c r="H484" s="13">
        <f t="shared" ca="1" si="143"/>
        <v>1.00489688</v>
      </c>
      <c r="I484" s="12">
        <f t="shared" si="157"/>
        <v>0.1</v>
      </c>
      <c r="J484" s="30">
        <f t="shared" si="144"/>
        <v>44727</v>
      </c>
      <c r="K484" s="2">
        <f t="shared" si="145"/>
        <v>10</v>
      </c>
      <c r="L484" s="15">
        <f t="shared" si="146"/>
        <v>10</v>
      </c>
      <c r="M484" s="11">
        <f t="shared" si="147"/>
        <v>1.003789311</v>
      </c>
      <c r="N484" s="11">
        <f t="shared" ca="1" si="148"/>
        <v>1.0087047469999999</v>
      </c>
      <c r="O484" s="15">
        <f t="shared" si="149"/>
        <v>0</v>
      </c>
      <c r="P484" s="13">
        <f t="shared" ca="1" si="158"/>
        <v>8.9665999999999999E-3</v>
      </c>
      <c r="Q484" s="19">
        <f t="shared" si="150"/>
        <v>0</v>
      </c>
      <c r="R484" s="13">
        <f t="shared" si="155"/>
        <v>0</v>
      </c>
      <c r="S484" s="13"/>
      <c r="T484" s="13"/>
      <c r="U484" s="13"/>
      <c r="V484" s="13"/>
      <c r="W484" s="4" t="str">
        <f t="shared" si="151"/>
        <v>J=</v>
      </c>
      <c r="X484" s="30">
        <f t="shared" si="152"/>
        <v>44757</v>
      </c>
      <c r="Y484" s="3"/>
      <c r="Z484" s="71">
        <f>[2]Plan1!$A554</f>
        <v>53059</v>
      </c>
      <c r="AA484" s="71" t="str">
        <f>[2]Plan1!$C554</f>
        <v>Paixão de Cristo</v>
      </c>
      <c r="AB484" s="64"/>
      <c r="AC484" s="1"/>
      <c r="AD484" s="3"/>
      <c r="AE484" s="3"/>
      <c r="AF484" s="3"/>
      <c r="AG484" s="3"/>
      <c r="AH484" s="3"/>
      <c r="AI484" s="10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</row>
    <row r="485" spans="1:145" x14ac:dyDescent="0.15">
      <c r="A485" s="36">
        <f t="shared" si="154"/>
        <v>44743</v>
      </c>
      <c r="B485" s="14">
        <f t="shared" ca="1" si="156"/>
        <v>1.0399517100000002</v>
      </c>
      <c r="C485" s="13">
        <f t="shared" ca="1" si="140"/>
        <v>1.0300823400000001</v>
      </c>
      <c r="D485" s="12">
        <f ca="1">IF(A485&lt;$B$1,VLOOKUP(A485,[1]DI!$A$4:$B$15000,2,FALSE),0)</f>
        <v>0.13150000000000001</v>
      </c>
      <c r="E485" s="13">
        <f t="shared" ca="1" si="141"/>
        <v>1.0004903700000001</v>
      </c>
      <c r="F485" s="13">
        <f ca="1">(TRUNC(PRODUCT($E$12:$E484),16))</f>
        <v>1.0968582362806201</v>
      </c>
      <c r="G485" s="13">
        <f t="shared" ca="1" si="142"/>
        <v>1.09097824697751</v>
      </c>
      <c r="H485" s="13">
        <f t="shared" ca="1" si="143"/>
        <v>1.0053896499999999</v>
      </c>
      <c r="I485" s="12">
        <f t="shared" si="157"/>
        <v>0.1</v>
      </c>
      <c r="J485" s="30">
        <f t="shared" si="144"/>
        <v>44727</v>
      </c>
      <c r="K485" s="2">
        <f t="shared" si="145"/>
        <v>11</v>
      </c>
      <c r="L485" s="15">
        <f t="shared" si="146"/>
        <v>11</v>
      </c>
      <c r="M485" s="11">
        <f t="shared" si="147"/>
        <v>1.004169031</v>
      </c>
      <c r="N485" s="11">
        <f t="shared" ca="1" si="148"/>
        <v>1.0095811509999999</v>
      </c>
      <c r="O485" s="15">
        <f t="shared" si="149"/>
        <v>0</v>
      </c>
      <c r="P485" s="13">
        <f t="shared" ca="1" si="158"/>
        <v>9.8693700000000006E-3</v>
      </c>
      <c r="Q485" s="19">
        <f t="shared" si="150"/>
        <v>0</v>
      </c>
      <c r="R485" s="13">
        <f t="shared" si="155"/>
        <v>0</v>
      </c>
      <c r="S485" s="13"/>
      <c r="T485" s="13"/>
      <c r="U485" s="13"/>
      <c r="V485" s="13"/>
      <c r="W485" s="4" t="str">
        <f t="shared" si="151"/>
        <v>J=</v>
      </c>
      <c r="X485" s="30">
        <f t="shared" si="152"/>
        <v>44757</v>
      </c>
      <c r="Y485" s="3"/>
      <c r="Z485" s="71">
        <f>[2]Plan1!$A555</f>
        <v>53073</v>
      </c>
      <c r="AA485" s="71" t="str">
        <f>[2]Plan1!$C555</f>
        <v>Tiradentes</v>
      </c>
      <c r="AB485" s="65"/>
      <c r="AC485" s="23"/>
      <c r="AD485" s="20"/>
      <c r="AE485" s="20"/>
      <c r="AF485" s="20"/>
      <c r="AG485" s="20"/>
      <c r="AH485" s="3"/>
      <c r="AI485" s="10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</row>
    <row r="486" spans="1:145" x14ac:dyDescent="0.15">
      <c r="A486" s="36">
        <f t="shared" si="154"/>
        <v>44744</v>
      </c>
      <c r="B486" s="14">
        <f t="shared" ca="1" si="156"/>
        <v>1.0408552600000001</v>
      </c>
      <c r="C486" s="13">
        <f t="shared" ca="1" si="140"/>
        <v>1.0300823400000001</v>
      </c>
      <c r="D486" s="12">
        <f ca="1">IF(A486&lt;$B$1,VLOOKUP(A486,[1]DI!$A$4:$B$15000,2,FALSE),0)</f>
        <v>0</v>
      </c>
      <c r="E486" s="13">
        <f t="shared" ca="1" si="141"/>
        <v>1</v>
      </c>
      <c r="F486" s="13">
        <f ca="1">(TRUNC(PRODUCT($E$12:$E485),16))</f>
        <v>1.09739610265395</v>
      </c>
      <c r="G486" s="13">
        <f t="shared" ca="1" si="142"/>
        <v>1.09097824697751</v>
      </c>
      <c r="H486" s="13">
        <f t="shared" ca="1" si="143"/>
        <v>1.0058826599999999</v>
      </c>
      <c r="I486" s="12">
        <f t="shared" si="157"/>
        <v>0.1</v>
      </c>
      <c r="J486" s="30">
        <f t="shared" si="144"/>
        <v>44727</v>
      </c>
      <c r="K486" s="2">
        <f t="shared" si="145"/>
        <v>11</v>
      </c>
      <c r="L486" s="15">
        <f t="shared" si="146"/>
        <v>12</v>
      </c>
      <c r="M486" s="11">
        <f t="shared" si="147"/>
        <v>1.0045488950000001</v>
      </c>
      <c r="N486" s="11">
        <f t="shared" ca="1" si="148"/>
        <v>1.0104583149999999</v>
      </c>
      <c r="O486" s="15">
        <f t="shared" si="149"/>
        <v>0</v>
      </c>
      <c r="P486" s="13">
        <f t="shared" ca="1" si="158"/>
        <v>1.077292E-2</v>
      </c>
      <c r="Q486" s="19">
        <f t="shared" si="150"/>
        <v>0</v>
      </c>
      <c r="R486" s="13">
        <f t="shared" si="155"/>
        <v>0</v>
      </c>
      <c r="S486" s="13"/>
      <c r="T486" s="13"/>
      <c r="U486" s="13"/>
      <c r="V486" s="13"/>
      <c r="W486" s="4" t="str">
        <f t="shared" si="151"/>
        <v>J=</v>
      </c>
      <c r="X486" s="30">
        <f t="shared" si="152"/>
        <v>44757</v>
      </c>
      <c r="Y486" s="3"/>
      <c r="Z486" s="71">
        <f>[2]Plan1!$A556</f>
        <v>53083</v>
      </c>
      <c r="AA486" s="71" t="str">
        <f>[2]Plan1!$C556</f>
        <v>Dia do Trabalho</v>
      </c>
      <c r="AB486" s="65"/>
      <c r="AC486" s="23"/>
      <c r="AD486" s="20"/>
      <c r="AE486" s="20"/>
      <c r="AF486" s="20"/>
      <c r="AG486" s="20"/>
      <c r="AH486" s="3"/>
      <c r="AI486" s="10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</row>
    <row r="487" spans="1:145" x14ac:dyDescent="0.15">
      <c r="A487" s="36">
        <f t="shared" si="154"/>
        <v>44745</v>
      </c>
      <c r="B487" s="14">
        <f t="shared" ca="1" si="156"/>
        <v>1.0408552600000001</v>
      </c>
      <c r="C487" s="13">
        <f t="shared" ca="1" si="140"/>
        <v>1.0300823400000001</v>
      </c>
      <c r="D487" s="12">
        <f ca="1">IF(A487&lt;$B$1,VLOOKUP(A487,[1]DI!$A$4:$B$15000,2,FALSE),0)</f>
        <v>0</v>
      </c>
      <c r="E487" s="13">
        <f t="shared" ca="1" si="141"/>
        <v>1</v>
      </c>
      <c r="F487" s="13">
        <f ca="1">(TRUNC(PRODUCT($E$12:$E486),16))</f>
        <v>1.09739610265395</v>
      </c>
      <c r="G487" s="13">
        <f t="shared" ca="1" si="142"/>
        <v>1.09097824697751</v>
      </c>
      <c r="H487" s="13">
        <f t="shared" ca="1" si="143"/>
        <v>1.0058826599999999</v>
      </c>
      <c r="I487" s="12">
        <f t="shared" si="157"/>
        <v>0.1</v>
      </c>
      <c r="J487" s="30">
        <f t="shared" si="144"/>
        <v>44727</v>
      </c>
      <c r="K487" s="2">
        <f t="shared" si="145"/>
        <v>11</v>
      </c>
      <c r="L487" s="15">
        <f t="shared" si="146"/>
        <v>12</v>
      </c>
      <c r="M487" s="11">
        <f t="shared" si="147"/>
        <v>1.0045488950000001</v>
      </c>
      <c r="N487" s="11">
        <f t="shared" ca="1" si="148"/>
        <v>1.0104583149999999</v>
      </c>
      <c r="O487" s="15">
        <f t="shared" si="149"/>
        <v>0</v>
      </c>
      <c r="P487" s="13">
        <f t="shared" ca="1" si="158"/>
        <v>1.077292E-2</v>
      </c>
      <c r="Q487" s="19">
        <f t="shared" si="150"/>
        <v>0</v>
      </c>
      <c r="R487" s="13">
        <f t="shared" si="155"/>
        <v>0</v>
      </c>
      <c r="S487" s="13"/>
      <c r="T487" s="13"/>
      <c r="U487" s="13"/>
      <c r="V487" s="13"/>
      <c r="W487" s="4" t="str">
        <f t="shared" si="151"/>
        <v>J=</v>
      </c>
      <c r="X487" s="30">
        <f t="shared" si="152"/>
        <v>44757</v>
      </c>
      <c r="Y487" s="3"/>
      <c r="Z487" s="71">
        <f>[2]Plan1!$A557</f>
        <v>53121</v>
      </c>
      <c r="AA487" s="71" t="str">
        <f>[2]Plan1!$C557</f>
        <v>Corpus Christi</v>
      </c>
      <c r="AB487" s="64"/>
      <c r="AC487" s="1"/>
      <c r="AD487" s="3"/>
      <c r="AE487" s="3"/>
      <c r="AF487" s="3"/>
      <c r="AG487" s="3"/>
      <c r="AH487" s="3"/>
      <c r="AI487" s="10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</row>
    <row r="488" spans="1:145" x14ac:dyDescent="0.15">
      <c r="A488" s="36">
        <f t="shared" si="154"/>
        <v>44746</v>
      </c>
      <c r="B488" s="14">
        <f t="shared" ca="1" si="156"/>
        <v>1.0408552600000001</v>
      </c>
      <c r="C488" s="13">
        <f t="shared" ca="1" si="140"/>
        <v>1.0300823400000001</v>
      </c>
      <c r="D488" s="12">
        <f ca="1">IF(A488&lt;$B$1,VLOOKUP(A488,[1]DI!$A$4:$B$15000,2,FALSE),0)</f>
        <v>0.13150000000000001</v>
      </c>
      <c r="E488" s="13">
        <f t="shared" ca="1" si="141"/>
        <v>1.0004903700000001</v>
      </c>
      <c r="F488" s="13">
        <f ca="1">(TRUNC(PRODUCT($E$12:$E487),16))</f>
        <v>1.09739610265395</v>
      </c>
      <c r="G488" s="13">
        <f t="shared" ca="1" si="142"/>
        <v>1.09097824697751</v>
      </c>
      <c r="H488" s="13">
        <f t="shared" ca="1" si="143"/>
        <v>1.0058826599999999</v>
      </c>
      <c r="I488" s="12">
        <f t="shared" si="157"/>
        <v>0.1</v>
      </c>
      <c r="J488" s="30">
        <f t="shared" si="144"/>
        <v>44727</v>
      </c>
      <c r="K488" s="2">
        <f t="shared" si="145"/>
        <v>12</v>
      </c>
      <c r="L488" s="15">
        <f t="shared" si="146"/>
        <v>12</v>
      </c>
      <c r="M488" s="11">
        <f t="shared" si="147"/>
        <v>1.0045488950000001</v>
      </c>
      <c r="N488" s="11">
        <f t="shared" ca="1" si="148"/>
        <v>1.0104583149999999</v>
      </c>
      <c r="O488" s="15">
        <f t="shared" si="149"/>
        <v>0</v>
      </c>
      <c r="P488" s="13">
        <f t="shared" ca="1" si="158"/>
        <v>1.077292E-2</v>
      </c>
      <c r="Q488" s="19">
        <f t="shared" si="150"/>
        <v>0</v>
      </c>
      <c r="R488" s="13">
        <f t="shared" si="155"/>
        <v>0</v>
      </c>
      <c r="S488" s="13"/>
      <c r="T488" s="13"/>
      <c r="U488" s="13"/>
      <c r="V488" s="13"/>
      <c r="W488" s="4" t="str">
        <f t="shared" si="151"/>
        <v>J=</v>
      </c>
      <c r="X488" s="30">
        <f t="shared" si="152"/>
        <v>44757</v>
      </c>
      <c r="Y488" s="3"/>
      <c r="Z488" s="71">
        <f>[2]Plan1!$A558</f>
        <v>53212</v>
      </c>
      <c r="AA488" s="71" t="str">
        <f>[2]Plan1!$C558</f>
        <v>Independência do Brasil</v>
      </c>
      <c r="AB488" s="64"/>
      <c r="AC488" s="1"/>
      <c r="AD488" s="3"/>
      <c r="AE488" s="3"/>
      <c r="AF488" s="3"/>
      <c r="AG488" s="3"/>
      <c r="AH488" s="3"/>
      <c r="AI488" s="10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</row>
    <row r="489" spans="1:145" x14ac:dyDescent="0.15">
      <c r="A489" s="36">
        <f t="shared" si="154"/>
        <v>44747</v>
      </c>
      <c r="B489" s="14">
        <f t="shared" ca="1" si="156"/>
        <v>1.0417596</v>
      </c>
      <c r="C489" s="13">
        <f t="shared" ca="1" si="140"/>
        <v>1.0300823400000001</v>
      </c>
      <c r="D489" s="12">
        <f ca="1">IF(A489&lt;$B$1,VLOOKUP(A489,[1]DI!$A$4:$B$15000,2,FALSE),0)</f>
        <v>0.13150000000000001</v>
      </c>
      <c r="E489" s="13">
        <f t="shared" ca="1" si="141"/>
        <v>1.0004903700000001</v>
      </c>
      <c r="F489" s="13">
        <f ca="1">(TRUNC(PRODUCT($E$12:$E488),16))</f>
        <v>1.0979342327808099</v>
      </c>
      <c r="G489" s="13">
        <f t="shared" ca="1" si="142"/>
        <v>1.09097824697751</v>
      </c>
      <c r="H489" s="13">
        <f t="shared" ca="1" si="143"/>
        <v>1.00637592</v>
      </c>
      <c r="I489" s="12">
        <f t="shared" si="157"/>
        <v>0.1</v>
      </c>
      <c r="J489" s="30">
        <f t="shared" si="144"/>
        <v>44727</v>
      </c>
      <c r="K489" s="2">
        <f t="shared" si="145"/>
        <v>13</v>
      </c>
      <c r="L489" s="15">
        <f t="shared" si="146"/>
        <v>13</v>
      </c>
      <c r="M489" s="11">
        <f t="shared" si="147"/>
        <v>1.0049289020000001</v>
      </c>
      <c r="N489" s="11">
        <f t="shared" ca="1" si="148"/>
        <v>1.0113362480000001</v>
      </c>
      <c r="O489" s="15">
        <f t="shared" si="149"/>
        <v>0</v>
      </c>
      <c r="P489" s="13">
        <f t="shared" ca="1" si="158"/>
        <v>1.167726E-2</v>
      </c>
      <c r="Q489" s="19">
        <f t="shared" si="150"/>
        <v>0</v>
      </c>
      <c r="R489" s="13">
        <f t="shared" si="155"/>
        <v>0</v>
      </c>
      <c r="S489" s="13"/>
      <c r="T489" s="13"/>
      <c r="U489" s="13"/>
      <c r="V489" s="13"/>
      <c r="W489" s="4" t="str">
        <f t="shared" si="151"/>
        <v>J=</v>
      </c>
      <c r="X489" s="30">
        <f t="shared" si="152"/>
        <v>44757</v>
      </c>
      <c r="Y489" s="3"/>
      <c r="Z489" s="71">
        <f>[2]Plan1!$A559</f>
        <v>53247</v>
      </c>
      <c r="AA489" s="71" t="str">
        <f>[2]Plan1!$C559</f>
        <v>Nossa Sr.a Aparecida - Padroeira do Brasil</v>
      </c>
      <c r="AB489" s="64"/>
      <c r="AC489" s="1"/>
      <c r="AD489" s="3"/>
      <c r="AE489" s="3"/>
      <c r="AF489" s="3"/>
      <c r="AG489" s="3"/>
      <c r="AH489" s="3"/>
      <c r="AI489" s="10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</row>
    <row r="490" spans="1:145" x14ac:dyDescent="0.15">
      <c r="A490" s="36">
        <f t="shared" si="154"/>
        <v>44748</v>
      </c>
      <c r="B490" s="14">
        <f t="shared" ca="1" si="156"/>
        <v>1.0426647200000001</v>
      </c>
      <c r="C490" s="13">
        <f t="shared" ca="1" si="140"/>
        <v>1.0300823400000001</v>
      </c>
      <c r="D490" s="12">
        <f ca="1">IF(A490&lt;$B$1,VLOOKUP(A490,[1]DI!$A$4:$B$15000,2,FALSE),0)</f>
        <v>0.13150000000000001</v>
      </c>
      <c r="E490" s="13">
        <f t="shared" ca="1" si="141"/>
        <v>1.0004903700000001</v>
      </c>
      <c r="F490" s="13">
        <f ca="1">(TRUNC(PRODUCT($E$12:$E489),16))</f>
        <v>1.09847262679054</v>
      </c>
      <c r="G490" s="13">
        <f t="shared" ca="1" si="142"/>
        <v>1.09097824697751</v>
      </c>
      <c r="H490" s="13">
        <f t="shared" ca="1" si="143"/>
        <v>1.00686941</v>
      </c>
      <c r="I490" s="12">
        <f t="shared" si="157"/>
        <v>0.1</v>
      </c>
      <c r="J490" s="30">
        <f t="shared" si="144"/>
        <v>44727</v>
      </c>
      <c r="K490" s="2">
        <f t="shared" si="145"/>
        <v>14</v>
      </c>
      <c r="L490" s="15">
        <f t="shared" si="146"/>
        <v>14</v>
      </c>
      <c r="M490" s="11">
        <f t="shared" si="147"/>
        <v>1.005309053</v>
      </c>
      <c r="N490" s="11">
        <f t="shared" ca="1" si="148"/>
        <v>1.0122149330000001</v>
      </c>
      <c r="O490" s="15">
        <f t="shared" si="149"/>
        <v>0</v>
      </c>
      <c r="P490" s="13">
        <f t="shared" ca="1" si="158"/>
        <v>1.2582380000000001E-2</v>
      </c>
      <c r="Q490" s="19">
        <f t="shared" si="150"/>
        <v>0</v>
      </c>
      <c r="R490" s="13">
        <f t="shared" si="155"/>
        <v>0</v>
      </c>
      <c r="S490" s="13"/>
      <c r="T490" s="13"/>
      <c r="U490" s="13"/>
      <c r="V490" s="13"/>
      <c r="W490" s="4" t="str">
        <f t="shared" si="151"/>
        <v>J=</v>
      </c>
      <c r="X490" s="30">
        <f t="shared" si="152"/>
        <v>44757</v>
      </c>
      <c r="Y490" s="3"/>
      <c r="Z490" s="71">
        <f>[2]Plan1!$A560</f>
        <v>53268</v>
      </c>
      <c r="AA490" s="71" t="str">
        <f>[2]Plan1!$C560</f>
        <v>Finados</v>
      </c>
      <c r="AB490" s="64"/>
      <c r="AC490" s="1"/>
      <c r="AD490" s="3"/>
      <c r="AE490" s="3"/>
      <c r="AF490" s="3"/>
      <c r="AG490" s="3"/>
      <c r="AH490" s="3"/>
      <c r="AI490" s="10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</row>
    <row r="491" spans="1:145" x14ac:dyDescent="0.15">
      <c r="A491" s="36">
        <f t="shared" si="154"/>
        <v>44749</v>
      </c>
      <c r="B491" s="14">
        <f t="shared" ca="1" si="156"/>
        <v>1.0435706300000001</v>
      </c>
      <c r="C491" s="13">
        <f t="shared" ca="1" si="140"/>
        <v>1.0300823400000001</v>
      </c>
      <c r="D491" s="12">
        <f ca="1">IF(A491&lt;$B$1,VLOOKUP(A491,[1]DI!$A$4:$B$15000,2,FALSE),0)</f>
        <v>0.13150000000000001</v>
      </c>
      <c r="E491" s="13">
        <f t="shared" ca="1" si="141"/>
        <v>1.0004903700000001</v>
      </c>
      <c r="F491" s="13">
        <f ca="1">(TRUNC(PRODUCT($E$12:$E490),16))</f>
        <v>1.09901128481253</v>
      </c>
      <c r="G491" s="13">
        <f t="shared" ca="1" si="142"/>
        <v>1.09097824697751</v>
      </c>
      <c r="H491" s="13">
        <f t="shared" ca="1" si="143"/>
        <v>1.00736315</v>
      </c>
      <c r="I491" s="12">
        <f t="shared" si="157"/>
        <v>0.1</v>
      </c>
      <c r="J491" s="30">
        <f t="shared" si="144"/>
        <v>44727</v>
      </c>
      <c r="K491" s="2">
        <f t="shared" si="145"/>
        <v>15</v>
      </c>
      <c r="L491" s="15">
        <f t="shared" si="146"/>
        <v>15</v>
      </c>
      <c r="M491" s="11">
        <f t="shared" si="147"/>
        <v>1.005689348</v>
      </c>
      <c r="N491" s="11">
        <f t="shared" ca="1" si="148"/>
        <v>1.01309439</v>
      </c>
      <c r="O491" s="15">
        <f t="shared" si="149"/>
        <v>0</v>
      </c>
      <c r="P491" s="13">
        <f t="shared" ca="1" si="158"/>
        <v>1.348829E-2</v>
      </c>
      <c r="Q491" s="19">
        <f t="shared" si="150"/>
        <v>0</v>
      </c>
      <c r="R491" s="13">
        <f t="shared" si="155"/>
        <v>0</v>
      </c>
      <c r="S491" s="13"/>
      <c r="T491" s="13"/>
      <c r="U491" s="13"/>
      <c r="V491" s="13"/>
      <c r="W491" s="4" t="str">
        <f t="shared" si="151"/>
        <v>J=</v>
      </c>
      <c r="X491" s="30">
        <f t="shared" si="152"/>
        <v>44757</v>
      </c>
      <c r="Y491" s="3"/>
      <c r="Z491" s="71">
        <f>[2]Plan1!$A561</f>
        <v>53281</v>
      </c>
      <c r="AA491" s="71" t="str">
        <f>[2]Plan1!$C561</f>
        <v>Proclamação da República</v>
      </c>
      <c r="AB491" s="64"/>
      <c r="AC491" s="1"/>
      <c r="AD491" s="3"/>
      <c r="AE491" s="3"/>
      <c r="AF491" s="3"/>
      <c r="AG491" s="3"/>
      <c r="AH491" s="3"/>
      <c r="AI491" s="10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</row>
    <row r="492" spans="1:145" x14ac:dyDescent="0.15">
      <c r="A492" s="36">
        <f t="shared" si="154"/>
        <v>44750</v>
      </c>
      <c r="B492" s="14">
        <f t="shared" ca="1" si="156"/>
        <v>1.0444773300000001</v>
      </c>
      <c r="C492" s="13">
        <f t="shared" ca="1" si="140"/>
        <v>1.0300823400000001</v>
      </c>
      <c r="D492" s="12">
        <f ca="1">IF(A492&lt;$B$1,VLOOKUP(A492,[1]DI!$A$4:$B$15000,2,FALSE),0)</f>
        <v>0.13150000000000001</v>
      </c>
      <c r="E492" s="13">
        <f t="shared" ca="1" si="141"/>
        <v>1.0004903700000001</v>
      </c>
      <c r="F492" s="13">
        <f ca="1">(TRUNC(PRODUCT($E$12:$E491),16))</f>
        <v>1.0995502069762699</v>
      </c>
      <c r="G492" s="13">
        <f t="shared" ca="1" si="142"/>
        <v>1.09097824697751</v>
      </c>
      <c r="H492" s="13">
        <f t="shared" ca="1" si="143"/>
        <v>1.0078571300000001</v>
      </c>
      <c r="I492" s="12">
        <f t="shared" si="157"/>
        <v>0.1</v>
      </c>
      <c r="J492" s="30">
        <f t="shared" si="144"/>
        <v>44727</v>
      </c>
      <c r="K492" s="2">
        <f t="shared" si="145"/>
        <v>16</v>
      </c>
      <c r="L492" s="15">
        <f t="shared" si="146"/>
        <v>16</v>
      </c>
      <c r="M492" s="11">
        <f t="shared" si="147"/>
        <v>1.0060697869999999</v>
      </c>
      <c r="N492" s="11">
        <f t="shared" ca="1" si="148"/>
        <v>1.0139746080000001</v>
      </c>
      <c r="O492" s="15">
        <f t="shared" si="149"/>
        <v>0</v>
      </c>
      <c r="P492" s="13">
        <f t="shared" ca="1" si="158"/>
        <v>1.439499E-2</v>
      </c>
      <c r="Q492" s="19">
        <f t="shared" si="150"/>
        <v>0</v>
      </c>
      <c r="R492" s="13">
        <f t="shared" si="155"/>
        <v>0</v>
      </c>
      <c r="S492" s="13"/>
      <c r="T492" s="13"/>
      <c r="U492" s="13"/>
      <c r="V492" s="13"/>
      <c r="W492" s="4" t="str">
        <f t="shared" si="151"/>
        <v>J=</v>
      </c>
      <c r="X492" s="30">
        <f t="shared" si="152"/>
        <v>44757</v>
      </c>
      <c r="Y492" s="3"/>
      <c r="Z492" s="71">
        <f>[2]Plan1!$A562</f>
        <v>53286</v>
      </c>
      <c r="AA492" s="71" t="str">
        <f>[2]Plan1!$C562</f>
        <v>Dia Nacional de Zumbi e da Consciência Negra</v>
      </c>
      <c r="AB492" s="64"/>
      <c r="AC492" s="1"/>
      <c r="AD492" s="3"/>
      <c r="AE492" s="3"/>
      <c r="AF492" s="3"/>
      <c r="AG492" s="3"/>
      <c r="AH492" s="3"/>
      <c r="AI492" s="10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</row>
    <row r="493" spans="1:145" x14ac:dyDescent="0.15">
      <c r="A493" s="36">
        <f t="shared" si="154"/>
        <v>44751</v>
      </c>
      <c r="B493" s="14">
        <f t="shared" ca="1" si="156"/>
        <v>1.0453848100000001</v>
      </c>
      <c r="C493" s="13">
        <f t="shared" ca="1" si="140"/>
        <v>1.0300823400000001</v>
      </c>
      <c r="D493" s="12">
        <f ca="1">IF(A493&lt;$B$1,VLOOKUP(A493,[1]DI!$A$4:$B$15000,2,FALSE),0)</f>
        <v>0</v>
      </c>
      <c r="E493" s="13">
        <f t="shared" ca="1" si="141"/>
        <v>1</v>
      </c>
      <c r="F493" s="13">
        <f ca="1">(TRUNC(PRODUCT($E$12:$E492),16))</f>
        <v>1.1000893934112601</v>
      </c>
      <c r="G493" s="13">
        <f t="shared" ca="1" si="142"/>
        <v>1.09097824697751</v>
      </c>
      <c r="H493" s="13">
        <f t="shared" ca="1" si="143"/>
        <v>1.0083513500000001</v>
      </c>
      <c r="I493" s="12">
        <f t="shared" si="157"/>
        <v>0.1</v>
      </c>
      <c r="J493" s="30">
        <f t="shared" si="144"/>
        <v>44727</v>
      </c>
      <c r="K493" s="2">
        <f t="shared" si="145"/>
        <v>16</v>
      </c>
      <c r="L493" s="15">
        <f t="shared" si="146"/>
        <v>17</v>
      </c>
      <c r="M493" s="11">
        <f t="shared" si="147"/>
        <v>1.00645037</v>
      </c>
      <c r="N493" s="11">
        <f t="shared" ca="1" si="148"/>
        <v>1.0148555889999999</v>
      </c>
      <c r="O493" s="15">
        <f t="shared" si="149"/>
        <v>0</v>
      </c>
      <c r="P493" s="13">
        <f t="shared" ca="1" si="158"/>
        <v>1.530247E-2</v>
      </c>
      <c r="Q493" s="19">
        <f t="shared" si="150"/>
        <v>0</v>
      </c>
      <c r="R493" s="13">
        <f t="shared" si="155"/>
        <v>0</v>
      </c>
      <c r="S493" s="13"/>
      <c r="T493" s="13"/>
      <c r="U493" s="13"/>
      <c r="V493" s="13"/>
      <c r="W493" s="4" t="str">
        <f t="shared" si="151"/>
        <v>J=</v>
      </c>
      <c r="X493" s="30">
        <f t="shared" si="152"/>
        <v>44757</v>
      </c>
      <c r="Y493" s="3"/>
      <c r="Z493" s="71">
        <f>[2]Plan1!$A563</f>
        <v>53321</v>
      </c>
      <c r="AA493" s="71" t="str">
        <f>[2]Plan1!$C563</f>
        <v>Natal</v>
      </c>
      <c r="AB493" s="64"/>
      <c r="AC493" s="1"/>
      <c r="AD493" s="3"/>
      <c r="AE493" s="3"/>
      <c r="AF493" s="3"/>
      <c r="AG493" s="3"/>
      <c r="AH493" s="3"/>
      <c r="AI493" s="10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</row>
    <row r="494" spans="1:145" x14ac:dyDescent="0.15">
      <c r="A494" s="36">
        <f t="shared" si="154"/>
        <v>44752</v>
      </c>
      <c r="B494" s="14">
        <f t="shared" ca="1" si="156"/>
        <v>1.0453848100000001</v>
      </c>
      <c r="C494" s="13">
        <f t="shared" ca="1" si="140"/>
        <v>1.0300823400000001</v>
      </c>
      <c r="D494" s="12">
        <f ca="1">IF(A494&lt;$B$1,VLOOKUP(A494,[1]DI!$A$4:$B$15000,2,FALSE),0)</f>
        <v>0</v>
      </c>
      <c r="E494" s="13">
        <f t="shared" ca="1" si="141"/>
        <v>1</v>
      </c>
      <c r="F494" s="13">
        <f ca="1">(TRUNC(PRODUCT($E$12:$E493),16))</f>
        <v>1.1000893934112601</v>
      </c>
      <c r="G494" s="13">
        <f t="shared" ca="1" si="142"/>
        <v>1.09097824697751</v>
      </c>
      <c r="H494" s="13">
        <f t="shared" ca="1" si="143"/>
        <v>1.0083513500000001</v>
      </c>
      <c r="I494" s="12">
        <f t="shared" si="157"/>
        <v>0.1</v>
      </c>
      <c r="J494" s="30">
        <f t="shared" si="144"/>
        <v>44727</v>
      </c>
      <c r="K494" s="2">
        <f t="shared" si="145"/>
        <v>16</v>
      </c>
      <c r="L494" s="15">
        <f t="shared" si="146"/>
        <v>17</v>
      </c>
      <c r="M494" s="11">
        <f t="shared" si="147"/>
        <v>1.00645037</v>
      </c>
      <c r="N494" s="11">
        <f t="shared" ca="1" si="148"/>
        <v>1.0148555889999999</v>
      </c>
      <c r="O494" s="15">
        <f t="shared" si="149"/>
        <v>0</v>
      </c>
      <c r="P494" s="13">
        <f t="shared" ca="1" si="158"/>
        <v>1.530247E-2</v>
      </c>
      <c r="Q494" s="19">
        <f t="shared" si="150"/>
        <v>0</v>
      </c>
      <c r="R494" s="13">
        <f t="shared" si="155"/>
        <v>0</v>
      </c>
      <c r="S494" s="13"/>
      <c r="T494" s="13"/>
      <c r="U494" s="13"/>
      <c r="V494" s="13"/>
      <c r="W494" s="4" t="str">
        <f t="shared" si="151"/>
        <v>J=</v>
      </c>
      <c r="X494" s="30">
        <f t="shared" si="152"/>
        <v>44757</v>
      </c>
      <c r="Y494" s="3"/>
      <c r="Z494" s="71">
        <f>[2]Plan1!$A564</f>
        <v>53328</v>
      </c>
      <c r="AA494" s="71" t="str">
        <f>[2]Plan1!$C564</f>
        <v>Confraternização Universal</v>
      </c>
      <c r="AB494" s="64"/>
      <c r="AC494" s="1"/>
      <c r="AD494" s="3"/>
      <c r="AE494" s="3"/>
      <c r="AF494" s="3"/>
      <c r="AG494" s="3"/>
      <c r="AH494" s="3"/>
      <c r="AI494" s="10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</row>
    <row r="495" spans="1:145" x14ac:dyDescent="0.15">
      <c r="A495" s="36">
        <f t="shared" si="154"/>
        <v>44753</v>
      </c>
      <c r="B495" s="14">
        <f t="shared" ca="1" si="156"/>
        <v>1.0453848100000001</v>
      </c>
      <c r="C495" s="13">
        <f t="shared" ca="1" si="140"/>
        <v>1.0300823400000001</v>
      </c>
      <c r="D495" s="12">
        <f ca="1">IF(A495&lt;$B$1,VLOOKUP(A495,[1]DI!$A$4:$B$15000,2,FALSE),0)</f>
        <v>0.13150000000000001</v>
      </c>
      <c r="E495" s="13">
        <f t="shared" ca="1" si="141"/>
        <v>1.0004903700000001</v>
      </c>
      <c r="F495" s="13">
        <f ca="1">(TRUNC(PRODUCT($E$12:$E494),16))</f>
        <v>1.1000893934112601</v>
      </c>
      <c r="G495" s="13">
        <f t="shared" ca="1" si="142"/>
        <v>1.09097824697751</v>
      </c>
      <c r="H495" s="13">
        <f t="shared" ca="1" si="143"/>
        <v>1.0083513500000001</v>
      </c>
      <c r="I495" s="12">
        <f t="shared" si="157"/>
        <v>0.1</v>
      </c>
      <c r="J495" s="30">
        <f t="shared" si="144"/>
        <v>44727</v>
      </c>
      <c r="K495" s="2">
        <f t="shared" si="145"/>
        <v>17</v>
      </c>
      <c r="L495" s="15">
        <f t="shared" si="146"/>
        <v>17</v>
      </c>
      <c r="M495" s="11">
        <f t="shared" si="147"/>
        <v>1.00645037</v>
      </c>
      <c r="N495" s="11">
        <f t="shared" ca="1" si="148"/>
        <v>1.0148555889999999</v>
      </c>
      <c r="O495" s="15">
        <f t="shared" si="149"/>
        <v>0</v>
      </c>
      <c r="P495" s="13">
        <f t="shared" ca="1" si="158"/>
        <v>1.530247E-2</v>
      </c>
      <c r="Q495" s="19">
        <f t="shared" si="150"/>
        <v>0</v>
      </c>
      <c r="R495" s="13">
        <f t="shared" si="155"/>
        <v>0</v>
      </c>
      <c r="S495" s="13"/>
      <c r="T495" s="13"/>
      <c r="U495" s="13"/>
      <c r="V495" s="13"/>
      <c r="W495" s="4" t="str">
        <f t="shared" si="151"/>
        <v>J=</v>
      </c>
      <c r="X495" s="30">
        <f t="shared" si="152"/>
        <v>44757</v>
      </c>
      <c r="Y495" s="3"/>
      <c r="Z495" s="71">
        <f>[2]Plan1!$A565</f>
        <v>53363</v>
      </c>
      <c r="AA495" s="71" t="str">
        <f>[2]Plan1!$C565</f>
        <v>Carnaval</v>
      </c>
      <c r="AB495" s="64"/>
      <c r="AC495" s="1"/>
      <c r="AD495" s="3"/>
      <c r="AE495" s="3"/>
      <c r="AF495" s="3"/>
      <c r="AG495" s="3"/>
      <c r="AH495" s="3"/>
      <c r="AI495" s="10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</row>
    <row r="496" spans="1:145" x14ac:dyDescent="0.15">
      <c r="A496" s="36">
        <f t="shared" si="154"/>
        <v>44754</v>
      </c>
      <c r="B496" s="14">
        <f t="shared" ca="1" si="156"/>
        <v>1.04629309</v>
      </c>
      <c r="C496" s="13">
        <f t="shared" ca="1" si="140"/>
        <v>1.0300823400000001</v>
      </c>
      <c r="D496" s="12">
        <f ca="1">IF(A496&lt;$B$1,VLOOKUP(A496,[1]DI!$A$4:$B$15000,2,FALSE),0)</f>
        <v>0.13150000000000001</v>
      </c>
      <c r="E496" s="13">
        <f t="shared" ca="1" si="141"/>
        <v>1.0004903700000001</v>
      </c>
      <c r="F496" s="13">
        <f ca="1">(TRUNC(PRODUCT($E$12:$E495),16))</f>
        <v>1.1006288442471099</v>
      </c>
      <c r="G496" s="13">
        <f t="shared" ca="1" si="142"/>
        <v>1.09097824697751</v>
      </c>
      <c r="H496" s="13">
        <f t="shared" ca="1" si="143"/>
        <v>1.0088458199999999</v>
      </c>
      <c r="I496" s="12">
        <f t="shared" si="157"/>
        <v>0.1</v>
      </c>
      <c r="J496" s="30">
        <f t="shared" si="144"/>
        <v>44727</v>
      </c>
      <c r="K496" s="2">
        <f t="shared" si="145"/>
        <v>18</v>
      </c>
      <c r="L496" s="15">
        <f t="shared" si="146"/>
        <v>18</v>
      </c>
      <c r="M496" s="11">
        <f t="shared" si="147"/>
        <v>1.006831096</v>
      </c>
      <c r="N496" s="11">
        <f t="shared" ca="1" si="148"/>
        <v>1.0157373430000001</v>
      </c>
      <c r="O496" s="15">
        <f t="shared" si="149"/>
        <v>0</v>
      </c>
      <c r="P496" s="13">
        <f t="shared" ca="1" si="158"/>
        <v>1.6210749999999999E-2</v>
      </c>
      <c r="Q496" s="19">
        <f t="shared" si="150"/>
        <v>0</v>
      </c>
      <c r="R496" s="13">
        <f t="shared" si="155"/>
        <v>0</v>
      </c>
      <c r="S496" s="13"/>
      <c r="T496" s="13"/>
      <c r="U496" s="13"/>
      <c r="V496" s="13"/>
      <c r="W496" s="4" t="str">
        <f t="shared" si="151"/>
        <v>J=</v>
      </c>
      <c r="X496" s="30">
        <f t="shared" si="152"/>
        <v>44757</v>
      </c>
      <c r="Y496" s="3"/>
      <c r="Z496" s="71">
        <f>[2]Plan1!$A566</f>
        <v>53364</v>
      </c>
      <c r="AA496" s="71" t="str">
        <f>[2]Plan1!$C566</f>
        <v>Carnaval</v>
      </c>
      <c r="AB496" s="64"/>
      <c r="AC496" s="1"/>
      <c r="AD496" s="3"/>
      <c r="AE496" s="3"/>
      <c r="AF496" s="3"/>
      <c r="AG496" s="3"/>
      <c r="AH496" s="3"/>
      <c r="AI496" s="10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</row>
    <row r="497" spans="1:145" x14ac:dyDescent="0.15">
      <c r="A497" s="36">
        <f t="shared" si="154"/>
        <v>44755</v>
      </c>
      <c r="B497" s="14">
        <f t="shared" ca="1" si="156"/>
        <v>1.0472021600000001</v>
      </c>
      <c r="C497" s="13">
        <f t="shared" ca="1" si="140"/>
        <v>1.0300823400000001</v>
      </c>
      <c r="D497" s="12">
        <f ca="1">IF(A497&lt;$B$1,VLOOKUP(A497,[1]DI!$A$4:$B$15000,2,FALSE),0)</f>
        <v>0.13150000000000001</v>
      </c>
      <c r="E497" s="13">
        <f t="shared" ca="1" si="141"/>
        <v>1.0004903700000001</v>
      </c>
      <c r="F497" s="13">
        <f ca="1">(TRUNC(PRODUCT($E$12:$E496),16))</f>
        <v>1.1011685596134599</v>
      </c>
      <c r="G497" s="13">
        <f t="shared" ca="1" si="142"/>
        <v>1.09097824697751</v>
      </c>
      <c r="H497" s="13">
        <f t="shared" ca="1" si="143"/>
        <v>1.00934053</v>
      </c>
      <c r="I497" s="12">
        <f t="shared" si="157"/>
        <v>0.1</v>
      </c>
      <c r="J497" s="30">
        <f t="shared" si="144"/>
        <v>44727</v>
      </c>
      <c r="K497" s="2">
        <f t="shared" si="145"/>
        <v>19</v>
      </c>
      <c r="L497" s="15">
        <f t="shared" si="146"/>
        <v>19</v>
      </c>
      <c r="M497" s="11">
        <f t="shared" si="147"/>
        <v>1.0072119669999999</v>
      </c>
      <c r="N497" s="11">
        <f t="shared" ca="1" si="148"/>
        <v>1.0166198609999999</v>
      </c>
      <c r="O497" s="15">
        <f t="shared" si="149"/>
        <v>0</v>
      </c>
      <c r="P497" s="13">
        <f t="shared" ca="1" si="158"/>
        <v>1.7119820000000001E-2</v>
      </c>
      <c r="Q497" s="19">
        <f t="shared" si="150"/>
        <v>0</v>
      </c>
      <c r="R497" s="13">
        <f t="shared" si="155"/>
        <v>0</v>
      </c>
      <c r="S497" s="13"/>
      <c r="T497" s="13"/>
      <c r="U497" s="13"/>
      <c r="V497" s="13"/>
      <c r="W497" s="4" t="str">
        <f t="shared" si="151"/>
        <v>J=</v>
      </c>
      <c r="X497" s="30">
        <f t="shared" si="152"/>
        <v>44757</v>
      </c>
      <c r="Y497" s="3"/>
      <c r="Z497" s="71">
        <f>[2]Plan1!$A567</f>
        <v>53409</v>
      </c>
      <c r="AA497" s="71" t="str">
        <f>[2]Plan1!$C567</f>
        <v>Paixão de Cristo</v>
      </c>
      <c r="AB497" s="64"/>
      <c r="AC497" s="1"/>
      <c r="AD497" s="3"/>
      <c r="AE497" s="3"/>
      <c r="AF497" s="3"/>
      <c r="AG497" s="3"/>
      <c r="AH497" s="3"/>
      <c r="AI497" s="10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</row>
    <row r="498" spans="1:145" x14ac:dyDescent="0.15">
      <c r="A498" s="36">
        <f t="shared" si="154"/>
        <v>44756</v>
      </c>
      <c r="B498" s="14">
        <f t="shared" ca="1" si="156"/>
        <v>1.0481120100000001</v>
      </c>
      <c r="C498" s="13">
        <f t="shared" ca="1" si="140"/>
        <v>1.0300823400000001</v>
      </c>
      <c r="D498" s="12">
        <f ca="1">IF(A498&lt;$B$1,VLOOKUP(A498,[1]DI!$A$4:$B$15000,2,FALSE),0)</f>
        <v>0.13150000000000001</v>
      </c>
      <c r="E498" s="13">
        <f t="shared" ca="1" si="141"/>
        <v>1.0004903700000001</v>
      </c>
      <c r="F498" s="13">
        <f ca="1">(TRUNC(PRODUCT($E$12:$E497),16))</f>
        <v>1.1017085396400399</v>
      </c>
      <c r="G498" s="13">
        <f t="shared" ca="1" si="142"/>
        <v>1.09097824697751</v>
      </c>
      <c r="H498" s="13">
        <f t="shared" ca="1" si="143"/>
        <v>1.00983548</v>
      </c>
      <c r="I498" s="12">
        <f t="shared" si="157"/>
        <v>0.1</v>
      </c>
      <c r="J498" s="30">
        <f t="shared" si="144"/>
        <v>44727</v>
      </c>
      <c r="K498" s="2">
        <f t="shared" si="145"/>
        <v>20</v>
      </c>
      <c r="L498" s="15">
        <f t="shared" si="146"/>
        <v>20</v>
      </c>
      <c r="M498" s="11">
        <f t="shared" si="147"/>
        <v>1.007592982</v>
      </c>
      <c r="N498" s="11">
        <f t="shared" ca="1" si="148"/>
        <v>1.0175031430000001</v>
      </c>
      <c r="O498" s="15">
        <f t="shared" si="149"/>
        <v>0</v>
      </c>
      <c r="P498" s="13">
        <f t="shared" ca="1" si="158"/>
        <v>1.8029670000000001E-2</v>
      </c>
      <c r="Q498" s="19">
        <f t="shared" si="150"/>
        <v>0</v>
      </c>
      <c r="R498" s="13">
        <f t="shared" si="155"/>
        <v>0</v>
      </c>
      <c r="S498" s="13"/>
      <c r="T498" s="13"/>
      <c r="U498" s="13"/>
      <c r="V498" s="13"/>
      <c r="W498" s="4" t="str">
        <f t="shared" si="151"/>
        <v>J=</v>
      </c>
      <c r="X498" s="30">
        <f t="shared" si="152"/>
        <v>44757</v>
      </c>
      <c r="Y498" s="3"/>
      <c r="Z498" s="71">
        <f>[2]Plan1!$A568</f>
        <v>53438</v>
      </c>
      <c r="AA498" s="71" t="str">
        <f>[2]Plan1!$C568</f>
        <v>Tiradentes</v>
      </c>
      <c r="AB498" s="64"/>
      <c r="AC498" s="1"/>
      <c r="AD498" s="3"/>
      <c r="AE498" s="3"/>
      <c r="AF498" s="3"/>
      <c r="AG498" s="3"/>
      <c r="AH498" s="3"/>
      <c r="AI498" s="10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</row>
    <row r="499" spans="1:145" x14ac:dyDescent="0.15">
      <c r="A499" s="36">
        <f t="shared" si="154"/>
        <v>44757</v>
      </c>
      <c r="B499" s="14">
        <f t="shared" ca="1" si="156"/>
        <v>1.0490226500000002</v>
      </c>
      <c r="C499" s="13">
        <f t="shared" ca="1" si="140"/>
        <v>1.0300823400000001</v>
      </c>
      <c r="D499" s="12">
        <f ca="1">IF(A499&lt;$B$1,VLOOKUP(A499,[1]DI!$A$4:$B$15000,2,FALSE),0)</f>
        <v>0.13150000000000001</v>
      </c>
      <c r="E499" s="13">
        <f t="shared" ca="1" si="141"/>
        <v>1.0004903700000001</v>
      </c>
      <c r="F499" s="13">
        <f ca="1">(TRUNC(PRODUCT($E$12:$E498),16))</f>
        <v>1.10224878445663</v>
      </c>
      <c r="G499" s="13">
        <f t="shared" ca="1" si="142"/>
        <v>1.09097824697751</v>
      </c>
      <c r="H499" s="13">
        <f t="shared" ca="1" si="143"/>
        <v>1.0103306700000001</v>
      </c>
      <c r="I499" s="12">
        <f t="shared" si="157"/>
        <v>0.1</v>
      </c>
      <c r="J499" s="30">
        <f t="shared" si="144"/>
        <v>44727</v>
      </c>
      <c r="K499" s="2">
        <f t="shared" si="145"/>
        <v>21</v>
      </c>
      <c r="L499" s="15">
        <f t="shared" si="146"/>
        <v>21</v>
      </c>
      <c r="M499" s="11">
        <f t="shared" si="147"/>
        <v>1.00797414</v>
      </c>
      <c r="N499" s="11">
        <f t="shared" ca="1" si="148"/>
        <v>1.0183871879999999</v>
      </c>
      <c r="O499" s="15">
        <f t="shared" si="149"/>
        <v>3</v>
      </c>
      <c r="P499" s="13">
        <f t="shared" ca="1" si="158"/>
        <v>1.8940309999999998E-2</v>
      </c>
      <c r="Q499" s="19">
        <f t="shared" si="150"/>
        <v>0</v>
      </c>
      <c r="R499" s="13">
        <f t="shared" si="155"/>
        <v>0</v>
      </c>
      <c r="S499" s="13"/>
      <c r="T499" s="13"/>
      <c r="U499" s="13"/>
      <c r="V499" s="13"/>
      <c r="W499" s="4" t="str">
        <f t="shared" si="151"/>
        <v>J=</v>
      </c>
      <c r="X499" s="30">
        <f t="shared" si="152"/>
        <v>44757</v>
      </c>
      <c r="Y499" s="3"/>
      <c r="Z499" s="71">
        <f>[2]Plan1!$A569</f>
        <v>53448</v>
      </c>
      <c r="AA499" s="71" t="str">
        <f>[2]Plan1!$C569</f>
        <v>Dia do Trabalho</v>
      </c>
      <c r="AB499" s="64"/>
      <c r="AC499" s="1"/>
      <c r="AD499" s="3"/>
      <c r="AE499" s="3"/>
      <c r="AF499" s="3"/>
      <c r="AG499" s="3"/>
      <c r="AH499" s="3"/>
      <c r="AI499" s="10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</row>
    <row r="500" spans="1:145" x14ac:dyDescent="0.15">
      <c r="A500" s="36">
        <f t="shared" si="154"/>
        <v>44758</v>
      </c>
      <c r="B500" s="14">
        <f t="shared" ca="1" si="156"/>
        <v>1.0309773100000001</v>
      </c>
      <c r="C500" s="13">
        <f t="shared" ca="1" si="140"/>
        <v>1.0300823400000001</v>
      </c>
      <c r="D500" s="12">
        <f ca="1">IF(A500&lt;$B$1,VLOOKUP(A500,[1]DI!$A$4:$B$15000,2,FALSE),0)</f>
        <v>0</v>
      </c>
      <c r="E500" s="13">
        <f t="shared" ca="1" si="141"/>
        <v>1</v>
      </c>
      <c r="F500" s="13">
        <f ca="1">(TRUNC(PRODUCT($E$12:$E499),16))</f>
        <v>1.1027892941930599</v>
      </c>
      <c r="G500" s="13">
        <f t="shared" ca="1" si="142"/>
        <v>1.10224878445663</v>
      </c>
      <c r="H500" s="13">
        <f t="shared" ca="1" si="143"/>
        <v>1.0004903700000001</v>
      </c>
      <c r="I500" s="12">
        <f t="shared" si="157"/>
        <v>0.1</v>
      </c>
      <c r="J500" s="30">
        <f t="shared" si="144"/>
        <v>44757</v>
      </c>
      <c r="K500" s="2">
        <f t="shared" si="145"/>
        <v>1</v>
      </c>
      <c r="L500" s="15">
        <f t="shared" si="146"/>
        <v>1</v>
      </c>
      <c r="M500" s="11">
        <f t="shared" si="147"/>
        <v>1.000378287</v>
      </c>
      <c r="N500" s="11">
        <f t="shared" ca="1" si="148"/>
        <v>1.0008688429999999</v>
      </c>
      <c r="O500" s="15">
        <f t="shared" si="149"/>
        <v>0</v>
      </c>
      <c r="P500" s="13">
        <f t="shared" ca="1" si="158"/>
        <v>8.9497000000000003E-4</v>
      </c>
      <c r="Q500" s="19">
        <f t="shared" si="150"/>
        <v>0</v>
      </c>
      <c r="R500" s="13">
        <f t="shared" si="155"/>
        <v>0</v>
      </c>
      <c r="S500" s="13"/>
      <c r="T500" s="13"/>
      <c r="U500" s="13"/>
      <c r="V500" s="13"/>
      <c r="W500" s="4" t="str">
        <f t="shared" si="151"/>
        <v>J=</v>
      </c>
      <c r="X500" s="30">
        <f t="shared" si="152"/>
        <v>44788</v>
      </c>
      <c r="Y500" s="3"/>
      <c r="Z500" s="71">
        <f>[2]Plan1!$A570</f>
        <v>53471</v>
      </c>
      <c r="AA500" s="71" t="str">
        <f>[2]Plan1!$C570</f>
        <v>Corpus Christi</v>
      </c>
      <c r="AB500" s="64"/>
      <c r="AC500" s="1"/>
      <c r="AD500" s="3"/>
      <c r="AE500" s="3"/>
      <c r="AF500" s="3"/>
      <c r="AG500" s="3"/>
      <c r="AH500" s="3"/>
      <c r="AI500" s="10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</row>
    <row r="501" spans="1:145" x14ac:dyDescent="0.15">
      <c r="A501" s="36">
        <f t="shared" si="154"/>
        <v>44759</v>
      </c>
      <c r="B501" s="14">
        <f t="shared" ca="1" si="156"/>
        <v>1.0309773100000001</v>
      </c>
      <c r="C501" s="13">
        <f t="shared" ca="1" si="140"/>
        <v>1.0300823400000001</v>
      </c>
      <c r="D501" s="12">
        <f ca="1">IF(A501&lt;$B$1,VLOOKUP(A501,[1]DI!$A$4:$B$15000,2,FALSE),0)</f>
        <v>0</v>
      </c>
      <c r="E501" s="13">
        <f t="shared" ca="1" si="141"/>
        <v>1</v>
      </c>
      <c r="F501" s="13">
        <f ca="1">(TRUNC(PRODUCT($E$12:$E500),16))</f>
        <v>1.1027892941930599</v>
      </c>
      <c r="G501" s="13">
        <f t="shared" ca="1" si="142"/>
        <v>1.10224878445663</v>
      </c>
      <c r="H501" s="13">
        <f t="shared" ca="1" si="143"/>
        <v>1.0004903700000001</v>
      </c>
      <c r="I501" s="12">
        <f t="shared" si="157"/>
        <v>0.1</v>
      </c>
      <c r="J501" s="30">
        <f t="shared" si="144"/>
        <v>44757</v>
      </c>
      <c r="K501" s="2">
        <f t="shared" si="145"/>
        <v>1</v>
      </c>
      <c r="L501" s="15">
        <f t="shared" si="146"/>
        <v>1</v>
      </c>
      <c r="M501" s="11">
        <f t="shared" si="147"/>
        <v>1.000378287</v>
      </c>
      <c r="N501" s="11">
        <f t="shared" ca="1" si="148"/>
        <v>1.0008688429999999</v>
      </c>
      <c r="O501" s="15">
        <f t="shared" si="149"/>
        <v>0</v>
      </c>
      <c r="P501" s="13">
        <f t="shared" ca="1" si="158"/>
        <v>8.9497000000000003E-4</v>
      </c>
      <c r="Q501" s="19">
        <f t="shared" si="150"/>
        <v>0</v>
      </c>
      <c r="R501" s="13">
        <f t="shared" si="155"/>
        <v>0</v>
      </c>
      <c r="S501" s="13"/>
      <c r="T501" s="13"/>
      <c r="U501" s="13"/>
      <c r="V501" s="13"/>
      <c r="W501" s="4" t="str">
        <f t="shared" si="151"/>
        <v>J=</v>
      </c>
      <c r="X501" s="30">
        <f t="shared" si="152"/>
        <v>44788</v>
      </c>
      <c r="Y501" s="3"/>
      <c r="Z501" s="71">
        <f>[2]Plan1!$A571</f>
        <v>53577</v>
      </c>
      <c r="AA501" s="71" t="str">
        <f>[2]Plan1!$C571</f>
        <v>Independência do Brasil</v>
      </c>
      <c r="AB501" s="64"/>
      <c r="AC501" s="1"/>
      <c r="AD501" s="3"/>
      <c r="AE501" s="3"/>
      <c r="AF501" s="3"/>
      <c r="AG501" s="3"/>
      <c r="AH501" s="3"/>
      <c r="AI501" s="10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</row>
    <row r="502" spans="1:145" x14ac:dyDescent="0.15">
      <c r="A502" s="36">
        <f t="shared" si="154"/>
        <v>44760</v>
      </c>
      <c r="B502" s="14">
        <f t="shared" ca="1" si="156"/>
        <v>1.0309773100000001</v>
      </c>
      <c r="C502" s="13">
        <f t="shared" ca="1" si="140"/>
        <v>1.0300823400000001</v>
      </c>
      <c r="D502" s="12">
        <f ca="1">IF(A502&lt;$B$1,VLOOKUP(A502,[1]DI!$A$4:$B$15000,2,FALSE),0)</f>
        <v>0.13150000000000001</v>
      </c>
      <c r="E502" s="13">
        <f t="shared" ca="1" si="141"/>
        <v>1.0004903700000001</v>
      </c>
      <c r="F502" s="13">
        <f ca="1">(TRUNC(PRODUCT($E$12:$E501),16))</f>
        <v>1.1027892941930599</v>
      </c>
      <c r="G502" s="13">
        <f t="shared" ca="1" si="142"/>
        <v>1.10224878445663</v>
      </c>
      <c r="H502" s="13">
        <f t="shared" ca="1" si="143"/>
        <v>1.0004903700000001</v>
      </c>
      <c r="I502" s="12">
        <f t="shared" si="157"/>
        <v>0.1</v>
      </c>
      <c r="J502" s="30">
        <f t="shared" si="144"/>
        <v>44757</v>
      </c>
      <c r="K502" s="2">
        <f t="shared" si="145"/>
        <v>1</v>
      </c>
      <c r="L502" s="15">
        <f t="shared" si="146"/>
        <v>1</v>
      </c>
      <c r="M502" s="11">
        <f t="shared" si="147"/>
        <v>1.000378287</v>
      </c>
      <c r="N502" s="11">
        <f t="shared" ca="1" si="148"/>
        <v>1.0008688429999999</v>
      </c>
      <c r="O502" s="15">
        <f t="shared" si="149"/>
        <v>0</v>
      </c>
      <c r="P502" s="13">
        <f t="shared" ca="1" si="158"/>
        <v>8.9497000000000003E-4</v>
      </c>
      <c r="Q502" s="19">
        <f t="shared" si="150"/>
        <v>0</v>
      </c>
      <c r="R502" s="13">
        <f t="shared" si="155"/>
        <v>0</v>
      </c>
      <c r="S502" s="13"/>
      <c r="T502" s="13"/>
      <c r="U502" s="13"/>
      <c r="V502" s="13"/>
      <c r="W502" s="4" t="str">
        <f t="shared" si="151"/>
        <v>J=</v>
      </c>
      <c r="X502" s="30">
        <f t="shared" si="152"/>
        <v>44788</v>
      </c>
      <c r="Y502" s="3"/>
      <c r="Z502" s="71">
        <f>[2]Plan1!$A572</f>
        <v>53612</v>
      </c>
      <c r="AA502" s="71" t="str">
        <f>[2]Plan1!$C572</f>
        <v>Nossa Sr.a Aparecida - Padroeira do Brasil</v>
      </c>
      <c r="AB502" s="64"/>
      <c r="AC502" s="1"/>
      <c r="AD502" s="3"/>
      <c r="AE502" s="3"/>
      <c r="AF502" s="3"/>
      <c r="AG502" s="3"/>
      <c r="AH502" s="3"/>
      <c r="AI502" s="10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</row>
    <row r="503" spans="1:145" x14ac:dyDescent="0.15">
      <c r="A503" s="36">
        <f t="shared" si="154"/>
        <v>44761</v>
      </c>
      <c r="B503" s="14">
        <f t="shared" ca="1" si="156"/>
        <v>1.0318730700000001</v>
      </c>
      <c r="C503" s="13">
        <f t="shared" ca="1" si="140"/>
        <v>1.0300823400000001</v>
      </c>
      <c r="D503" s="12">
        <f ca="1">IF(A503&lt;$B$1,VLOOKUP(A503,[1]DI!$A$4:$B$15000,2,FALSE),0)</f>
        <v>0.13150000000000001</v>
      </c>
      <c r="E503" s="13">
        <f t="shared" ca="1" si="141"/>
        <v>1.0004903700000001</v>
      </c>
      <c r="F503" s="13">
        <f ca="1">(TRUNC(PRODUCT($E$12:$E502),16))</f>
        <v>1.10333006897925</v>
      </c>
      <c r="G503" s="13">
        <f t="shared" ca="1" si="142"/>
        <v>1.10224878445663</v>
      </c>
      <c r="H503" s="13">
        <f t="shared" ca="1" si="143"/>
        <v>1.00098098</v>
      </c>
      <c r="I503" s="12">
        <f t="shared" si="157"/>
        <v>0.1</v>
      </c>
      <c r="J503" s="30">
        <f t="shared" si="144"/>
        <v>44757</v>
      </c>
      <c r="K503" s="2">
        <f t="shared" si="145"/>
        <v>2</v>
      </c>
      <c r="L503" s="15">
        <f t="shared" si="146"/>
        <v>2</v>
      </c>
      <c r="M503" s="11">
        <f t="shared" si="147"/>
        <v>1.0007567159999999</v>
      </c>
      <c r="N503" s="11">
        <f t="shared" ca="1" si="148"/>
        <v>1.0017384380000001</v>
      </c>
      <c r="O503" s="15">
        <f t="shared" si="149"/>
        <v>0</v>
      </c>
      <c r="P503" s="13">
        <f t="shared" ca="1" si="158"/>
        <v>1.7907299999999999E-3</v>
      </c>
      <c r="Q503" s="19">
        <f t="shared" si="150"/>
        <v>0</v>
      </c>
      <c r="R503" s="13">
        <f t="shared" si="155"/>
        <v>0</v>
      </c>
      <c r="S503" s="13"/>
      <c r="T503" s="13"/>
      <c r="U503" s="13"/>
      <c r="V503" s="13"/>
      <c r="W503" s="4" t="str">
        <f t="shared" si="151"/>
        <v>J=</v>
      </c>
      <c r="X503" s="30">
        <f t="shared" si="152"/>
        <v>44788</v>
      </c>
      <c r="Y503" s="3"/>
      <c r="Z503" s="71">
        <f>[2]Plan1!$A573</f>
        <v>53633</v>
      </c>
      <c r="AA503" s="71" t="str">
        <f>[2]Plan1!$C573</f>
        <v>Finados</v>
      </c>
      <c r="AB503" s="64"/>
      <c r="AC503" s="1"/>
      <c r="AD503" s="3"/>
      <c r="AE503" s="3"/>
      <c r="AF503" s="3"/>
      <c r="AG503" s="3"/>
      <c r="AH503" s="3"/>
      <c r="AI503" s="10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</row>
    <row r="504" spans="1:145" x14ac:dyDescent="0.15">
      <c r="A504" s="36">
        <f t="shared" si="154"/>
        <v>44762</v>
      </c>
      <c r="B504" s="14">
        <f t="shared" ca="1" si="156"/>
        <v>1.0327696000000002</v>
      </c>
      <c r="C504" s="13">
        <f t="shared" ca="1" si="140"/>
        <v>1.0300823400000001</v>
      </c>
      <c r="D504" s="12">
        <f ca="1">IF(A504&lt;$B$1,VLOOKUP(A504,[1]DI!$A$4:$B$15000,2,FALSE),0)</f>
        <v>0.13150000000000001</v>
      </c>
      <c r="E504" s="13">
        <f t="shared" ca="1" si="141"/>
        <v>1.0004903700000001</v>
      </c>
      <c r="F504" s="13">
        <f ca="1">(TRUNC(PRODUCT($E$12:$E503),16))</f>
        <v>1.10387110894518</v>
      </c>
      <c r="G504" s="13">
        <f t="shared" ca="1" si="142"/>
        <v>1.10224878445663</v>
      </c>
      <c r="H504" s="13">
        <f t="shared" ca="1" si="143"/>
        <v>1.0014718300000001</v>
      </c>
      <c r="I504" s="12">
        <f t="shared" si="157"/>
        <v>0.1</v>
      </c>
      <c r="J504" s="30">
        <f t="shared" si="144"/>
        <v>44757</v>
      </c>
      <c r="K504" s="2">
        <f t="shared" si="145"/>
        <v>3</v>
      </c>
      <c r="L504" s="15">
        <f t="shared" si="146"/>
        <v>3</v>
      </c>
      <c r="M504" s="11">
        <f t="shared" si="147"/>
        <v>1.001135289</v>
      </c>
      <c r="N504" s="11">
        <f t="shared" ca="1" si="148"/>
        <v>1.00260879</v>
      </c>
      <c r="O504" s="15">
        <f t="shared" si="149"/>
        <v>0</v>
      </c>
      <c r="P504" s="13">
        <f t="shared" ca="1" si="158"/>
        <v>2.6872599999999999E-3</v>
      </c>
      <c r="Q504" s="19">
        <f t="shared" si="150"/>
        <v>0</v>
      </c>
      <c r="R504" s="13">
        <f t="shared" si="155"/>
        <v>0</v>
      </c>
      <c r="S504" s="13"/>
      <c r="T504" s="13"/>
      <c r="U504" s="13"/>
      <c r="V504" s="13"/>
      <c r="W504" s="4" t="str">
        <f t="shared" si="151"/>
        <v>J=</v>
      </c>
      <c r="X504" s="30">
        <f t="shared" si="152"/>
        <v>44788</v>
      </c>
      <c r="Y504" s="3"/>
      <c r="Z504" s="71">
        <f>[2]Plan1!$A574</f>
        <v>53646</v>
      </c>
      <c r="AA504" s="71" t="str">
        <f>[2]Plan1!$C574</f>
        <v>Proclamação da República</v>
      </c>
      <c r="AB504" s="64"/>
      <c r="AC504" s="1"/>
      <c r="AD504" s="3"/>
      <c r="AE504" s="3"/>
      <c r="AF504" s="3"/>
      <c r="AG504" s="3"/>
      <c r="AH504" s="3"/>
      <c r="AI504" s="10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</row>
    <row r="505" spans="1:145" x14ac:dyDescent="0.15">
      <c r="A505" s="36">
        <f t="shared" si="154"/>
        <v>44763</v>
      </c>
      <c r="B505" s="14">
        <f t="shared" ca="1" si="156"/>
        <v>1.0336669200000002</v>
      </c>
      <c r="C505" s="13">
        <f t="shared" ref="C505:C568" ca="1" si="159">(C504-R504)</f>
        <v>1.0300823400000001</v>
      </c>
      <c r="D505" s="12">
        <f ca="1">IF(A505&lt;$B$1,VLOOKUP(A505,[1]DI!$A$4:$B$15000,2,FALSE),0)</f>
        <v>0.13150000000000001</v>
      </c>
      <c r="E505" s="13">
        <f t="shared" ref="E505:E568" ca="1" si="160">ROUND(((1+D505)^(1/252)),8)</f>
        <v>1.0004903700000001</v>
      </c>
      <c r="F505" s="13">
        <f ca="1">(TRUNC(PRODUCT($E$12:$E504),16))</f>
        <v>1.10441241422087</v>
      </c>
      <c r="G505" s="13">
        <f t="shared" ref="G505:G568" ca="1" si="161">IF(O504&gt;0,F504,G504)</f>
        <v>1.10224878445663</v>
      </c>
      <c r="H505" s="13">
        <f t="shared" ref="H505:H568" ca="1" si="162">ROUND(F505/G505,8)</f>
        <v>1.00196292</v>
      </c>
      <c r="I505" s="12">
        <f t="shared" si="157"/>
        <v>0.1</v>
      </c>
      <c r="J505" s="30">
        <f t="shared" ref="J505:J568" si="163">IF(O504&gt;0,VLOOKUP(O504,Z$12:AJ$150,2),J504)</f>
        <v>44757</v>
      </c>
      <c r="K505" s="2">
        <f t="shared" ref="K505:K568" si="164">IF(A505&gt;J505,IF(NETWORKDAYS(J505,A505,$Z$160:$Z$544)-1=0,1,NETWORKDAYS(J505,A505,$Z$160:$Z$544)-1),0)</f>
        <v>4</v>
      </c>
      <c r="L505" s="15">
        <f t="shared" ref="L505:L568" si="165">IF(AND(K505=1,K504=1),1,IF(K505&gt;0,IF(K505=K504,K505+1,K505),0))</f>
        <v>4</v>
      </c>
      <c r="M505" s="11">
        <f t="shared" ref="M505:M568" si="166">ROUND((I505+1)^(L505/252),9)</f>
        <v>1.001514005</v>
      </c>
      <c r="N505" s="11">
        <f t="shared" ref="N505:N568" ca="1" si="167">ROUND(H505*M505,9)</f>
        <v>1.0034798970000001</v>
      </c>
      <c r="O505" s="15">
        <f t="shared" ref="O505:O568" si="168">IF(VLOOKUP(A505,AA$12:AH$150,8)=VLOOKUP(A504,AA$12:AH$150,8),0,VLOOKUP(A505,AA$12:AH$150,8))</f>
        <v>0</v>
      </c>
      <c r="P505" s="13">
        <f t="shared" ref="P505:P568" ca="1" si="169">TRUNC(((N505-1)*C505),8)</f>
        <v>3.58458E-3</v>
      </c>
      <c r="Q505" s="19">
        <f t="shared" ref="Q505:Q568" si="170">IF($O505&gt;0,VLOOKUP($O505,$Z$12:$AF$150,7),0)</f>
        <v>0</v>
      </c>
      <c r="R505" s="13">
        <f t="shared" si="155"/>
        <v>0</v>
      </c>
      <c r="S505" s="13"/>
      <c r="T505" s="13"/>
      <c r="U505" s="13"/>
      <c r="V505" s="13"/>
      <c r="W505" s="4" t="str">
        <f t="shared" ref="W505:W568" si="171">IF(O504&gt;0,VLOOKUP(O504,Z$12:AJ$150,10),W504)</f>
        <v>J=</v>
      </c>
      <c r="X505" s="30">
        <f t="shared" ref="X505:X568" si="172">IF(O504&gt;0,VLOOKUP(O504,Z$12:AJ$150,11),X504)</f>
        <v>44788</v>
      </c>
      <c r="Y505" s="3"/>
      <c r="Z505" s="71">
        <f>[2]Plan1!$A575</f>
        <v>53651</v>
      </c>
      <c r="AA505" s="71" t="str">
        <f>[2]Plan1!$C575</f>
        <v>Dia Nacional de Zumbi e da Consciência Negra</v>
      </c>
      <c r="AB505" s="64"/>
      <c r="AC505" s="1"/>
      <c r="AD505" s="3"/>
      <c r="AE505" s="3"/>
      <c r="AF505" s="3"/>
      <c r="AG505" s="3"/>
      <c r="AH505" s="3"/>
      <c r="AI505" s="10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</row>
    <row r="506" spans="1:145" x14ac:dyDescent="0.15">
      <c r="A506" s="36">
        <f t="shared" si="154"/>
        <v>44764</v>
      </c>
      <c r="B506" s="14">
        <f t="shared" ca="1" si="156"/>
        <v>1.0345650200000001</v>
      </c>
      <c r="C506" s="13">
        <f t="shared" ca="1" si="159"/>
        <v>1.0300823400000001</v>
      </c>
      <c r="D506" s="12">
        <f ca="1">IF(A506&lt;$B$1,VLOOKUP(A506,[1]DI!$A$4:$B$15000,2,FALSE),0)</f>
        <v>0.13150000000000001</v>
      </c>
      <c r="E506" s="13">
        <f t="shared" ca="1" si="160"/>
        <v>1.0004903700000001</v>
      </c>
      <c r="F506" s="13">
        <f ca="1">(TRUNC(PRODUCT($E$12:$E505),16))</f>
        <v>1.10495398493643</v>
      </c>
      <c r="G506" s="13">
        <f t="shared" ca="1" si="161"/>
        <v>1.10224878445663</v>
      </c>
      <c r="H506" s="13">
        <f t="shared" ca="1" si="162"/>
        <v>1.0024542599999999</v>
      </c>
      <c r="I506" s="12">
        <f t="shared" si="157"/>
        <v>0.1</v>
      </c>
      <c r="J506" s="30">
        <f t="shared" si="163"/>
        <v>44757</v>
      </c>
      <c r="K506" s="2">
        <f t="shared" si="164"/>
        <v>5</v>
      </c>
      <c r="L506" s="15">
        <f t="shared" si="165"/>
        <v>5</v>
      </c>
      <c r="M506" s="11">
        <f t="shared" si="166"/>
        <v>1.001892864</v>
      </c>
      <c r="N506" s="11">
        <f t="shared" ca="1" si="167"/>
        <v>1.00435177</v>
      </c>
      <c r="O506" s="15">
        <f t="shared" si="168"/>
        <v>0</v>
      </c>
      <c r="P506" s="13">
        <f t="shared" ca="1" si="169"/>
        <v>4.4826800000000002E-3</v>
      </c>
      <c r="Q506" s="19">
        <f t="shared" si="170"/>
        <v>0</v>
      </c>
      <c r="R506" s="13">
        <f t="shared" si="155"/>
        <v>0</v>
      </c>
      <c r="S506" s="13"/>
      <c r="T506" s="13"/>
      <c r="U506" s="13"/>
      <c r="V506" s="13"/>
      <c r="W506" s="4" t="str">
        <f t="shared" si="171"/>
        <v>J=</v>
      </c>
      <c r="X506" s="30">
        <f t="shared" si="172"/>
        <v>44788</v>
      </c>
      <c r="Y506" s="3"/>
      <c r="Z506" s="71">
        <f>[2]Plan1!$A576</f>
        <v>53686</v>
      </c>
      <c r="AA506" s="71" t="str">
        <f>[2]Plan1!$C576</f>
        <v>Natal</v>
      </c>
      <c r="AB506" s="64"/>
      <c r="AC506" s="1"/>
      <c r="AD506" s="3"/>
      <c r="AE506" s="3"/>
      <c r="AF506" s="3"/>
      <c r="AG506" s="3"/>
      <c r="AH506" s="3"/>
      <c r="AI506" s="10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</row>
    <row r="507" spans="1:145" x14ac:dyDescent="0.15">
      <c r="A507" s="36">
        <f t="shared" si="154"/>
        <v>44765</v>
      </c>
      <c r="B507" s="14">
        <f t="shared" ca="1" si="156"/>
        <v>1.0354638900000002</v>
      </c>
      <c r="C507" s="13">
        <f t="shared" ca="1" si="159"/>
        <v>1.0300823400000001</v>
      </c>
      <c r="D507" s="12">
        <f ca="1">IF(A507&lt;$B$1,VLOOKUP(A507,[1]DI!$A$4:$B$15000,2,FALSE),0)</f>
        <v>0</v>
      </c>
      <c r="E507" s="13">
        <f t="shared" ca="1" si="160"/>
        <v>1</v>
      </c>
      <c r="F507" s="13">
        <f ca="1">(TRUNC(PRODUCT($E$12:$E506),16))</f>
        <v>1.1054958212220301</v>
      </c>
      <c r="G507" s="13">
        <f t="shared" ca="1" si="161"/>
        <v>1.10224878445663</v>
      </c>
      <c r="H507" s="13">
        <f t="shared" ca="1" si="162"/>
        <v>1.00294583</v>
      </c>
      <c r="I507" s="12">
        <f t="shared" si="157"/>
        <v>0.1</v>
      </c>
      <c r="J507" s="30">
        <f t="shared" si="163"/>
        <v>44757</v>
      </c>
      <c r="K507" s="2">
        <f t="shared" si="164"/>
        <v>5</v>
      </c>
      <c r="L507" s="15">
        <f t="shared" si="165"/>
        <v>6</v>
      </c>
      <c r="M507" s="11">
        <f t="shared" si="166"/>
        <v>1.0022718669999999</v>
      </c>
      <c r="N507" s="11">
        <f t="shared" ca="1" si="167"/>
        <v>1.00522439</v>
      </c>
      <c r="O507" s="15">
        <f t="shared" si="168"/>
        <v>0</v>
      </c>
      <c r="P507" s="13">
        <f t="shared" ca="1" si="169"/>
        <v>5.3815499999999997E-3</v>
      </c>
      <c r="Q507" s="19">
        <f t="shared" si="170"/>
        <v>0</v>
      </c>
      <c r="R507" s="13">
        <f t="shared" si="155"/>
        <v>0</v>
      </c>
      <c r="S507" s="13"/>
      <c r="T507" s="13"/>
      <c r="U507" s="13"/>
      <c r="V507" s="13"/>
      <c r="W507" s="4" t="str">
        <f t="shared" si="171"/>
        <v>J=</v>
      </c>
      <c r="X507" s="30">
        <f t="shared" si="172"/>
        <v>44788</v>
      </c>
      <c r="Y507" s="3"/>
      <c r="Z507" s="71">
        <f>[2]Plan1!$A577</f>
        <v>53693</v>
      </c>
      <c r="AA507" s="71" t="str">
        <f>[2]Plan1!$C577</f>
        <v>Confraternização Universal</v>
      </c>
      <c r="AB507" s="64"/>
      <c r="AC507" s="1"/>
      <c r="AD507" s="3"/>
      <c r="AE507" s="3"/>
      <c r="AF507" s="3"/>
      <c r="AG507" s="3"/>
      <c r="AH507" s="3"/>
      <c r="AI507" s="10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</row>
    <row r="508" spans="1:145" x14ac:dyDescent="0.15">
      <c r="A508" s="36">
        <f t="shared" si="154"/>
        <v>44766</v>
      </c>
      <c r="B508" s="14">
        <f t="shared" ca="1" si="156"/>
        <v>1.0354638900000002</v>
      </c>
      <c r="C508" s="13">
        <f t="shared" ca="1" si="159"/>
        <v>1.0300823400000001</v>
      </c>
      <c r="D508" s="12">
        <f ca="1">IF(A508&lt;$B$1,VLOOKUP(A508,[1]DI!$A$4:$B$15000,2,FALSE),0)</f>
        <v>0</v>
      </c>
      <c r="E508" s="13">
        <f t="shared" ca="1" si="160"/>
        <v>1</v>
      </c>
      <c r="F508" s="13">
        <f ca="1">(TRUNC(PRODUCT($E$12:$E507),16))</f>
        <v>1.1054958212220301</v>
      </c>
      <c r="G508" s="13">
        <f t="shared" ca="1" si="161"/>
        <v>1.10224878445663</v>
      </c>
      <c r="H508" s="13">
        <f t="shared" ca="1" si="162"/>
        <v>1.00294583</v>
      </c>
      <c r="I508" s="12">
        <f t="shared" si="157"/>
        <v>0.1</v>
      </c>
      <c r="J508" s="30">
        <f t="shared" si="163"/>
        <v>44757</v>
      </c>
      <c r="K508" s="2">
        <f t="shared" si="164"/>
        <v>5</v>
      </c>
      <c r="L508" s="15">
        <f t="shared" si="165"/>
        <v>6</v>
      </c>
      <c r="M508" s="11">
        <f t="shared" si="166"/>
        <v>1.0022718669999999</v>
      </c>
      <c r="N508" s="11">
        <f t="shared" ca="1" si="167"/>
        <v>1.00522439</v>
      </c>
      <c r="O508" s="15">
        <f t="shared" si="168"/>
        <v>0</v>
      </c>
      <c r="P508" s="13">
        <f t="shared" ca="1" si="169"/>
        <v>5.3815499999999997E-3</v>
      </c>
      <c r="Q508" s="19">
        <f t="shared" si="170"/>
        <v>0</v>
      </c>
      <c r="R508" s="13">
        <f t="shared" si="155"/>
        <v>0</v>
      </c>
      <c r="S508" s="13"/>
      <c r="T508" s="13"/>
      <c r="U508" s="13"/>
      <c r="V508" s="13"/>
      <c r="W508" s="4" t="str">
        <f t="shared" si="171"/>
        <v>J=</v>
      </c>
      <c r="X508" s="30">
        <f t="shared" si="172"/>
        <v>44788</v>
      </c>
      <c r="Y508" s="3"/>
      <c r="Z508" s="71">
        <f>[2]Plan1!$A578</f>
        <v>53748</v>
      </c>
      <c r="AA508" s="71" t="str">
        <f>[2]Plan1!$C578</f>
        <v>Carnaval</v>
      </c>
      <c r="AB508" s="64"/>
      <c r="AC508" s="1"/>
      <c r="AD508" s="3"/>
      <c r="AE508" s="3"/>
      <c r="AF508" s="3"/>
      <c r="AG508" s="3"/>
      <c r="AH508" s="3"/>
      <c r="AI508" s="10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</row>
    <row r="509" spans="1:145" x14ac:dyDescent="0.15">
      <c r="A509" s="36">
        <f t="shared" si="154"/>
        <v>44767</v>
      </c>
      <c r="B509" s="14">
        <f t="shared" ca="1" si="156"/>
        <v>1.0354638900000002</v>
      </c>
      <c r="C509" s="13">
        <f t="shared" ca="1" si="159"/>
        <v>1.0300823400000001</v>
      </c>
      <c r="D509" s="12">
        <f ca="1">IF(A509&lt;$B$1,VLOOKUP(A509,[1]DI!$A$4:$B$15000,2,FALSE),0)</f>
        <v>0.13150000000000001</v>
      </c>
      <c r="E509" s="13">
        <f t="shared" ca="1" si="160"/>
        <v>1.0004903700000001</v>
      </c>
      <c r="F509" s="13">
        <f ca="1">(TRUNC(PRODUCT($E$12:$E508),16))</f>
        <v>1.1054958212220301</v>
      </c>
      <c r="G509" s="13">
        <f t="shared" ca="1" si="161"/>
        <v>1.10224878445663</v>
      </c>
      <c r="H509" s="13">
        <f t="shared" ca="1" si="162"/>
        <v>1.00294583</v>
      </c>
      <c r="I509" s="12">
        <f t="shared" si="157"/>
        <v>0.1</v>
      </c>
      <c r="J509" s="30">
        <f t="shared" si="163"/>
        <v>44757</v>
      </c>
      <c r="K509" s="2">
        <f t="shared" si="164"/>
        <v>6</v>
      </c>
      <c r="L509" s="15">
        <f t="shared" si="165"/>
        <v>6</v>
      </c>
      <c r="M509" s="11">
        <f t="shared" si="166"/>
        <v>1.0022718669999999</v>
      </c>
      <c r="N509" s="11">
        <f t="shared" ca="1" si="167"/>
        <v>1.00522439</v>
      </c>
      <c r="O509" s="15">
        <f t="shared" si="168"/>
        <v>0</v>
      </c>
      <c r="P509" s="13">
        <f t="shared" ca="1" si="169"/>
        <v>5.3815499999999997E-3</v>
      </c>
      <c r="Q509" s="19">
        <f t="shared" si="170"/>
        <v>0</v>
      </c>
      <c r="R509" s="13">
        <f t="shared" si="155"/>
        <v>0</v>
      </c>
      <c r="S509" s="13"/>
      <c r="T509" s="13"/>
      <c r="U509" s="13"/>
      <c r="V509" s="13"/>
      <c r="W509" s="4" t="str">
        <f t="shared" si="171"/>
        <v>J=</v>
      </c>
      <c r="X509" s="30">
        <f t="shared" si="172"/>
        <v>44788</v>
      </c>
      <c r="Y509" s="3"/>
      <c r="Z509" s="71">
        <f>[2]Plan1!$A579</f>
        <v>53749</v>
      </c>
      <c r="AA509" s="71" t="str">
        <f>[2]Plan1!$C579</f>
        <v>Carnaval</v>
      </c>
      <c r="AB509" s="64"/>
      <c r="AC509" s="1"/>
      <c r="AD509" s="3"/>
      <c r="AE509" s="3"/>
      <c r="AF509" s="3"/>
      <c r="AG509" s="3"/>
      <c r="AH509" s="3"/>
      <c r="AI509" s="10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</row>
    <row r="510" spans="1:145" x14ac:dyDescent="0.15">
      <c r="A510" s="36">
        <f t="shared" si="154"/>
        <v>44768</v>
      </c>
      <c r="B510" s="14">
        <f t="shared" ca="1" si="156"/>
        <v>1.0363635400000002</v>
      </c>
      <c r="C510" s="13">
        <f t="shared" ca="1" si="159"/>
        <v>1.0300823400000001</v>
      </c>
      <c r="D510" s="12">
        <f ca="1">IF(A510&lt;$B$1,VLOOKUP(A510,[1]DI!$A$4:$B$15000,2,FALSE),0)</f>
        <v>0.13150000000000001</v>
      </c>
      <c r="E510" s="13">
        <f t="shared" ca="1" si="160"/>
        <v>1.0004903700000001</v>
      </c>
      <c r="F510" s="13">
        <f ca="1">(TRUNC(PRODUCT($E$12:$E509),16))</f>
        <v>1.1060379232078801</v>
      </c>
      <c r="G510" s="13">
        <f t="shared" ca="1" si="161"/>
        <v>1.10224878445663</v>
      </c>
      <c r="H510" s="13">
        <f t="shared" ca="1" si="162"/>
        <v>1.00343764</v>
      </c>
      <c r="I510" s="12">
        <f t="shared" si="157"/>
        <v>0.1</v>
      </c>
      <c r="J510" s="30">
        <f t="shared" si="163"/>
        <v>44757</v>
      </c>
      <c r="K510" s="2">
        <f t="shared" si="164"/>
        <v>7</v>
      </c>
      <c r="L510" s="15">
        <f t="shared" si="165"/>
        <v>7</v>
      </c>
      <c r="M510" s="11">
        <f t="shared" si="166"/>
        <v>1.0026510129999999</v>
      </c>
      <c r="N510" s="11">
        <f t="shared" ca="1" si="167"/>
        <v>1.0060977659999999</v>
      </c>
      <c r="O510" s="15">
        <f t="shared" si="168"/>
        <v>0</v>
      </c>
      <c r="P510" s="13">
        <f t="shared" ca="1" si="169"/>
        <v>6.2811999999999998E-3</v>
      </c>
      <c r="Q510" s="19">
        <f t="shared" si="170"/>
        <v>0</v>
      </c>
      <c r="R510" s="13">
        <f t="shared" si="155"/>
        <v>0</v>
      </c>
      <c r="S510" s="13"/>
      <c r="T510" s="13"/>
      <c r="U510" s="13"/>
      <c r="V510" s="13"/>
      <c r="W510" s="4" t="str">
        <f t="shared" si="171"/>
        <v>J=</v>
      </c>
      <c r="X510" s="30">
        <f t="shared" si="172"/>
        <v>44788</v>
      </c>
      <c r="Y510" s="3"/>
      <c r="Z510" s="71">
        <f>[2]Plan1!$A580</f>
        <v>53794</v>
      </c>
      <c r="AA510" s="71" t="str">
        <f>[2]Plan1!$C580</f>
        <v>Paixão de Cristo</v>
      </c>
      <c r="AB510" s="64"/>
      <c r="AC510" s="1"/>
      <c r="AD510" s="3"/>
      <c r="AE510" s="3"/>
      <c r="AF510" s="3"/>
      <c r="AG510" s="3"/>
      <c r="AH510" s="3"/>
      <c r="AI510" s="10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</row>
    <row r="511" spans="1:145" x14ac:dyDescent="0.15">
      <c r="A511" s="36">
        <f t="shared" si="154"/>
        <v>44769</v>
      </c>
      <c r="B511" s="14">
        <f t="shared" ca="1" si="156"/>
        <v>1.0372639800000001</v>
      </c>
      <c r="C511" s="13">
        <f t="shared" ca="1" si="159"/>
        <v>1.0300823400000001</v>
      </c>
      <c r="D511" s="12">
        <f ca="1">IF(A511&lt;$B$1,VLOOKUP(A511,[1]DI!$A$4:$B$15000,2,FALSE),0)</f>
        <v>0.13150000000000001</v>
      </c>
      <c r="E511" s="13">
        <f t="shared" ca="1" si="160"/>
        <v>1.0004903700000001</v>
      </c>
      <c r="F511" s="13">
        <f ca="1">(TRUNC(PRODUCT($E$12:$E510),16))</f>
        <v>1.1065802910242799</v>
      </c>
      <c r="G511" s="13">
        <f t="shared" ca="1" si="161"/>
        <v>1.10224878445663</v>
      </c>
      <c r="H511" s="13">
        <f t="shared" ca="1" si="162"/>
        <v>1.0039297</v>
      </c>
      <c r="I511" s="12">
        <f t="shared" si="157"/>
        <v>0.1</v>
      </c>
      <c r="J511" s="30">
        <f t="shared" si="163"/>
        <v>44757</v>
      </c>
      <c r="K511" s="2">
        <f t="shared" si="164"/>
        <v>8</v>
      </c>
      <c r="L511" s="15">
        <f t="shared" si="165"/>
        <v>8</v>
      </c>
      <c r="M511" s="11">
        <f t="shared" si="166"/>
        <v>1.003030302</v>
      </c>
      <c r="N511" s="11">
        <f t="shared" ca="1" si="167"/>
        <v>1.0069719100000001</v>
      </c>
      <c r="O511" s="15">
        <f t="shared" si="168"/>
        <v>0</v>
      </c>
      <c r="P511" s="13">
        <f t="shared" ca="1" si="169"/>
        <v>7.1816400000000004E-3</v>
      </c>
      <c r="Q511" s="19">
        <f t="shared" si="170"/>
        <v>0</v>
      </c>
      <c r="R511" s="13">
        <f t="shared" si="155"/>
        <v>0</v>
      </c>
      <c r="S511" s="13"/>
      <c r="T511" s="13"/>
      <c r="U511" s="13"/>
      <c r="V511" s="13"/>
      <c r="W511" s="4" t="str">
        <f t="shared" si="171"/>
        <v>J=</v>
      </c>
      <c r="X511" s="30">
        <f t="shared" si="172"/>
        <v>44788</v>
      </c>
      <c r="Y511" s="3"/>
      <c r="Z511" s="71">
        <f>[2]Plan1!$A581</f>
        <v>53803</v>
      </c>
      <c r="AA511" s="71" t="str">
        <f>[2]Plan1!$C581</f>
        <v>Tiradentes</v>
      </c>
      <c r="AB511" s="64"/>
      <c r="AC511" s="1"/>
      <c r="AD511" s="3"/>
      <c r="AE511" s="3"/>
      <c r="AF511" s="3"/>
      <c r="AG511" s="3"/>
      <c r="AH511" s="3"/>
      <c r="AI511" s="10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</row>
    <row r="512" spans="1:145" x14ac:dyDescent="0.15">
      <c r="A512" s="36">
        <f t="shared" si="154"/>
        <v>44770</v>
      </c>
      <c r="B512" s="14">
        <f t="shared" ca="1" si="156"/>
        <v>1.0381652000000001</v>
      </c>
      <c r="C512" s="13">
        <f t="shared" ca="1" si="159"/>
        <v>1.0300823400000001</v>
      </c>
      <c r="D512" s="12">
        <f ca="1">IF(A512&lt;$B$1,VLOOKUP(A512,[1]DI!$A$4:$B$15000,2,FALSE),0)</f>
        <v>0.13150000000000001</v>
      </c>
      <c r="E512" s="13">
        <f t="shared" ca="1" si="160"/>
        <v>1.0004903700000001</v>
      </c>
      <c r="F512" s="13">
        <f ca="1">(TRUNC(PRODUCT($E$12:$E511),16))</f>
        <v>1.1071229248015899</v>
      </c>
      <c r="G512" s="13">
        <f t="shared" ca="1" si="161"/>
        <v>1.10224878445663</v>
      </c>
      <c r="H512" s="13">
        <f t="shared" ca="1" si="162"/>
        <v>1.0044219999999999</v>
      </c>
      <c r="I512" s="12">
        <f t="shared" si="157"/>
        <v>0.1</v>
      </c>
      <c r="J512" s="30">
        <f t="shared" si="163"/>
        <v>44757</v>
      </c>
      <c r="K512" s="2">
        <f t="shared" si="164"/>
        <v>9</v>
      </c>
      <c r="L512" s="15">
        <f t="shared" si="165"/>
        <v>9</v>
      </c>
      <c r="M512" s="11">
        <f t="shared" si="166"/>
        <v>1.003409735</v>
      </c>
      <c r="N512" s="11">
        <f t="shared" ca="1" si="167"/>
        <v>1.007846813</v>
      </c>
      <c r="O512" s="15">
        <f t="shared" si="168"/>
        <v>0</v>
      </c>
      <c r="P512" s="13">
        <f t="shared" ca="1" si="169"/>
        <v>8.0828600000000007E-3</v>
      </c>
      <c r="Q512" s="19">
        <f t="shared" si="170"/>
        <v>0</v>
      </c>
      <c r="R512" s="13">
        <f t="shared" si="155"/>
        <v>0</v>
      </c>
      <c r="S512" s="13"/>
      <c r="T512" s="13"/>
      <c r="U512" s="13"/>
      <c r="V512" s="13"/>
      <c r="W512" s="4" t="str">
        <f t="shared" si="171"/>
        <v>J=</v>
      </c>
      <c r="X512" s="30">
        <f t="shared" si="172"/>
        <v>44788</v>
      </c>
      <c r="Y512" s="3"/>
      <c r="Z512" s="71">
        <f>[2]Plan1!$A582</f>
        <v>53813</v>
      </c>
      <c r="AA512" s="71" t="str">
        <f>[2]Plan1!$C582</f>
        <v>Dia do Trabalho</v>
      </c>
      <c r="AB512" s="64"/>
      <c r="AC512" s="1"/>
      <c r="AD512" s="3"/>
      <c r="AE512" s="3"/>
      <c r="AF512" s="3"/>
      <c r="AG512" s="3"/>
      <c r="AH512" s="3"/>
      <c r="AI512" s="10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</row>
    <row r="513" spans="1:145" x14ac:dyDescent="0.15">
      <c r="A513" s="36">
        <f t="shared" si="154"/>
        <v>44771</v>
      </c>
      <c r="B513" s="14">
        <f t="shared" ca="1" si="156"/>
        <v>1.0390671900000001</v>
      </c>
      <c r="C513" s="13">
        <f t="shared" ca="1" si="159"/>
        <v>1.0300823400000001</v>
      </c>
      <c r="D513" s="12">
        <f ca="1">IF(A513&lt;$B$1,VLOOKUP(A513,[1]DI!$A$4:$B$15000,2,FALSE),0)</f>
        <v>0.13150000000000001</v>
      </c>
      <c r="E513" s="13">
        <f t="shared" ca="1" si="160"/>
        <v>1.0004903700000001</v>
      </c>
      <c r="F513" s="13">
        <f ca="1">(TRUNC(PRODUCT($E$12:$E512),16))</f>
        <v>1.10766582467023</v>
      </c>
      <c r="G513" s="13">
        <f t="shared" ca="1" si="161"/>
        <v>1.10224878445663</v>
      </c>
      <c r="H513" s="13">
        <f t="shared" ca="1" si="162"/>
        <v>1.00491453</v>
      </c>
      <c r="I513" s="12">
        <f t="shared" si="157"/>
        <v>0.1</v>
      </c>
      <c r="J513" s="30">
        <f t="shared" si="163"/>
        <v>44757</v>
      </c>
      <c r="K513" s="2">
        <f t="shared" si="164"/>
        <v>10</v>
      </c>
      <c r="L513" s="15">
        <f t="shared" si="165"/>
        <v>10</v>
      </c>
      <c r="M513" s="11">
        <f t="shared" si="166"/>
        <v>1.003789311</v>
      </c>
      <c r="N513" s="11">
        <f t="shared" ca="1" si="167"/>
        <v>1.0087224640000001</v>
      </c>
      <c r="O513" s="15">
        <f t="shared" si="168"/>
        <v>0</v>
      </c>
      <c r="P513" s="13">
        <f t="shared" ca="1" si="169"/>
        <v>8.9848500000000008E-3</v>
      </c>
      <c r="Q513" s="19">
        <f t="shared" si="170"/>
        <v>0</v>
      </c>
      <c r="R513" s="13">
        <f t="shared" si="155"/>
        <v>0</v>
      </c>
      <c r="S513" s="13"/>
      <c r="T513" s="13"/>
      <c r="U513" s="13"/>
      <c r="V513" s="13"/>
      <c r="W513" s="4" t="str">
        <f t="shared" si="171"/>
        <v>J=</v>
      </c>
      <c r="X513" s="30">
        <f t="shared" si="172"/>
        <v>44788</v>
      </c>
      <c r="Y513" s="3"/>
      <c r="Z513" s="71">
        <f>[2]Plan1!$A583</f>
        <v>53856</v>
      </c>
      <c r="AA513" s="71" t="str">
        <f>[2]Plan1!$C583</f>
        <v>Corpus Christi</v>
      </c>
      <c r="AB513" s="64"/>
      <c r="AC513" s="1"/>
      <c r="AD513" s="3"/>
      <c r="AE513" s="3"/>
      <c r="AF513" s="3"/>
      <c r="AG513" s="3"/>
      <c r="AH513" s="3"/>
      <c r="AI513" s="10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</row>
    <row r="514" spans="1:145" x14ac:dyDescent="0.15">
      <c r="A514" s="36">
        <f t="shared" si="154"/>
        <v>44772</v>
      </c>
      <c r="B514" s="14">
        <f t="shared" ca="1" si="156"/>
        <v>1.0399699800000002</v>
      </c>
      <c r="C514" s="13">
        <f t="shared" ca="1" si="159"/>
        <v>1.0300823400000001</v>
      </c>
      <c r="D514" s="12">
        <f ca="1">IF(A514&lt;$B$1,VLOOKUP(A514,[1]DI!$A$4:$B$15000,2,FALSE),0)</f>
        <v>0</v>
      </c>
      <c r="E514" s="13">
        <f t="shared" ca="1" si="160"/>
        <v>1</v>
      </c>
      <c r="F514" s="13">
        <f ca="1">(TRUNC(PRODUCT($E$12:$E513),16))</f>
        <v>1.10820899076067</v>
      </c>
      <c r="G514" s="13">
        <f t="shared" ca="1" si="161"/>
        <v>1.10224878445663</v>
      </c>
      <c r="H514" s="13">
        <f t="shared" ca="1" si="162"/>
        <v>1.0054073100000001</v>
      </c>
      <c r="I514" s="12">
        <f t="shared" si="157"/>
        <v>0.1</v>
      </c>
      <c r="J514" s="30">
        <f t="shared" si="163"/>
        <v>44757</v>
      </c>
      <c r="K514" s="2">
        <f t="shared" si="164"/>
        <v>10</v>
      </c>
      <c r="L514" s="15">
        <f t="shared" si="165"/>
        <v>11</v>
      </c>
      <c r="M514" s="11">
        <f t="shared" si="166"/>
        <v>1.004169031</v>
      </c>
      <c r="N514" s="11">
        <f t="shared" ca="1" si="167"/>
        <v>1.0095988840000001</v>
      </c>
      <c r="O514" s="15">
        <f t="shared" si="168"/>
        <v>0</v>
      </c>
      <c r="P514" s="13">
        <f t="shared" ca="1" si="169"/>
        <v>9.8876399999999996E-3</v>
      </c>
      <c r="Q514" s="19">
        <f t="shared" si="170"/>
        <v>0</v>
      </c>
      <c r="R514" s="13">
        <f t="shared" si="155"/>
        <v>0</v>
      </c>
      <c r="S514" s="13"/>
      <c r="T514" s="13"/>
      <c r="U514" s="13"/>
      <c r="V514" s="13"/>
      <c r="W514" s="4" t="str">
        <f t="shared" si="171"/>
        <v>J=</v>
      </c>
      <c r="X514" s="30">
        <f t="shared" si="172"/>
        <v>44788</v>
      </c>
      <c r="Y514" s="3"/>
      <c r="Z514" s="71">
        <f>[2]Plan1!$A584</f>
        <v>53942</v>
      </c>
      <c r="AA514" s="71" t="str">
        <f>[2]Plan1!$C584</f>
        <v>Independência do Brasil</v>
      </c>
      <c r="AB514" s="64"/>
      <c r="AC514" s="1"/>
      <c r="AD514" s="3"/>
      <c r="AE514" s="3"/>
      <c r="AF514" s="3"/>
      <c r="AG514" s="3"/>
      <c r="AH514" s="3"/>
      <c r="AI514" s="10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</row>
    <row r="515" spans="1:145" x14ac:dyDescent="0.15">
      <c r="A515" s="36">
        <f t="shared" si="154"/>
        <v>44773</v>
      </c>
      <c r="B515" s="14">
        <f t="shared" ca="1" si="156"/>
        <v>1.0399699800000002</v>
      </c>
      <c r="C515" s="13">
        <f t="shared" ca="1" si="159"/>
        <v>1.0300823400000001</v>
      </c>
      <c r="D515" s="12">
        <f ca="1">IF(A515&lt;$B$1,VLOOKUP(A515,[1]DI!$A$4:$B$15000,2,FALSE),0)</f>
        <v>0</v>
      </c>
      <c r="E515" s="13">
        <f t="shared" ca="1" si="160"/>
        <v>1</v>
      </c>
      <c r="F515" s="13">
        <f ca="1">(TRUNC(PRODUCT($E$12:$E514),16))</f>
        <v>1.10820899076067</v>
      </c>
      <c r="G515" s="13">
        <f t="shared" ca="1" si="161"/>
        <v>1.10224878445663</v>
      </c>
      <c r="H515" s="13">
        <f t="shared" ca="1" si="162"/>
        <v>1.0054073100000001</v>
      </c>
      <c r="I515" s="12">
        <f t="shared" si="157"/>
        <v>0.1</v>
      </c>
      <c r="J515" s="30">
        <f t="shared" si="163"/>
        <v>44757</v>
      </c>
      <c r="K515" s="2">
        <f t="shared" si="164"/>
        <v>10</v>
      </c>
      <c r="L515" s="15">
        <f t="shared" si="165"/>
        <v>11</v>
      </c>
      <c r="M515" s="11">
        <f t="shared" si="166"/>
        <v>1.004169031</v>
      </c>
      <c r="N515" s="11">
        <f t="shared" ca="1" si="167"/>
        <v>1.0095988840000001</v>
      </c>
      <c r="O515" s="15">
        <f t="shared" si="168"/>
        <v>0</v>
      </c>
      <c r="P515" s="13">
        <f t="shared" ca="1" si="169"/>
        <v>9.8876399999999996E-3</v>
      </c>
      <c r="Q515" s="19">
        <f t="shared" si="170"/>
        <v>0</v>
      </c>
      <c r="R515" s="13">
        <f t="shared" si="155"/>
        <v>0</v>
      </c>
      <c r="S515" s="13"/>
      <c r="T515" s="13"/>
      <c r="U515" s="13"/>
      <c r="V515" s="13"/>
      <c r="W515" s="4" t="str">
        <f t="shared" si="171"/>
        <v>J=</v>
      </c>
      <c r="X515" s="30">
        <f t="shared" si="172"/>
        <v>44788</v>
      </c>
      <c r="Y515" s="3"/>
      <c r="Z515" s="71">
        <f>[2]Plan1!$A585</f>
        <v>53977</v>
      </c>
      <c r="AA515" s="71" t="str">
        <f>[2]Plan1!$C585</f>
        <v>Nossa Sr.a Aparecida - Padroeira do Brasil</v>
      </c>
      <c r="AB515" s="64"/>
      <c r="AC515" s="1"/>
      <c r="AD515" s="3"/>
      <c r="AE515" s="3"/>
      <c r="AF515" s="3"/>
      <c r="AG515" s="3"/>
      <c r="AH515" s="3"/>
      <c r="AI515" s="10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</row>
    <row r="516" spans="1:145" x14ac:dyDescent="0.15">
      <c r="A516" s="36">
        <f t="shared" si="154"/>
        <v>44774</v>
      </c>
      <c r="B516" s="14">
        <f t="shared" ca="1" si="156"/>
        <v>1.0399699800000002</v>
      </c>
      <c r="C516" s="13">
        <f t="shared" ca="1" si="159"/>
        <v>1.0300823400000001</v>
      </c>
      <c r="D516" s="12">
        <f ca="1">IF(A516&lt;$B$1,VLOOKUP(A516,[1]DI!$A$4:$B$15000,2,FALSE),0)</f>
        <v>0.13150000000000001</v>
      </c>
      <c r="E516" s="13">
        <f t="shared" ca="1" si="160"/>
        <v>1.0004903700000001</v>
      </c>
      <c r="F516" s="13">
        <f ca="1">(TRUNC(PRODUCT($E$12:$E515),16))</f>
        <v>1.10820899076067</v>
      </c>
      <c r="G516" s="13">
        <f t="shared" ca="1" si="161"/>
        <v>1.10224878445663</v>
      </c>
      <c r="H516" s="13">
        <f t="shared" ca="1" si="162"/>
        <v>1.0054073100000001</v>
      </c>
      <c r="I516" s="12">
        <f t="shared" si="157"/>
        <v>0.1</v>
      </c>
      <c r="J516" s="30">
        <f t="shared" si="163"/>
        <v>44757</v>
      </c>
      <c r="K516" s="2">
        <f t="shared" si="164"/>
        <v>11</v>
      </c>
      <c r="L516" s="15">
        <f t="shared" si="165"/>
        <v>11</v>
      </c>
      <c r="M516" s="11">
        <f t="shared" si="166"/>
        <v>1.004169031</v>
      </c>
      <c r="N516" s="11">
        <f t="shared" ca="1" si="167"/>
        <v>1.0095988840000001</v>
      </c>
      <c r="O516" s="15">
        <f t="shared" si="168"/>
        <v>0</v>
      </c>
      <c r="P516" s="13">
        <f t="shared" ca="1" si="169"/>
        <v>9.8876399999999996E-3</v>
      </c>
      <c r="Q516" s="19">
        <f t="shared" si="170"/>
        <v>0</v>
      </c>
      <c r="R516" s="13">
        <f t="shared" si="155"/>
        <v>0</v>
      </c>
      <c r="S516" s="13"/>
      <c r="T516" s="13"/>
      <c r="U516" s="13"/>
      <c r="V516" s="13"/>
      <c r="W516" s="4" t="str">
        <f t="shared" si="171"/>
        <v>J=</v>
      </c>
      <c r="X516" s="30">
        <f t="shared" si="172"/>
        <v>44788</v>
      </c>
      <c r="Y516" s="3"/>
      <c r="Z516" s="71">
        <f>[2]Plan1!$A586</f>
        <v>53998</v>
      </c>
      <c r="AA516" s="71" t="str">
        <f>[2]Plan1!$C586</f>
        <v>Finados</v>
      </c>
      <c r="AB516" s="64"/>
      <c r="AC516" s="1"/>
      <c r="AD516" s="3"/>
      <c r="AE516" s="3"/>
      <c r="AF516" s="3"/>
      <c r="AG516" s="3"/>
      <c r="AH516" s="3"/>
      <c r="AI516" s="10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</row>
    <row r="517" spans="1:145" x14ac:dyDescent="0.15">
      <c r="A517" s="36">
        <f t="shared" si="154"/>
        <v>44775</v>
      </c>
      <c r="B517" s="14">
        <f t="shared" ca="1" si="156"/>
        <v>1.0408735500000001</v>
      </c>
      <c r="C517" s="13">
        <f t="shared" ca="1" si="159"/>
        <v>1.0300823400000001</v>
      </c>
      <c r="D517" s="12">
        <f ca="1">IF(A517&lt;$B$1,VLOOKUP(A517,[1]DI!$A$4:$B$15000,2,FALSE),0)</f>
        <v>0.13150000000000001</v>
      </c>
      <c r="E517" s="13">
        <f t="shared" ca="1" si="160"/>
        <v>1.0004903700000001</v>
      </c>
      <c r="F517" s="13">
        <f ca="1">(TRUNC(PRODUCT($E$12:$E516),16))</f>
        <v>1.10875242320347</v>
      </c>
      <c r="G517" s="13">
        <f t="shared" ca="1" si="161"/>
        <v>1.10224878445663</v>
      </c>
      <c r="H517" s="13">
        <f t="shared" ca="1" si="162"/>
        <v>1.0059003399999999</v>
      </c>
      <c r="I517" s="12">
        <f t="shared" si="157"/>
        <v>0.1</v>
      </c>
      <c r="J517" s="30">
        <f t="shared" si="163"/>
        <v>44757</v>
      </c>
      <c r="K517" s="2">
        <f t="shared" si="164"/>
        <v>12</v>
      </c>
      <c r="L517" s="15">
        <f t="shared" si="165"/>
        <v>12</v>
      </c>
      <c r="M517" s="11">
        <f t="shared" si="166"/>
        <v>1.0045488950000001</v>
      </c>
      <c r="N517" s="11">
        <f t="shared" ca="1" si="167"/>
        <v>1.0104760749999999</v>
      </c>
      <c r="O517" s="15">
        <f t="shared" si="168"/>
        <v>0</v>
      </c>
      <c r="P517" s="13">
        <f t="shared" ca="1" si="169"/>
        <v>1.0791210000000001E-2</v>
      </c>
      <c r="Q517" s="19">
        <f t="shared" si="170"/>
        <v>0</v>
      </c>
      <c r="R517" s="13">
        <f t="shared" si="155"/>
        <v>0</v>
      </c>
      <c r="S517" s="13"/>
      <c r="T517" s="13"/>
      <c r="U517" s="13"/>
      <c r="V517" s="13"/>
      <c r="W517" s="4" t="str">
        <f t="shared" si="171"/>
        <v>J=</v>
      </c>
      <c r="X517" s="30">
        <f t="shared" si="172"/>
        <v>44788</v>
      </c>
      <c r="Y517" s="3"/>
      <c r="Z517" s="71">
        <f>[2]Plan1!$A587</f>
        <v>54011</v>
      </c>
      <c r="AA517" s="71" t="str">
        <f>[2]Plan1!$C587</f>
        <v>Proclamação da República</v>
      </c>
      <c r="AB517" s="64"/>
      <c r="AC517" s="1"/>
      <c r="AD517" s="3"/>
      <c r="AE517" s="3"/>
      <c r="AF517" s="3"/>
      <c r="AG517" s="3"/>
      <c r="AH517" s="3"/>
      <c r="AI517" s="10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</row>
    <row r="518" spans="1:145" x14ac:dyDescent="0.15">
      <c r="A518" s="36">
        <f t="shared" si="154"/>
        <v>44776</v>
      </c>
      <c r="B518" s="14">
        <f t="shared" ca="1" si="156"/>
        <v>1.0417779100000002</v>
      </c>
      <c r="C518" s="13">
        <f t="shared" ca="1" si="159"/>
        <v>1.0300823400000001</v>
      </c>
      <c r="D518" s="12">
        <f ca="1">IF(A518&lt;$B$1,VLOOKUP(A518,[1]DI!$A$4:$B$15000,2,FALSE),0)</f>
        <v>0.13150000000000001</v>
      </c>
      <c r="E518" s="13">
        <f t="shared" ca="1" si="160"/>
        <v>1.0004903700000001</v>
      </c>
      <c r="F518" s="13">
        <f ca="1">(TRUNC(PRODUCT($E$12:$E517),16))</f>
        <v>1.1092961221292399</v>
      </c>
      <c r="G518" s="13">
        <f t="shared" ca="1" si="161"/>
        <v>1.10224878445663</v>
      </c>
      <c r="H518" s="13">
        <f t="shared" ca="1" si="162"/>
        <v>1.0063936</v>
      </c>
      <c r="I518" s="12">
        <f t="shared" si="157"/>
        <v>0.1</v>
      </c>
      <c r="J518" s="30">
        <f t="shared" si="163"/>
        <v>44757</v>
      </c>
      <c r="K518" s="2">
        <f t="shared" si="164"/>
        <v>13</v>
      </c>
      <c r="L518" s="15">
        <f t="shared" si="165"/>
        <v>13</v>
      </c>
      <c r="M518" s="11">
        <f t="shared" si="166"/>
        <v>1.0049289020000001</v>
      </c>
      <c r="N518" s="11">
        <f t="shared" ca="1" si="167"/>
        <v>1.011354015</v>
      </c>
      <c r="O518" s="15">
        <f t="shared" si="168"/>
        <v>0</v>
      </c>
      <c r="P518" s="13">
        <f t="shared" ca="1" si="169"/>
        <v>1.1695570000000001E-2</v>
      </c>
      <c r="Q518" s="19">
        <f t="shared" si="170"/>
        <v>0</v>
      </c>
      <c r="R518" s="13">
        <f t="shared" si="155"/>
        <v>0</v>
      </c>
      <c r="S518" s="13"/>
      <c r="T518" s="13"/>
      <c r="U518" s="13"/>
      <c r="V518" s="13"/>
      <c r="W518" s="4" t="str">
        <f t="shared" si="171"/>
        <v>J=</v>
      </c>
      <c r="X518" s="30">
        <f t="shared" si="172"/>
        <v>44788</v>
      </c>
      <c r="Y518" s="3"/>
      <c r="Z518" s="71">
        <f>[2]Plan1!$A588</f>
        <v>54016</v>
      </c>
      <c r="AA518" s="71" t="str">
        <f>[2]Plan1!$C588</f>
        <v>Dia Nacional de Zumbi e da Consciência Negra</v>
      </c>
      <c r="AB518" s="64"/>
      <c r="AC518" s="1"/>
      <c r="AD518" s="3"/>
      <c r="AE518" s="3"/>
      <c r="AF518" s="3"/>
      <c r="AG518" s="3"/>
      <c r="AH518" s="3"/>
      <c r="AI518" s="10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</row>
    <row r="519" spans="1:145" x14ac:dyDescent="0.15">
      <c r="A519" s="36">
        <f t="shared" si="154"/>
        <v>44777</v>
      </c>
      <c r="B519" s="14">
        <f t="shared" ca="1" si="156"/>
        <v>1.0426830500000002</v>
      </c>
      <c r="C519" s="13">
        <f t="shared" ca="1" si="159"/>
        <v>1.0300823400000001</v>
      </c>
      <c r="D519" s="12">
        <f ca="1">IF(A519&lt;$B$1,VLOOKUP(A519,[1]DI!$A$4:$B$15000,2,FALSE),0)</f>
        <v>0.13650000000000001</v>
      </c>
      <c r="E519" s="13">
        <f t="shared" ca="1" si="160"/>
        <v>1.00050788</v>
      </c>
      <c r="F519" s="13">
        <f ca="1">(TRUNC(PRODUCT($E$12:$E518),16))</f>
        <v>1.1098400876686501</v>
      </c>
      <c r="G519" s="13">
        <f t="shared" ca="1" si="161"/>
        <v>1.10224878445663</v>
      </c>
      <c r="H519" s="13">
        <f t="shared" ca="1" si="162"/>
        <v>1.0068871100000001</v>
      </c>
      <c r="I519" s="12">
        <f t="shared" si="157"/>
        <v>0.1</v>
      </c>
      <c r="J519" s="30">
        <f t="shared" si="163"/>
        <v>44757</v>
      </c>
      <c r="K519" s="2">
        <f t="shared" si="164"/>
        <v>14</v>
      </c>
      <c r="L519" s="15">
        <f t="shared" si="165"/>
        <v>14</v>
      </c>
      <c r="M519" s="11">
        <f t="shared" si="166"/>
        <v>1.005309053</v>
      </c>
      <c r="N519" s="11">
        <f t="shared" ca="1" si="167"/>
        <v>1.012232727</v>
      </c>
      <c r="O519" s="15">
        <f t="shared" si="168"/>
        <v>0</v>
      </c>
      <c r="P519" s="13">
        <f t="shared" ca="1" si="169"/>
        <v>1.2600709999999999E-2</v>
      </c>
      <c r="Q519" s="19">
        <f t="shared" si="170"/>
        <v>0</v>
      </c>
      <c r="R519" s="13">
        <f t="shared" si="155"/>
        <v>0</v>
      </c>
      <c r="S519" s="13"/>
      <c r="T519" s="13"/>
      <c r="U519" s="13"/>
      <c r="V519" s="13"/>
      <c r="W519" s="4" t="str">
        <f t="shared" si="171"/>
        <v>J=</v>
      </c>
      <c r="X519" s="30">
        <f t="shared" si="172"/>
        <v>44788</v>
      </c>
      <c r="Y519" s="3"/>
      <c r="Z519" s="71">
        <f>[2]Plan1!$A589</f>
        <v>54051</v>
      </c>
      <c r="AA519" s="71" t="str">
        <f>[2]Plan1!$C589</f>
        <v>Natal</v>
      </c>
      <c r="AB519" s="64"/>
      <c r="AC519" s="1"/>
      <c r="AD519" s="3"/>
      <c r="AE519" s="3"/>
      <c r="AF519" s="3"/>
      <c r="AG519" s="3"/>
      <c r="AH519" s="3"/>
      <c r="AI519" s="10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</row>
    <row r="520" spans="1:145" x14ac:dyDescent="0.15">
      <c r="A520" s="36">
        <f t="shared" si="154"/>
        <v>44778</v>
      </c>
      <c r="B520" s="14">
        <f t="shared" ca="1" si="156"/>
        <v>1.0436072300000001</v>
      </c>
      <c r="C520" s="13">
        <f t="shared" ca="1" si="159"/>
        <v>1.0300823400000001</v>
      </c>
      <c r="D520" s="12">
        <f ca="1">IF(A520&lt;$B$1,VLOOKUP(A520,[1]DI!$A$4:$B$15000,2,FALSE),0)</f>
        <v>0.13650000000000001</v>
      </c>
      <c r="E520" s="13">
        <f t="shared" ca="1" si="160"/>
        <v>1.00050788</v>
      </c>
      <c r="F520" s="13">
        <f ca="1">(TRUNC(PRODUCT($E$12:$E519),16))</f>
        <v>1.1104037532523701</v>
      </c>
      <c r="G520" s="13">
        <f t="shared" ca="1" si="161"/>
        <v>1.10224878445663</v>
      </c>
      <c r="H520" s="13">
        <f t="shared" ca="1" si="162"/>
        <v>1.00739848</v>
      </c>
      <c r="I520" s="12">
        <f t="shared" si="157"/>
        <v>0.1</v>
      </c>
      <c r="J520" s="30">
        <f t="shared" si="163"/>
        <v>44757</v>
      </c>
      <c r="K520" s="2">
        <f t="shared" si="164"/>
        <v>15</v>
      </c>
      <c r="L520" s="15">
        <f t="shared" si="165"/>
        <v>15</v>
      </c>
      <c r="M520" s="11">
        <f t="shared" si="166"/>
        <v>1.005689348</v>
      </c>
      <c r="N520" s="11">
        <f t="shared" ca="1" si="167"/>
        <v>1.013129921</v>
      </c>
      <c r="O520" s="15">
        <f t="shared" si="168"/>
        <v>0</v>
      </c>
      <c r="P520" s="13">
        <f t="shared" ca="1" si="169"/>
        <v>1.3524889999999999E-2</v>
      </c>
      <c r="Q520" s="19">
        <f t="shared" si="170"/>
        <v>0</v>
      </c>
      <c r="R520" s="13">
        <f t="shared" si="155"/>
        <v>0</v>
      </c>
      <c r="S520" s="13"/>
      <c r="T520" s="13"/>
      <c r="U520" s="13"/>
      <c r="V520" s="13"/>
      <c r="W520" s="4" t="str">
        <f t="shared" si="171"/>
        <v>J=</v>
      </c>
      <c r="X520" s="30">
        <f t="shared" si="172"/>
        <v>44788</v>
      </c>
      <c r="Y520" s="3"/>
      <c r="Z520" s="71">
        <f>[2]Plan1!$A590</f>
        <v>54058</v>
      </c>
      <c r="AA520" s="71" t="str">
        <f>[2]Plan1!$C590</f>
        <v>Confraternização Universal</v>
      </c>
      <c r="AB520" s="64"/>
      <c r="AC520" s="1"/>
      <c r="AD520" s="3"/>
      <c r="AE520" s="3"/>
      <c r="AF520" s="3"/>
      <c r="AG520" s="3"/>
      <c r="AH520" s="3"/>
      <c r="AI520" s="10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</row>
    <row r="521" spans="1:145" x14ac:dyDescent="0.15">
      <c r="A521" s="36">
        <f t="shared" si="154"/>
        <v>44779</v>
      </c>
      <c r="B521" s="14">
        <f t="shared" ca="1" si="156"/>
        <v>1.0445322500000001</v>
      </c>
      <c r="C521" s="13">
        <f t="shared" ca="1" si="159"/>
        <v>1.0300823400000001</v>
      </c>
      <c r="D521" s="12">
        <f ca="1">IF(A521&lt;$B$1,VLOOKUP(A521,[1]DI!$A$4:$B$15000,2,FALSE),0)</f>
        <v>0</v>
      </c>
      <c r="E521" s="13">
        <f t="shared" ca="1" si="160"/>
        <v>1</v>
      </c>
      <c r="F521" s="13">
        <f ca="1">(TRUNC(PRODUCT($E$12:$E520),16))</f>
        <v>1.11096770511057</v>
      </c>
      <c r="G521" s="13">
        <f t="shared" ca="1" si="161"/>
        <v>1.10224878445663</v>
      </c>
      <c r="H521" s="13">
        <f t="shared" ca="1" si="162"/>
        <v>1.00791012</v>
      </c>
      <c r="I521" s="12">
        <f t="shared" si="157"/>
        <v>0.1</v>
      </c>
      <c r="J521" s="30">
        <f t="shared" si="163"/>
        <v>44757</v>
      </c>
      <c r="K521" s="2">
        <f t="shared" si="164"/>
        <v>15</v>
      </c>
      <c r="L521" s="15">
        <f t="shared" si="165"/>
        <v>16</v>
      </c>
      <c r="M521" s="11">
        <f t="shared" si="166"/>
        <v>1.0060697869999999</v>
      </c>
      <c r="N521" s="11">
        <f t="shared" ca="1" si="167"/>
        <v>1.01402792</v>
      </c>
      <c r="O521" s="15">
        <f t="shared" si="168"/>
        <v>0</v>
      </c>
      <c r="P521" s="13">
        <f t="shared" ca="1" si="169"/>
        <v>1.444991E-2</v>
      </c>
      <c r="Q521" s="19">
        <f t="shared" si="170"/>
        <v>0</v>
      </c>
      <c r="R521" s="13">
        <f t="shared" si="155"/>
        <v>0</v>
      </c>
      <c r="S521" s="13"/>
      <c r="T521" s="13"/>
      <c r="U521" s="13"/>
      <c r="V521" s="13"/>
      <c r="W521" s="4" t="str">
        <f t="shared" si="171"/>
        <v>J=</v>
      </c>
      <c r="X521" s="30">
        <f t="shared" si="172"/>
        <v>44788</v>
      </c>
      <c r="Y521" s="3"/>
      <c r="Z521" s="71">
        <f>[2]Plan1!$A591</f>
        <v>54105</v>
      </c>
      <c r="AA521" s="71" t="str">
        <f>[2]Plan1!$C591</f>
        <v>Carnaval</v>
      </c>
      <c r="AB521" s="64"/>
      <c r="AC521" s="1"/>
      <c r="AD521" s="3"/>
      <c r="AE521" s="3"/>
      <c r="AF521" s="3"/>
      <c r="AG521" s="3"/>
      <c r="AH521" s="3"/>
      <c r="AI521" s="10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</row>
    <row r="522" spans="1:145" x14ac:dyDescent="0.15">
      <c r="A522" s="36">
        <f t="shared" si="154"/>
        <v>44780</v>
      </c>
      <c r="B522" s="14">
        <f t="shared" ca="1" si="156"/>
        <v>1.0445322500000001</v>
      </c>
      <c r="C522" s="13">
        <f t="shared" ca="1" si="159"/>
        <v>1.0300823400000001</v>
      </c>
      <c r="D522" s="12">
        <f ca="1">IF(A522&lt;$B$1,VLOOKUP(A522,[1]DI!$A$4:$B$15000,2,FALSE),0)</f>
        <v>0</v>
      </c>
      <c r="E522" s="13">
        <f t="shared" ca="1" si="160"/>
        <v>1</v>
      </c>
      <c r="F522" s="13">
        <f ca="1">(TRUNC(PRODUCT($E$12:$E521),16))</f>
        <v>1.11096770511057</v>
      </c>
      <c r="G522" s="13">
        <f t="shared" ca="1" si="161"/>
        <v>1.10224878445663</v>
      </c>
      <c r="H522" s="13">
        <f t="shared" ca="1" si="162"/>
        <v>1.00791012</v>
      </c>
      <c r="I522" s="12">
        <f t="shared" si="157"/>
        <v>0.1</v>
      </c>
      <c r="J522" s="30">
        <f t="shared" si="163"/>
        <v>44757</v>
      </c>
      <c r="K522" s="2">
        <f t="shared" si="164"/>
        <v>15</v>
      </c>
      <c r="L522" s="15">
        <f t="shared" si="165"/>
        <v>16</v>
      </c>
      <c r="M522" s="11">
        <f t="shared" si="166"/>
        <v>1.0060697869999999</v>
      </c>
      <c r="N522" s="11">
        <f t="shared" ca="1" si="167"/>
        <v>1.01402792</v>
      </c>
      <c r="O522" s="15">
        <f t="shared" si="168"/>
        <v>0</v>
      </c>
      <c r="P522" s="13">
        <f t="shared" ca="1" si="169"/>
        <v>1.444991E-2</v>
      </c>
      <c r="Q522" s="19">
        <f t="shared" si="170"/>
        <v>0</v>
      </c>
      <c r="R522" s="13">
        <f t="shared" si="155"/>
        <v>0</v>
      </c>
      <c r="S522" s="13"/>
      <c r="T522" s="13"/>
      <c r="U522" s="13"/>
      <c r="V522" s="13"/>
      <c r="W522" s="4" t="str">
        <f t="shared" si="171"/>
        <v>J=</v>
      </c>
      <c r="X522" s="30">
        <f t="shared" si="172"/>
        <v>44788</v>
      </c>
      <c r="Y522" s="3"/>
      <c r="Z522" s="71">
        <f>[2]Plan1!$A592</f>
        <v>54106</v>
      </c>
      <c r="AA522" s="71" t="str">
        <f>[2]Plan1!$C592</f>
        <v>Carnaval</v>
      </c>
      <c r="AB522" s="64"/>
      <c r="AC522" s="1"/>
      <c r="AD522" s="3"/>
      <c r="AE522" s="3"/>
      <c r="AF522" s="3"/>
      <c r="AG522" s="3"/>
      <c r="AH522" s="3"/>
      <c r="AI522" s="10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</row>
    <row r="523" spans="1:145" x14ac:dyDescent="0.15">
      <c r="A523" s="36">
        <f t="shared" si="154"/>
        <v>44781</v>
      </c>
      <c r="B523" s="14">
        <f t="shared" ca="1" si="156"/>
        <v>1.0445322500000001</v>
      </c>
      <c r="C523" s="13">
        <f t="shared" ca="1" si="159"/>
        <v>1.0300823400000001</v>
      </c>
      <c r="D523" s="12">
        <f ca="1">IF(A523&lt;$B$1,VLOOKUP(A523,[1]DI!$A$4:$B$15000,2,FALSE),0)</f>
        <v>0.13650000000000001</v>
      </c>
      <c r="E523" s="13">
        <f t="shared" ca="1" si="160"/>
        <v>1.00050788</v>
      </c>
      <c r="F523" s="13">
        <f ca="1">(TRUNC(PRODUCT($E$12:$E522),16))</f>
        <v>1.11096770511057</v>
      </c>
      <c r="G523" s="13">
        <f t="shared" ca="1" si="161"/>
        <v>1.10224878445663</v>
      </c>
      <c r="H523" s="13">
        <f t="shared" ca="1" si="162"/>
        <v>1.00791012</v>
      </c>
      <c r="I523" s="12">
        <f t="shared" si="157"/>
        <v>0.1</v>
      </c>
      <c r="J523" s="30">
        <f t="shared" si="163"/>
        <v>44757</v>
      </c>
      <c r="K523" s="2">
        <f t="shared" si="164"/>
        <v>16</v>
      </c>
      <c r="L523" s="15">
        <f t="shared" si="165"/>
        <v>16</v>
      </c>
      <c r="M523" s="11">
        <f t="shared" si="166"/>
        <v>1.0060697869999999</v>
      </c>
      <c r="N523" s="11">
        <f t="shared" ca="1" si="167"/>
        <v>1.01402792</v>
      </c>
      <c r="O523" s="15">
        <f t="shared" si="168"/>
        <v>0</v>
      </c>
      <c r="P523" s="13">
        <f t="shared" ca="1" si="169"/>
        <v>1.444991E-2</v>
      </c>
      <c r="Q523" s="19">
        <f t="shared" si="170"/>
        <v>0</v>
      </c>
      <c r="R523" s="13">
        <f t="shared" si="155"/>
        <v>0</v>
      </c>
      <c r="S523" s="13"/>
      <c r="T523" s="13"/>
      <c r="U523" s="13"/>
      <c r="V523" s="13"/>
      <c r="W523" s="4" t="str">
        <f t="shared" si="171"/>
        <v>J=</v>
      </c>
      <c r="X523" s="30">
        <f t="shared" si="172"/>
        <v>44788</v>
      </c>
      <c r="Y523" s="3"/>
      <c r="Z523" s="71">
        <f>[2]Plan1!$A593</f>
        <v>54151</v>
      </c>
      <c r="AA523" s="71" t="str">
        <f>[2]Plan1!$C593</f>
        <v>Paixão de Cristo</v>
      </c>
      <c r="AB523" s="64"/>
      <c r="AC523" s="1"/>
      <c r="AD523" s="3"/>
      <c r="AE523" s="3"/>
      <c r="AF523" s="3"/>
      <c r="AG523" s="3"/>
      <c r="AH523" s="3"/>
      <c r="AI523" s="10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</row>
    <row r="524" spans="1:145" x14ac:dyDescent="0.15">
      <c r="A524" s="36">
        <f t="shared" si="154"/>
        <v>44782</v>
      </c>
      <c r="B524" s="14">
        <f t="shared" ca="1" si="156"/>
        <v>1.0454580800000002</v>
      </c>
      <c r="C524" s="13">
        <f t="shared" ca="1" si="159"/>
        <v>1.0300823400000001</v>
      </c>
      <c r="D524" s="12">
        <f ca="1">IF(A524&lt;$B$1,VLOOKUP(A524,[1]DI!$A$4:$B$15000,2,FALSE),0)</f>
        <v>0.13650000000000001</v>
      </c>
      <c r="E524" s="13">
        <f t="shared" ca="1" si="160"/>
        <v>1.00050788</v>
      </c>
      <c r="F524" s="13">
        <f ca="1">(TRUNC(PRODUCT($E$12:$E523),16))</f>
        <v>1.1115319433886399</v>
      </c>
      <c r="G524" s="13">
        <f t="shared" ca="1" si="161"/>
        <v>1.10224878445663</v>
      </c>
      <c r="H524" s="13">
        <f t="shared" ca="1" si="162"/>
        <v>1.00842202</v>
      </c>
      <c r="I524" s="12">
        <f t="shared" si="157"/>
        <v>0.1</v>
      </c>
      <c r="J524" s="30">
        <f t="shared" si="163"/>
        <v>44757</v>
      </c>
      <c r="K524" s="2">
        <f t="shared" si="164"/>
        <v>17</v>
      </c>
      <c r="L524" s="15">
        <f t="shared" si="165"/>
        <v>17</v>
      </c>
      <c r="M524" s="11">
        <f t="shared" si="166"/>
        <v>1.00645037</v>
      </c>
      <c r="N524" s="11">
        <f t="shared" ca="1" si="167"/>
        <v>1.0149267150000001</v>
      </c>
      <c r="O524" s="15">
        <f t="shared" si="168"/>
        <v>0</v>
      </c>
      <c r="P524" s="13">
        <f t="shared" ca="1" si="169"/>
        <v>1.5375740000000001E-2</v>
      </c>
      <c r="Q524" s="19">
        <f t="shared" si="170"/>
        <v>0</v>
      </c>
      <c r="R524" s="13">
        <f t="shared" si="155"/>
        <v>0</v>
      </c>
      <c r="S524" s="13"/>
      <c r="T524" s="13"/>
      <c r="U524" s="13"/>
      <c r="V524" s="13"/>
      <c r="W524" s="4" t="str">
        <f t="shared" si="171"/>
        <v>J=</v>
      </c>
      <c r="X524" s="30">
        <f t="shared" si="172"/>
        <v>44788</v>
      </c>
      <c r="Y524" s="3"/>
      <c r="Z524" s="71">
        <f>[2]Plan1!$A594</f>
        <v>54169</v>
      </c>
      <c r="AA524" s="71" t="str">
        <f>[2]Plan1!$C594</f>
        <v>Tiradentes</v>
      </c>
      <c r="AB524" s="64"/>
      <c r="AC524" s="1"/>
      <c r="AD524" s="3"/>
      <c r="AE524" s="3"/>
      <c r="AF524" s="3"/>
      <c r="AG524" s="3"/>
      <c r="AH524" s="3"/>
      <c r="AI524" s="10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</row>
    <row r="525" spans="1:145" x14ac:dyDescent="0.15">
      <c r="A525" s="36">
        <f t="shared" ref="A525:A588" si="173">(A524+1)</f>
        <v>44783</v>
      </c>
      <c r="B525" s="14">
        <f t="shared" ca="1" si="156"/>
        <v>1.0463847300000002</v>
      </c>
      <c r="C525" s="13">
        <f t="shared" ca="1" si="159"/>
        <v>1.0300823400000001</v>
      </c>
      <c r="D525" s="12">
        <f ca="1">IF(A525&lt;$B$1,VLOOKUP(A525,[1]DI!$A$4:$B$15000,2,FALSE),0)</f>
        <v>0.13650000000000001</v>
      </c>
      <c r="E525" s="13">
        <f t="shared" ca="1" si="160"/>
        <v>1.00050788</v>
      </c>
      <c r="F525" s="13">
        <f ca="1">(TRUNC(PRODUCT($E$12:$E524),16))</f>
        <v>1.11209646823205</v>
      </c>
      <c r="G525" s="13">
        <f t="shared" ca="1" si="161"/>
        <v>1.10224878445663</v>
      </c>
      <c r="H525" s="13">
        <f t="shared" ca="1" si="162"/>
        <v>1.00893418</v>
      </c>
      <c r="I525" s="12">
        <f t="shared" si="157"/>
        <v>0.1</v>
      </c>
      <c r="J525" s="30">
        <f t="shared" si="163"/>
        <v>44757</v>
      </c>
      <c r="K525" s="2">
        <f t="shared" si="164"/>
        <v>18</v>
      </c>
      <c r="L525" s="15">
        <f t="shared" si="165"/>
        <v>18</v>
      </c>
      <c r="M525" s="11">
        <f t="shared" si="166"/>
        <v>1.006831096</v>
      </c>
      <c r="N525" s="11">
        <f t="shared" ca="1" si="167"/>
        <v>1.0158263059999999</v>
      </c>
      <c r="O525" s="15">
        <f t="shared" si="168"/>
        <v>0</v>
      </c>
      <c r="P525" s="13">
        <f t="shared" ca="1" si="169"/>
        <v>1.630239E-2</v>
      </c>
      <c r="Q525" s="19">
        <f t="shared" si="170"/>
        <v>0</v>
      </c>
      <c r="R525" s="13">
        <f t="shared" ref="R525:R588" si="174">IF(Q525&gt;0,TRUNC(Q525*C525,8),0)</f>
        <v>0</v>
      </c>
      <c r="S525" s="13"/>
      <c r="T525" s="13"/>
      <c r="U525" s="13"/>
      <c r="V525" s="13"/>
      <c r="W525" s="4" t="str">
        <f t="shared" si="171"/>
        <v>J=</v>
      </c>
      <c r="X525" s="30">
        <f t="shared" si="172"/>
        <v>44788</v>
      </c>
      <c r="Y525" s="3"/>
      <c r="Z525" s="71">
        <f>[2]Plan1!$A595</f>
        <v>54179</v>
      </c>
      <c r="AA525" s="71" t="str">
        <f>[2]Plan1!$C595</f>
        <v>Dia do Trabalho</v>
      </c>
      <c r="AB525" s="64"/>
      <c r="AC525" s="1"/>
      <c r="AD525" s="3"/>
      <c r="AE525" s="3"/>
      <c r="AF525" s="3"/>
      <c r="AG525" s="3"/>
      <c r="AH525" s="3"/>
      <c r="AI525" s="10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</row>
    <row r="526" spans="1:145" x14ac:dyDescent="0.15">
      <c r="A526" s="36">
        <f t="shared" si="173"/>
        <v>44784</v>
      </c>
      <c r="B526" s="14">
        <f t="shared" ref="B526:B589" ca="1" si="175">IF(A526&lt;=TODAY(),C526+P526,IF(AND(A526&gt;TODAY(),A526&lt;=$B$1),IF(VLOOKUP(TODAY(),$A$10:$D$5000,4,FALSE)=0,"n.d",C526+P526),"n.d"))</f>
        <v>1.0473122000000001</v>
      </c>
      <c r="C526" s="13">
        <f t="shared" ca="1" si="159"/>
        <v>1.0300823400000001</v>
      </c>
      <c r="D526" s="12">
        <f ca="1">IF(A526&lt;$B$1,VLOOKUP(A526,[1]DI!$A$4:$B$15000,2,FALSE),0)</f>
        <v>0.13650000000000001</v>
      </c>
      <c r="E526" s="13">
        <f t="shared" ca="1" si="160"/>
        <v>1.00050788</v>
      </c>
      <c r="F526" s="13">
        <f ca="1">(TRUNC(PRODUCT($E$12:$E525),16))</f>
        <v>1.11266127978634</v>
      </c>
      <c r="G526" s="13">
        <f t="shared" ca="1" si="161"/>
        <v>1.10224878445663</v>
      </c>
      <c r="H526" s="13">
        <f t="shared" ca="1" si="162"/>
        <v>1.00944659</v>
      </c>
      <c r="I526" s="12">
        <f t="shared" ref="I526:I589" si="176">IF(O525&gt;0,VLOOKUP(A525,AG$160:AH$222,2),I525)</f>
        <v>0.1</v>
      </c>
      <c r="J526" s="30">
        <f t="shared" si="163"/>
        <v>44757</v>
      </c>
      <c r="K526" s="2">
        <f t="shared" si="164"/>
        <v>19</v>
      </c>
      <c r="L526" s="15">
        <f t="shared" si="165"/>
        <v>19</v>
      </c>
      <c r="M526" s="11">
        <f t="shared" si="166"/>
        <v>1.0072119669999999</v>
      </c>
      <c r="N526" s="11">
        <f t="shared" ca="1" si="167"/>
        <v>1.0167266850000001</v>
      </c>
      <c r="O526" s="15">
        <f t="shared" si="168"/>
        <v>0</v>
      </c>
      <c r="P526" s="13">
        <f t="shared" ca="1" si="169"/>
        <v>1.722986E-2</v>
      </c>
      <c r="Q526" s="19">
        <f t="shared" si="170"/>
        <v>0</v>
      </c>
      <c r="R526" s="13">
        <f t="shared" si="174"/>
        <v>0</v>
      </c>
      <c r="S526" s="13"/>
      <c r="T526" s="13"/>
      <c r="U526" s="13"/>
      <c r="V526" s="13"/>
      <c r="W526" s="4" t="str">
        <f t="shared" si="171"/>
        <v>J=</v>
      </c>
      <c r="X526" s="30">
        <f t="shared" si="172"/>
        <v>44788</v>
      </c>
      <c r="Y526" s="3"/>
      <c r="Z526" s="71">
        <f>[2]Plan1!$A596</f>
        <v>54213</v>
      </c>
      <c r="AA526" s="71" t="str">
        <f>[2]Plan1!$C596</f>
        <v>Corpus Christi</v>
      </c>
      <c r="AB526" s="64"/>
      <c r="AC526" s="1"/>
      <c r="AD526" s="3"/>
      <c r="AE526" s="3"/>
      <c r="AF526" s="3"/>
      <c r="AG526" s="3"/>
      <c r="AH526" s="3"/>
      <c r="AI526" s="10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</row>
    <row r="527" spans="1:145" x14ac:dyDescent="0.15">
      <c r="A527" s="36">
        <f t="shared" si="173"/>
        <v>44785</v>
      </c>
      <c r="B527" s="14">
        <f t="shared" ca="1" si="175"/>
        <v>1.0482405000000001</v>
      </c>
      <c r="C527" s="13">
        <f t="shared" ca="1" si="159"/>
        <v>1.0300823400000001</v>
      </c>
      <c r="D527" s="12">
        <f ca="1">IF(A527&lt;$B$1,VLOOKUP(A527,[1]DI!$A$4:$B$15000,2,FALSE),0)</f>
        <v>0.13650000000000001</v>
      </c>
      <c r="E527" s="13">
        <f t="shared" ca="1" si="160"/>
        <v>1.00050788</v>
      </c>
      <c r="F527" s="13">
        <f ca="1">(TRUNC(PRODUCT($E$12:$E526),16))</f>
        <v>1.1132263781971199</v>
      </c>
      <c r="G527" s="13">
        <f t="shared" ca="1" si="161"/>
        <v>1.10224878445663</v>
      </c>
      <c r="H527" s="13">
        <f t="shared" ca="1" si="162"/>
        <v>1.00995927</v>
      </c>
      <c r="I527" s="12">
        <f t="shared" si="176"/>
        <v>0.1</v>
      </c>
      <c r="J527" s="30">
        <f t="shared" si="163"/>
        <v>44757</v>
      </c>
      <c r="K527" s="2">
        <f t="shared" si="164"/>
        <v>20</v>
      </c>
      <c r="L527" s="15">
        <f t="shared" si="165"/>
        <v>20</v>
      </c>
      <c r="M527" s="11">
        <f t="shared" si="166"/>
        <v>1.007592982</v>
      </c>
      <c r="N527" s="11">
        <f t="shared" ca="1" si="167"/>
        <v>1.0176278729999999</v>
      </c>
      <c r="O527" s="15">
        <f t="shared" si="168"/>
        <v>0</v>
      </c>
      <c r="P527" s="13">
        <f t="shared" ca="1" si="169"/>
        <v>1.815816E-2</v>
      </c>
      <c r="Q527" s="19">
        <f t="shared" si="170"/>
        <v>0</v>
      </c>
      <c r="R527" s="13">
        <f t="shared" si="174"/>
        <v>0</v>
      </c>
      <c r="S527" s="13"/>
      <c r="T527" s="13"/>
      <c r="U527" s="13"/>
      <c r="V527" s="13"/>
      <c r="W527" s="4" t="str">
        <f t="shared" si="171"/>
        <v>J=</v>
      </c>
      <c r="X527" s="30">
        <f t="shared" si="172"/>
        <v>44788</v>
      </c>
      <c r="Y527" s="3"/>
      <c r="Z527" s="71">
        <f>[2]Plan1!$A597</f>
        <v>54308</v>
      </c>
      <c r="AA527" s="71" t="str">
        <f>[2]Plan1!$C597</f>
        <v>Independência do Brasil</v>
      </c>
      <c r="AB527" s="64"/>
      <c r="AC527" s="1"/>
      <c r="AD527" s="3"/>
      <c r="AE527" s="3"/>
      <c r="AF527" s="3"/>
      <c r="AG527" s="3"/>
      <c r="AH527" s="3"/>
      <c r="AI527" s="10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</row>
    <row r="528" spans="1:145" x14ac:dyDescent="0.15">
      <c r="A528" s="36">
        <f t="shared" si="173"/>
        <v>44786</v>
      </c>
      <c r="B528" s="14">
        <f t="shared" ca="1" si="175"/>
        <v>1.0491696100000001</v>
      </c>
      <c r="C528" s="13">
        <f t="shared" ca="1" si="159"/>
        <v>1.0300823400000001</v>
      </c>
      <c r="D528" s="12">
        <f ca="1">IF(A528&lt;$B$1,VLOOKUP(A528,[1]DI!$A$4:$B$15000,2,FALSE),0)</f>
        <v>0</v>
      </c>
      <c r="E528" s="13">
        <f t="shared" ca="1" si="160"/>
        <v>1</v>
      </c>
      <c r="F528" s="13">
        <f ca="1">(TRUNC(PRODUCT($E$12:$E527),16))</f>
        <v>1.11379176361007</v>
      </c>
      <c r="G528" s="13">
        <f t="shared" ca="1" si="161"/>
        <v>1.10224878445663</v>
      </c>
      <c r="H528" s="13">
        <f t="shared" ca="1" si="162"/>
        <v>1.0104722100000001</v>
      </c>
      <c r="I528" s="12">
        <f t="shared" si="176"/>
        <v>0.1</v>
      </c>
      <c r="J528" s="30">
        <f t="shared" si="163"/>
        <v>44757</v>
      </c>
      <c r="K528" s="2">
        <f t="shared" si="164"/>
        <v>20</v>
      </c>
      <c r="L528" s="15">
        <f t="shared" si="165"/>
        <v>21</v>
      </c>
      <c r="M528" s="11">
        <f t="shared" si="166"/>
        <v>1.00797414</v>
      </c>
      <c r="N528" s="11">
        <f t="shared" ca="1" si="167"/>
        <v>1.0185298570000001</v>
      </c>
      <c r="O528" s="15">
        <f t="shared" si="168"/>
        <v>0</v>
      </c>
      <c r="P528" s="13">
        <f t="shared" ca="1" si="169"/>
        <v>1.908727E-2</v>
      </c>
      <c r="Q528" s="19">
        <f t="shared" si="170"/>
        <v>0</v>
      </c>
      <c r="R528" s="13">
        <f t="shared" si="174"/>
        <v>0</v>
      </c>
      <c r="S528" s="13"/>
      <c r="T528" s="13"/>
      <c r="U528" s="13"/>
      <c r="V528" s="13"/>
      <c r="W528" s="4" t="str">
        <f t="shared" si="171"/>
        <v>J=</v>
      </c>
      <c r="X528" s="30">
        <f t="shared" si="172"/>
        <v>44788</v>
      </c>
      <c r="Y528" s="3"/>
      <c r="Z528" s="71">
        <f>[2]Plan1!$A598</f>
        <v>54343</v>
      </c>
      <c r="AA528" s="71" t="str">
        <f>[2]Plan1!$C598</f>
        <v>Nossa Sr.a Aparecida - Padroeira do Brasil</v>
      </c>
      <c r="AB528" s="64"/>
      <c r="AC528" s="1"/>
      <c r="AD528" s="3"/>
      <c r="AE528" s="3"/>
      <c r="AF528" s="3"/>
      <c r="AG528" s="3"/>
      <c r="AH528" s="3"/>
      <c r="AI528" s="10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</row>
    <row r="529" spans="1:145" x14ac:dyDescent="0.15">
      <c r="A529" s="36">
        <f t="shared" si="173"/>
        <v>44787</v>
      </c>
      <c r="B529" s="14">
        <f t="shared" ca="1" si="175"/>
        <v>1.0491696100000001</v>
      </c>
      <c r="C529" s="13">
        <f t="shared" ca="1" si="159"/>
        <v>1.0300823400000001</v>
      </c>
      <c r="D529" s="12">
        <f ca="1">IF(A529&lt;$B$1,VLOOKUP(A529,[1]DI!$A$4:$B$15000,2,FALSE),0)</f>
        <v>0</v>
      </c>
      <c r="E529" s="13">
        <f t="shared" ca="1" si="160"/>
        <v>1</v>
      </c>
      <c r="F529" s="13">
        <f ca="1">(TRUNC(PRODUCT($E$12:$E528),16))</f>
        <v>1.11379176361007</v>
      </c>
      <c r="G529" s="13">
        <f t="shared" ca="1" si="161"/>
        <v>1.10224878445663</v>
      </c>
      <c r="H529" s="13">
        <f t="shared" ca="1" si="162"/>
        <v>1.0104722100000001</v>
      </c>
      <c r="I529" s="12">
        <f t="shared" si="176"/>
        <v>0.1</v>
      </c>
      <c r="J529" s="30">
        <f t="shared" si="163"/>
        <v>44757</v>
      </c>
      <c r="K529" s="2">
        <f t="shared" si="164"/>
        <v>20</v>
      </c>
      <c r="L529" s="15">
        <f t="shared" si="165"/>
        <v>21</v>
      </c>
      <c r="M529" s="11">
        <f t="shared" si="166"/>
        <v>1.00797414</v>
      </c>
      <c r="N529" s="11">
        <f t="shared" ca="1" si="167"/>
        <v>1.0185298570000001</v>
      </c>
      <c r="O529" s="15">
        <f t="shared" si="168"/>
        <v>0</v>
      </c>
      <c r="P529" s="13">
        <f t="shared" ca="1" si="169"/>
        <v>1.908727E-2</v>
      </c>
      <c r="Q529" s="19">
        <f t="shared" si="170"/>
        <v>0</v>
      </c>
      <c r="R529" s="13">
        <f t="shared" si="174"/>
        <v>0</v>
      </c>
      <c r="S529" s="13"/>
      <c r="T529" s="13"/>
      <c r="U529" s="13"/>
      <c r="V529" s="13"/>
      <c r="W529" s="4" t="str">
        <f t="shared" si="171"/>
        <v>J=</v>
      </c>
      <c r="X529" s="30">
        <f t="shared" si="172"/>
        <v>44788</v>
      </c>
      <c r="Y529" s="3"/>
      <c r="Z529" s="71">
        <f>[2]Plan1!$A599</f>
        <v>54364</v>
      </c>
      <c r="AA529" s="71" t="str">
        <f>[2]Plan1!$C599</f>
        <v>Finados</v>
      </c>
      <c r="AB529" s="64"/>
      <c r="AC529" s="1"/>
      <c r="AD529" s="3"/>
      <c r="AE529" s="3"/>
      <c r="AF529" s="3"/>
      <c r="AG529" s="3"/>
      <c r="AH529" s="3"/>
      <c r="AI529" s="10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</row>
    <row r="530" spans="1:145" x14ac:dyDescent="0.15">
      <c r="A530" s="36">
        <f t="shared" si="173"/>
        <v>44788</v>
      </c>
      <c r="B530" s="14">
        <f t="shared" ca="1" si="175"/>
        <v>1.0491696100000001</v>
      </c>
      <c r="C530" s="13">
        <f t="shared" ca="1" si="159"/>
        <v>1.0300823400000001</v>
      </c>
      <c r="D530" s="12">
        <f ca="1">IF(A530&lt;$B$1,VLOOKUP(A530,[1]DI!$A$4:$B$15000,2,FALSE),0)</f>
        <v>0.13650000000000001</v>
      </c>
      <c r="E530" s="13">
        <f t="shared" ca="1" si="160"/>
        <v>1.00050788</v>
      </c>
      <c r="F530" s="13">
        <f ca="1">(TRUNC(PRODUCT($E$12:$E529),16))</f>
        <v>1.11379176361007</v>
      </c>
      <c r="G530" s="13">
        <f t="shared" ca="1" si="161"/>
        <v>1.10224878445663</v>
      </c>
      <c r="H530" s="13">
        <f t="shared" ca="1" si="162"/>
        <v>1.0104722100000001</v>
      </c>
      <c r="I530" s="12">
        <f t="shared" si="176"/>
        <v>0.1</v>
      </c>
      <c r="J530" s="30">
        <f t="shared" si="163"/>
        <v>44757</v>
      </c>
      <c r="K530" s="2">
        <f t="shared" si="164"/>
        <v>21</v>
      </c>
      <c r="L530" s="15">
        <f t="shared" si="165"/>
        <v>21</v>
      </c>
      <c r="M530" s="11">
        <f t="shared" si="166"/>
        <v>1.00797414</v>
      </c>
      <c r="N530" s="11">
        <f t="shared" ca="1" si="167"/>
        <v>1.0185298570000001</v>
      </c>
      <c r="O530" s="15">
        <f t="shared" si="168"/>
        <v>4</v>
      </c>
      <c r="P530" s="13">
        <f t="shared" ca="1" si="169"/>
        <v>1.908727E-2</v>
      </c>
      <c r="Q530" s="19">
        <f t="shared" si="170"/>
        <v>0</v>
      </c>
      <c r="R530" s="13">
        <f t="shared" si="174"/>
        <v>0</v>
      </c>
      <c r="S530" s="13"/>
      <c r="T530" s="13"/>
      <c r="U530" s="13"/>
      <c r="V530" s="13"/>
      <c r="W530" s="4" t="str">
        <f t="shared" si="171"/>
        <v>J=</v>
      </c>
      <c r="X530" s="30">
        <f t="shared" si="172"/>
        <v>44788</v>
      </c>
      <c r="Y530" s="3"/>
      <c r="Z530" s="71">
        <f>[2]Plan1!$A600</f>
        <v>54377</v>
      </c>
      <c r="AA530" s="71" t="str">
        <f>[2]Plan1!$C600</f>
        <v>Proclamação da República</v>
      </c>
      <c r="AB530" s="64"/>
      <c r="AC530" s="1"/>
      <c r="AD530" s="3"/>
      <c r="AE530" s="3"/>
      <c r="AF530" s="3"/>
      <c r="AG530" s="3"/>
      <c r="AH530" s="3"/>
      <c r="AI530" s="10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</row>
    <row r="531" spans="1:145" x14ac:dyDescent="0.15">
      <c r="A531" s="36">
        <f t="shared" si="173"/>
        <v>44789</v>
      </c>
      <c r="B531" s="14">
        <f t="shared" ca="1" si="175"/>
        <v>1.0309953600000001</v>
      </c>
      <c r="C531" s="13">
        <f t="shared" ca="1" si="159"/>
        <v>1.0300823400000001</v>
      </c>
      <c r="D531" s="12">
        <f ca="1">IF(A531&lt;$B$1,VLOOKUP(A531,[1]DI!$A$4:$B$15000,2,FALSE),0)</f>
        <v>0.13650000000000001</v>
      </c>
      <c r="E531" s="13">
        <f t="shared" ca="1" si="160"/>
        <v>1.00050788</v>
      </c>
      <c r="F531" s="13">
        <f ca="1">(TRUNC(PRODUCT($E$12:$E530),16))</f>
        <v>1.11435743617098</v>
      </c>
      <c r="G531" s="13">
        <f t="shared" ca="1" si="161"/>
        <v>1.11379176361007</v>
      </c>
      <c r="H531" s="13">
        <f t="shared" ca="1" si="162"/>
        <v>1.00050788</v>
      </c>
      <c r="I531" s="12">
        <f t="shared" si="176"/>
        <v>0.1</v>
      </c>
      <c r="J531" s="30">
        <f t="shared" si="163"/>
        <v>44788</v>
      </c>
      <c r="K531" s="2">
        <f t="shared" si="164"/>
        <v>1</v>
      </c>
      <c r="L531" s="15">
        <f t="shared" si="165"/>
        <v>1</v>
      </c>
      <c r="M531" s="11">
        <f t="shared" si="166"/>
        <v>1.000378287</v>
      </c>
      <c r="N531" s="11">
        <f t="shared" ca="1" si="167"/>
        <v>1.0008863589999999</v>
      </c>
      <c r="O531" s="15">
        <f t="shared" si="168"/>
        <v>0</v>
      </c>
      <c r="P531" s="13">
        <f t="shared" ca="1" si="169"/>
        <v>9.1301999999999996E-4</v>
      </c>
      <c r="Q531" s="19">
        <f t="shared" si="170"/>
        <v>0</v>
      </c>
      <c r="R531" s="13">
        <f t="shared" si="174"/>
        <v>0</v>
      </c>
      <c r="S531" s="13"/>
      <c r="T531" s="13"/>
      <c r="U531" s="13"/>
      <c r="V531" s="13"/>
      <c r="W531" s="4" t="str">
        <f t="shared" si="171"/>
        <v>J=</v>
      </c>
      <c r="X531" s="30">
        <f t="shared" si="172"/>
        <v>44819</v>
      </c>
      <c r="Y531" s="3"/>
      <c r="Z531" s="71">
        <f>[2]Plan1!$A601</f>
        <v>54382</v>
      </c>
      <c r="AA531" s="71" t="str">
        <f>[2]Plan1!$C601</f>
        <v>Dia Nacional de Zumbi e da Consciência Negra</v>
      </c>
      <c r="AB531" s="64"/>
      <c r="AC531" s="1"/>
      <c r="AD531" s="3"/>
      <c r="AE531" s="3"/>
      <c r="AF531" s="3"/>
      <c r="AG531" s="3"/>
      <c r="AH531" s="3"/>
      <c r="AI531" s="10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</row>
    <row r="532" spans="1:145" x14ac:dyDescent="0.15">
      <c r="A532" s="36">
        <f t="shared" si="173"/>
        <v>44790</v>
      </c>
      <c r="B532" s="14">
        <f t="shared" ca="1" si="175"/>
        <v>1.0319091900000001</v>
      </c>
      <c r="C532" s="13">
        <f t="shared" ca="1" si="159"/>
        <v>1.0300823400000001</v>
      </c>
      <c r="D532" s="12">
        <f ca="1">IF(A532&lt;$B$1,VLOOKUP(A532,[1]DI!$A$4:$B$15000,2,FALSE),0)</f>
        <v>0.13650000000000001</v>
      </c>
      <c r="E532" s="13">
        <f t="shared" ca="1" si="160"/>
        <v>1.00050788</v>
      </c>
      <c r="F532" s="13">
        <f ca="1">(TRUNC(PRODUCT($E$12:$E531),16))</f>
        <v>1.1149233960256599</v>
      </c>
      <c r="G532" s="13">
        <f t="shared" ca="1" si="161"/>
        <v>1.11379176361007</v>
      </c>
      <c r="H532" s="13">
        <f t="shared" ca="1" si="162"/>
        <v>1.00101602</v>
      </c>
      <c r="I532" s="12">
        <f t="shared" si="176"/>
        <v>0.1</v>
      </c>
      <c r="J532" s="30">
        <f t="shared" si="163"/>
        <v>44788</v>
      </c>
      <c r="K532" s="2">
        <f t="shared" si="164"/>
        <v>2</v>
      </c>
      <c r="L532" s="15">
        <f t="shared" si="165"/>
        <v>2</v>
      </c>
      <c r="M532" s="11">
        <f t="shared" si="166"/>
        <v>1.0007567159999999</v>
      </c>
      <c r="N532" s="11">
        <f t="shared" ca="1" si="167"/>
        <v>1.0017735050000001</v>
      </c>
      <c r="O532" s="15">
        <f t="shared" si="168"/>
        <v>0</v>
      </c>
      <c r="P532" s="13">
        <f t="shared" ca="1" si="169"/>
        <v>1.8268500000000001E-3</v>
      </c>
      <c r="Q532" s="19">
        <f t="shared" si="170"/>
        <v>0</v>
      </c>
      <c r="R532" s="13">
        <f t="shared" si="174"/>
        <v>0</v>
      </c>
      <c r="S532" s="13"/>
      <c r="T532" s="13"/>
      <c r="U532" s="13"/>
      <c r="V532" s="13"/>
      <c r="W532" s="4" t="str">
        <f t="shared" si="171"/>
        <v>J=</v>
      </c>
      <c r="X532" s="30">
        <f t="shared" si="172"/>
        <v>44819</v>
      </c>
      <c r="Y532" s="3"/>
      <c r="Z532" s="71">
        <f>[2]Plan1!$A602</f>
        <v>54417</v>
      </c>
      <c r="AA532" s="71" t="str">
        <f>[2]Plan1!$C602</f>
        <v>Natal</v>
      </c>
      <c r="AB532" s="64"/>
      <c r="AC532" s="1"/>
      <c r="AD532" s="3"/>
      <c r="AE532" s="3"/>
      <c r="AF532" s="3"/>
      <c r="AG532" s="3"/>
      <c r="AH532" s="3"/>
      <c r="AI532" s="10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</row>
    <row r="533" spans="1:145" x14ac:dyDescent="0.15">
      <c r="A533" s="36">
        <f t="shared" si="173"/>
        <v>44791</v>
      </c>
      <c r="B533" s="14">
        <f t="shared" ca="1" si="175"/>
        <v>1.0328238300000001</v>
      </c>
      <c r="C533" s="13">
        <f t="shared" ca="1" si="159"/>
        <v>1.0300823400000001</v>
      </c>
      <c r="D533" s="12">
        <f ca="1">IF(A533&lt;$B$1,VLOOKUP(A533,[1]DI!$A$4:$B$15000,2,FALSE),0)</f>
        <v>0.13650000000000001</v>
      </c>
      <c r="E533" s="13">
        <f t="shared" ca="1" si="160"/>
        <v>1.00050788</v>
      </c>
      <c r="F533" s="13">
        <f ca="1">(TRUNC(PRODUCT($E$12:$E532),16))</f>
        <v>1.1154896433200301</v>
      </c>
      <c r="G533" s="13">
        <f t="shared" ca="1" si="161"/>
        <v>1.11379176361007</v>
      </c>
      <c r="H533" s="13">
        <f t="shared" ca="1" si="162"/>
        <v>1.00152441</v>
      </c>
      <c r="I533" s="12">
        <f t="shared" si="176"/>
        <v>0.1</v>
      </c>
      <c r="J533" s="30">
        <f t="shared" si="163"/>
        <v>44788</v>
      </c>
      <c r="K533" s="2">
        <f t="shared" si="164"/>
        <v>3</v>
      </c>
      <c r="L533" s="15">
        <f t="shared" si="165"/>
        <v>3</v>
      </c>
      <c r="M533" s="11">
        <f t="shared" si="166"/>
        <v>1.001135289</v>
      </c>
      <c r="N533" s="11">
        <f t="shared" ca="1" si="167"/>
        <v>1.0026614300000001</v>
      </c>
      <c r="O533" s="15">
        <f t="shared" si="168"/>
        <v>0</v>
      </c>
      <c r="P533" s="13">
        <f t="shared" ca="1" si="169"/>
        <v>2.7414900000000001E-3</v>
      </c>
      <c r="Q533" s="19">
        <f t="shared" si="170"/>
        <v>0</v>
      </c>
      <c r="R533" s="13">
        <f t="shared" si="174"/>
        <v>0</v>
      </c>
      <c r="S533" s="13"/>
      <c r="T533" s="13"/>
      <c r="U533" s="13"/>
      <c r="V533" s="13"/>
      <c r="W533" s="4" t="str">
        <f t="shared" si="171"/>
        <v>J=</v>
      </c>
      <c r="X533" s="30">
        <f t="shared" si="172"/>
        <v>44819</v>
      </c>
      <c r="Y533" s="3"/>
      <c r="Z533" s="71">
        <f>[2]Plan1!$A603</f>
        <v>54424</v>
      </c>
      <c r="AA533" s="71" t="str">
        <f>[2]Plan1!$C603</f>
        <v>Confraternização Universal</v>
      </c>
      <c r="AB533" s="64"/>
      <c r="AC533" s="1"/>
      <c r="AD533" s="3"/>
      <c r="AE533" s="3"/>
      <c r="AF533" s="3"/>
      <c r="AG533" s="3"/>
      <c r="AH533" s="3"/>
      <c r="AI533" s="10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</row>
    <row r="534" spans="1:145" x14ac:dyDescent="0.15">
      <c r="A534" s="36">
        <f t="shared" si="173"/>
        <v>44792</v>
      </c>
      <c r="B534" s="14">
        <f t="shared" ca="1" si="175"/>
        <v>1.03373928</v>
      </c>
      <c r="C534" s="13">
        <f t="shared" ca="1" si="159"/>
        <v>1.0300823400000001</v>
      </c>
      <c r="D534" s="12">
        <f ca="1">IF(A534&lt;$B$1,VLOOKUP(A534,[1]DI!$A$4:$B$15000,2,FALSE),0)</f>
        <v>0.13650000000000001</v>
      </c>
      <c r="E534" s="13">
        <f t="shared" ca="1" si="160"/>
        <v>1.00050788</v>
      </c>
      <c r="F534" s="13">
        <f ca="1">(TRUNC(PRODUCT($E$12:$E533),16))</f>
        <v>1.11605617820008</v>
      </c>
      <c r="G534" s="13">
        <f t="shared" ca="1" si="161"/>
        <v>1.11379176361007</v>
      </c>
      <c r="H534" s="13">
        <f t="shared" ca="1" si="162"/>
        <v>1.00203307</v>
      </c>
      <c r="I534" s="12">
        <f t="shared" si="176"/>
        <v>0.1</v>
      </c>
      <c r="J534" s="30">
        <f t="shared" si="163"/>
        <v>44788</v>
      </c>
      <c r="K534" s="2">
        <f t="shared" si="164"/>
        <v>4</v>
      </c>
      <c r="L534" s="15">
        <f t="shared" si="165"/>
        <v>4</v>
      </c>
      <c r="M534" s="11">
        <f t="shared" si="166"/>
        <v>1.001514005</v>
      </c>
      <c r="N534" s="11">
        <f t="shared" ca="1" si="167"/>
        <v>1.0035501529999999</v>
      </c>
      <c r="O534" s="15">
        <f t="shared" si="168"/>
        <v>0</v>
      </c>
      <c r="P534" s="13">
        <f t="shared" ca="1" si="169"/>
        <v>3.65694E-3</v>
      </c>
      <c r="Q534" s="19">
        <f t="shared" si="170"/>
        <v>0</v>
      </c>
      <c r="R534" s="13">
        <f t="shared" si="174"/>
        <v>0</v>
      </c>
      <c r="S534" s="13"/>
      <c r="T534" s="13"/>
      <c r="U534" s="13"/>
      <c r="V534" s="13"/>
      <c r="W534" s="4" t="str">
        <f t="shared" si="171"/>
        <v>J=</v>
      </c>
      <c r="X534" s="30">
        <f t="shared" si="172"/>
        <v>44819</v>
      </c>
      <c r="Y534" s="3"/>
      <c r="Z534" s="71">
        <f>[2]Plan1!$A604</f>
        <v>54483</v>
      </c>
      <c r="AA534" s="71" t="str">
        <f>[2]Plan1!$C604</f>
        <v>Carnaval</v>
      </c>
      <c r="AB534" s="64"/>
      <c r="AC534" s="1"/>
      <c r="AD534" s="3"/>
      <c r="AE534" s="3"/>
      <c r="AF534" s="3"/>
      <c r="AG534" s="3"/>
      <c r="AH534" s="3"/>
      <c r="AI534" s="10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</row>
    <row r="535" spans="1:145" x14ac:dyDescent="0.15">
      <c r="A535" s="36">
        <f t="shared" si="173"/>
        <v>44793</v>
      </c>
      <c r="B535" s="14">
        <f t="shared" ca="1" si="175"/>
        <v>1.0346555500000001</v>
      </c>
      <c r="C535" s="13">
        <f t="shared" ca="1" si="159"/>
        <v>1.0300823400000001</v>
      </c>
      <c r="D535" s="12">
        <f ca="1">IF(A535&lt;$B$1,VLOOKUP(A535,[1]DI!$A$4:$B$15000,2,FALSE),0)</f>
        <v>0</v>
      </c>
      <c r="E535" s="13">
        <f t="shared" ca="1" si="160"/>
        <v>1</v>
      </c>
      <c r="F535" s="13">
        <f ca="1">(TRUNC(PRODUCT($E$12:$E534),16))</f>
        <v>1.11662300081187</v>
      </c>
      <c r="G535" s="13">
        <f t="shared" ca="1" si="161"/>
        <v>1.11379176361007</v>
      </c>
      <c r="H535" s="13">
        <f t="shared" ca="1" si="162"/>
        <v>1.0025419799999999</v>
      </c>
      <c r="I535" s="12">
        <f t="shared" si="176"/>
        <v>0.1</v>
      </c>
      <c r="J535" s="30">
        <f t="shared" si="163"/>
        <v>44788</v>
      </c>
      <c r="K535" s="2">
        <f t="shared" si="164"/>
        <v>4</v>
      </c>
      <c r="L535" s="15">
        <f t="shared" si="165"/>
        <v>5</v>
      </c>
      <c r="M535" s="11">
        <f t="shared" si="166"/>
        <v>1.001892864</v>
      </c>
      <c r="N535" s="11">
        <f t="shared" ca="1" si="167"/>
        <v>1.004439656</v>
      </c>
      <c r="O535" s="15">
        <f t="shared" si="168"/>
        <v>0</v>
      </c>
      <c r="P535" s="13">
        <f t="shared" ca="1" si="169"/>
        <v>4.5732100000000003E-3</v>
      </c>
      <c r="Q535" s="19">
        <f t="shared" si="170"/>
        <v>0</v>
      </c>
      <c r="R535" s="13">
        <f t="shared" si="174"/>
        <v>0</v>
      </c>
      <c r="S535" s="13"/>
      <c r="T535" s="13"/>
      <c r="U535" s="13"/>
      <c r="V535" s="13"/>
      <c r="W535" s="4" t="str">
        <f t="shared" si="171"/>
        <v>J=</v>
      </c>
      <c r="X535" s="30">
        <f t="shared" si="172"/>
        <v>44819</v>
      </c>
      <c r="Y535" s="3"/>
      <c r="Z535" s="71">
        <f>[2]Plan1!$A605</f>
        <v>54484</v>
      </c>
      <c r="AA535" s="71" t="str">
        <f>[2]Plan1!$C605</f>
        <v>Carnaval</v>
      </c>
      <c r="AB535" s="64"/>
      <c r="AC535" s="1"/>
      <c r="AD535" s="3"/>
      <c r="AE535" s="3"/>
      <c r="AF535" s="3"/>
      <c r="AG535" s="3"/>
      <c r="AH535" s="3"/>
      <c r="AI535" s="10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</row>
    <row r="536" spans="1:145" x14ac:dyDescent="0.15">
      <c r="A536" s="36">
        <f t="shared" si="173"/>
        <v>44794</v>
      </c>
      <c r="B536" s="14">
        <f t="shared" ca="1" si="175"/>
        <v>1.0346555500000001</v>
      </c>
      <c r="C536" s="13">
        <f t="shared" ca="1" si="159"/>
        <v>1.0300823400000001</v>
      </c>
      <c r="D536" s="12">
        <f ca="1">IF(A536&lt;$B$1,VLOOKUP(A536,[1]DI!$A$4:$B$15000,2,FALSE),0)</f>
        <v>0</v>
      </c>
      <c r="E536" s="13">
        <f t="shared" ca="1" si="160"/>
        <v>1</v>
      </c>
      <c r="F536" s="13">
        <f ca="1">(TRUNC(PRODUCT($E$12:$E535),16))</f>
        <v>1.11662300081187</v>
      </c>
      <c r="G536" s="13">
        <f t="shared" ca="1" si="161"/>
        <v>1.11379176361007</v>
      </c>
      <c r="H536" s="13">
        <f t="shared" ca="1" si="162"/>
        <v>1.0025419799999999</v>
      </c>
      <c r="I536" s="12">
        <f t="shared" si="176"/>
        <v>0.1</v>
      </c>
      <c r="J536" s="30">
        <f t="shared" si="163"/>
        <v>44788</v>
      </c>
      <c r="K536" s="2">
        <f t="shared" si="164"/>
        <v>4</v>
      </c>
      <c r="L536" s="15">
        <f t="shared" si="165"/>
        <v>5</v>
      </c>
      <c r="M536" s="11">
        <f t="shared" si="166"/>
        <v>1.001892864</v>
      </c>
      <c r="N536" s="11">
        <f t="shared" ca="1" si="167"/>
        <v>1.004439656</v>
      </c>
      <c r="O536" s="15">
        <f t="shared" si="168"/>
        <v>0</v>
      </c>
      <c r="P536" s="13">
        <f t="shared" ca="1" si="169"/>
        <v>4.5732100000000003E-3</v>
      </c>
      <c r="Q536" s="19">
        <f t="shared" si="170"/>
        <v>0</v>
      </c>
      <c r="R536" s="13">
        <f t="shared" si="174"/>
        <v>0</v>
      </c>
      <c r="S536" s="13"/>
      <c r="T536" s="13"/>
      <c r="U536" s="13"/>
      <c r="V536" s="13"/>
      <c r="W536" s="4" t="str">
        <f t="shared" si="171"/>
        <v>J=</v>
      </c>
      <c r="X536" s="30">
        <f t="shared" si="172"/>
        <v>44819</v>
      </c>
      <c r="Y536" s="3"/>
      <c r="Z536" s="71">
        <f>[2]Plan1!$A606</f>
        <v>54529</v>
      </c>
      <c r="AA536" s="71" t="str">
        <f>[2]Plan1!$C606</f>
        <v>Paixão de Cristo</v>
      </c>
      <c r="AB536" s="64"/>
      <c r="AC536" s="1"/>
      <c r="AD536" s="3"/>
      <c r="AE536" s="3"/>
      <c r="AF536" s="3"/>
      <c r="AG536" s="3"/>
      <c r="AH536" s="3"/>
      <c r="AI536" s="10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</row>
    <row r="537" spans="1:145" x14ac:dyDescent="0.15">
      <c r="A537" s="36">
        <f t="shared" si="173"/>
        <v>44795</v>
      </c>
      <c r="B537" s="14">
        <f t="shared" ca="1" si="175"/>
        <v>1.0346555500000001</v>
      </c>
      <c r="C537" s="13">
        <f t="shared" ca="1" si="159"/>
        <v>1.0300823400000001</v>
      </c>
      <c r="D537" s="12">
        <f ca="1">IF(A537&lt;$B$1,VLOOKUP(A537,[1]DI!$A$4:$B$15000,2,FALSE),0)</f>
        <v>0.13650000000000001</v>
      </c>
      <c r="E537" s="13">
        <f t="shared" ca="1" si="160"/>
        <v>1.00050788</v>
      </c>
      <c r="F537" s="13">
        <f ca="1">(TRUNC(PRODUCT($E$12:$E536),16))</f>
        <v>1.11662300081187</v>
      </c>
      <c r="G537" s="13">
        <f t="shared" ca="1" si="161"/>
        <v>1.11379176361007</v>
      </c>
      <c r="H537" s="13">
        <f t="shared" ca="1" si="162"/>
        <v>1.0025419799999999</v>
      </c>
      <c r="I537" s="12">
        <f t="shared" si="176"/>
        <v>0.1</v>
      </c>
      <c r="J537" s="30">
        <f t="shared" si="163"/>
        <v>44788</v>
      </c>
      <c r="K537" s="2">
        <f t="shared" si="164"/>
        <v>5</v>
      </c>
      <c r="L537" s="15">
        <f t="shared" si="165"/>
        <v>5</v>
      </c>
      <c r="M537" s="11">
        <f t="shared" si="166"/>
        <v>1.001892864</v>
      </c>
      <c r="N537" s="11">
        <f t="shared" ca="1" si="167"/>
        <v>1.004439656</v>
      </c>
      <c r="O537" s="15">
        <f t="shared" si="168"/>
        <v>0</v>
      </c>
      <c r="P537" s="13">
        <f t="shared" ca="1" si="169"/>
        <v>4.5732100000000003E-3</v>
      </c>
      <c r="Q537" s="19">
        <f t="shared" si="170"/>
        <v>0</v>
      </c>
      <c r="R537" s="13">
        <f t="shared" si="174"/>
        <v>0</v>
      </c>
      <c r="S537" s="13"/>
      <c r="T537" s="13"/>
      <c r="U537" s="13"/>
      <c r="V537" s="13"/>
      <c r="W537" s="4" t="str">
        <f t="shared" si="171"/>
        <v>J=</v>
      </c>
      <c r="X537" s="30">
        <f t="shared" si="172"/>
        <v>44819</v>
      </c>
      <c r="Y537" s="3"/>
      <c r="Z537" s="71">
        <f>[2]Plan1!$A607</f>
        <v>54534</v>
      </c>
      <c r="AA537" s="71" t="str">
        <f>[2]Plan1!$C607</f>
        <v>Tiradentes</v>
      </c>
      <c r="AB537" s="64"/>
      <c r="AC537" s="1"/>
      <c r="AD537" s="3"/>
      <c r="AE537" s="3"/>
      <c r="AF537" s="3"/>
      <c r="AG537" s="3"/>
      <c r="AH537" s="3"/>
      <c r="AI537" s="10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</row>
    <row r="538" spans="1:145" x14ac:dyDescent="0.15">
      <c r="A538" s="36">
        <f t="shared" si="173"/>
        <v>44796</v>
      </c>
      <c r="B538" s="14">
        <f t="shared" ca="1" si="175"/>
        <v>1.0355726200000002</v>
      </c>
      <c r="C538" s="13">
        <f t="shared" ca="1" si="159"/>
        <v>1.0300823400000001</v>
      </c>
      <c r="D538" s="12">
        <f ca="1">IF(A538&lt;$B$1,VLOOKUP(A538,[1]DI!$A$4:$B$15000,2,FALSE),0)</f>
        <v>0.13650000000000001</v>
      </c>
      <c r="E538" s="13">
        <f t="shared" ca="1" si="160"/>
        <v>1.00050788</v>
      </c>
      <c r="F538" s="13">
        <f ca="1">(TRUNC(PRODUCT($E$12:$E537),16))</f>
        <v>1.1171901113015199</v>
      </c>
      <c r="G538" s="13">
        <f t="shared" ca="1" si="161"/>
        <v>1.11379176361007</v>
      </c>
      <c r="H538" s="13">
        <f t="shared" ca="1" si="162"/>
        <v>1.0030511499999999</v>
      </c>
      <c r="I538" s="12">
        <f t="shared" si="176"/>
        <v>0.1</v>
      </c>
      <c r="J538" s="30">
        <f t="shared" si="163"/>
        <v>44788</v>
      </c>
      <c r="K538" s="2">
        <f t="shared" si="164"/>
        <v>6</v>
      </c>
      <c r="L538" s="15">
        <f t="shared" si="165"/>
        <v>6</v>
      </c>
      <c r="M538" s="11">
        <f t="shared" si="166"/>
        <v>1.0022718669999999</v>
      </c>
      <c r="N538" s="11">
        <f t="shared" ca="1" si="167"/>
        <v>1.0053299490000001</v>
      </c>
      <c r="O538" s="15">
        <f t="shared" si="168"/>
        <v>0</v>
      </c>
      <c r="P538" s="13">
        <f t="shared" ca="1" si="169"/>
        <v>5.4902800000000002E-3</v>
      </c>
      <c r="Q538" s="19">
        <f t="shared" si="170"/>
        <v>0</v>
      </c>
      <c r="R538" s="13">
        <f t="shared" si="174"/>
        <v>0</v>
      </c>
      <c r="S538" s="13"/>
      <c r="T538" s="13"/>
      <c r="U538" s="13"/>
      <c r="V538" s="13"/>
      <c r="W538" s="4" t="str">
        <f t="shared" si="171"/>
        <v>J=</v>
      </c>
      <c r="X538" s="30">
        <f t="shared" si="172"/>
        <v>44819</v>
      </c>
      <c r="Y538" s="3"/>
      <c r="Z538" s="71">
        <f>[2]Plan1!$A608</f>
        <v>54544</v>
      </c>
      <c r="AA538" s="71" t="str">
        <f>[2]Plan1!$C608</f>
        <v>Dia do Trabalho</v>
      </c>
      <c r="AB538" s="64"/>
      <c r="AC538" s="1"/>
      <c r="AD538" s="3"/>
      <c r="AE538" s="3"/>
      <c r="AF538" s="3"/>
      <c r="AG538" s="3"/>
      <c r="AH538" s="3"/>
      <c r="AI538" s="10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</row>
    <row r="539" spans="1:145" x14ac:dyDescent="0.15">
      <c r="A539" s="36">
        <f t="shared" si="173"/>
        <v>44797</v>
      </c>
      <c r="B539" s="14">
        <f t="shared" ca="1" si="175"/>
        <v>1.0364905100000001</v>
      </c>
      <c r="C539" s="13">
        <f t="shared" ca="1" si="159"/>
        <v>1.0300823400000001</v>
      </c>
      <c r="D539" s="12">
        <f ca="1">IF(A539&lt;$B$1,VLOOKUP(A539,[1]DI!$A$4:$B$15000,2,FALSE),0)</f>
        <v>0.13650000000000001</v>
      </c>
      <c r="E539" s="13">
        <f t="shared" ca="1" si="160"/>
        <v>1.00050788</v>
      </c>
      <c r="F539" s="13">
        <f ca="1">(TRUNC(PRODUCT($E$12:$E538),16))</f>
        <v>1.1177575098152499</v>
      </c>
      <c r="G539" s="13">
        <f t="shared" ca="1" si="161"/>
        <v>1.11379176361007</v>
      </c>
      <c r="H539" s="13">
        <f t="shared" ca="1" si="162"/>
        <v>1.00356058</v>
      </c>
      <c r="I539" s="12">
        <f t="shared" si="176"/>
        <v>0.1</v>
      </c>
      <c r="J539" s="30">
        <f t="shared" si="163"/>
        <v>44788</v>
      </c>
      <c r="K539" s="2">
        <f t="shared" si="164"/>
        <v>7</v>
      </c>
      <c r="L539" s="15">
        <f t="shared" si="165"/>
        <v>7</v>
      </c>
      <c r="M539" s="11">
        <f t="shared" si="166"/>
        <v>1.0026510129999999</v>
      </c>
      <c r="N539" s="11">
        <f t="shared" ca="1" si="167"/>
        <v>1.006221032</v>
      </c>
      <c r="O539" s="15">
        <f t="shared" si="168"/>
        <v>0</v>
      </c>
      <c r="P539" s="13">
        <f t="shared" ca="1" si="169"/>
        <v>6.4081700000000004E-3</v>
      </c>
      <c r="Q539" s="19">
        <f t="shared" si="170"/>
        <v>0</v>
      </c>
      <c r="R539" s="13">
        <f t="shared" si="174"/>
        <v>0</v>
      </c>
      <c r="S539" s="13"/>
      <c r="T539" s="13"/>
      <c r="U539" s="13"/>
      <c r="V539" s="13"/>
      <c r="W539" s="4" t="str">
        <f t="shared" si="171"/>
        <v>J=</v>
      </c>
      <c r="X539" s="30">
        <f t="shared" si="172"/>
        <v>44819</v>
      </c>
      <c r="Y539" s="3"/>
      <c r="Z539" s="71">
        <f>[2]Plan1!$A609</f>
        <v>54591</v>
      </c>
      <c r="AA539" s="71" t="str">
        <f>[2]Plan1!$C609</f>
        <v>Corpus Christi</v>
      </c>
      <c r="AB539" s="64"/>
      <c r="AC539" s="1"/>
      <c r="AD539" s="3"/>
      <c r="AE539" s="3"/>
      <c r="AF539" s="3"/>
      <c r="AG539" s="3"/>
      <c r="AH539" s="3"/>
      <c r="AI539" s="10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</row>
    <row r="540" spans="1:145" x14ac:dyDescent="0.15">
      <c r="A540" s="36">
        <f t="shared" si="173"/>
        <v>44798</v>
      </c>
      <c r="B540" s="14">
        <f t="shared" ca="1" si="175"/>
        <v>1.0374092100000001</v>
      </c>
      <c r="C540" s="13">
        <f t="shared" ca="1" si="159"/>
        <v>1.0300823400000001</v>
      </c>
      <c r="D540" s="12">
        <f ca="1">IF(A540&lt;$B$1,VLOOKUP(A540,[1]DI!$A$4:$B$15000,2,FALSE),0)</f>
        <v>0.13650000000000001</v>
      </c>
      <c r="E540" s="13">
        <f t="shared" ca="1" si="160"/>
        <v>1.00050788</v>
      </c>
      <c r="F540" s="13">
        <f ca="1">(TRUNC(PRODUCT($E$12:$E539),16))</f>
        <v>1.1183251964993299</v>
      </c>
      <c r="G540" s="13">
        <f t="shared" ca="1" si="161"/>
        <v>1.11379176361007</v>
      </c>
      <c r="H540" s="13">
        <f t="shared" ca="1" si="162"/>
        <v>1.0040702699999999</v>
      </c>
      <c r="I540" s="12">
        <f t="shared" si="176"/>
        <v>0.1</v>
      </c>
      <c r="J540" s="30">
        <f t="shared" si="163"/>
        <v>44788</v>
      </c>
      <c r="K540" s="2">
        <f t="shared" si="164"/>
        <v>8</v>
      </c>
      <c r="L540" s="15">
        <f t="shared" si="165"/>
        <v>8</v>
      </c>
      <c r="M540" s="11">
        <f t="shared" si="166"/>
        <v>1.003030302</v>
      </c>
      <c r="N540" s="11">
        <f t="shared" ca="1" si="167"/>
        <v>1.0071129059999999</v>
      </c>
      <c r="O540" s="15">
        <f t="shared" si="168"/>
        <v>0</v>
      </c>
      <c r="P540" s="13">
        <f t="shared" ca="1" si="169"/>
        <v>7.3268700000000001E-3</v>
      </c>
      <c r="Q540" s="19">
        <f t="shared" si="170"/>
        <v>0</v>
      </c>
      <c r="R540" s="13">
        <f t="shared" si="174"/>
        <v>0</v>
      </c>
      <c r="S540" s="13"/>
      <c r="T540" s="13"/>
      <c r="U540" s="13"/>
      <c r="V540" s="13"/>
      <c r="W540" s="4" t="str">
        <f t="shared" si="171"/>
        <v>J=</v>
      </c>
      <c r="X540" s="30">
        <f t="shared" si="172"/>
        <v>44819</v>
      </c>
      <c r="Y540" s="3"/>
      <c r="Z540" s="71">
        <f>[2]Plan1!$A610</f>
        <v>54673</v>
      </c>
      <c r="AA540" s="71" t="str">
        <f>[2]Plan1!$C610</f>
        <v>Independência do Brasil</v>
      </c>
      <c r="AB540" s="64"/>
      <c r="AC540" s="1"/>
      <c r="AD540" s="3"/>
      <c r="AE540" s="3"/>
      <c r="AF540" s="3"/>
      <c r="AG540" s="3"/>
      <c r="AH540" s="3"/>
      <c r="AI540" s="10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</row>
    <row r="541" spans="1:145" x14ac:dyDescent="0.15">
      <c r="A541" s="36">
        <f t="shared" si="173"/>
        <v>44799</v>
      </c>
      <c r="B541" s="14">
        <f t="shared" ca="1" si="175"/>
        <v>1.0383287300000001</v>
      </c>
      <c r="C541" s="13">
        <f t="shared" ca="1" si="159"/>
        <v>1.0300823400000001</v>
      </c>
      <c r="D541" s="12">
        <f ca="1">IF(A541&lt;$B$1,VLOOKUP(A541,[1]DI!$A$4:$B$15000,2,FALSE),0)</f>
        <v>0.13650000000000001</v>
      </c>
      <c r="E541" s="13">
        <f t="shared" ca="1" si="160"/>
        <v>1.00050788</v>
      </c>
      <c r="F541" s="13">
        <f ca="1">(TRUNC(PRODUCT($E$12:$E540),16))</f>
        <v>1.11889317150013</v>
      </c>
      <c r="G541" s="13">
        <f t="shared" ca="1" si="161"/>
        <v>1.11379176361007</v>
      </c>
      <c r="H541" s="13">
        <f t="shared" ca="1" si="162"/>
        <v>1.00458022</v>
      </c>
      <c r="I541" s="12">
        <f t="shared" si="176"/>
        <v>0.1</v>
      </c>
      <c r="J541" s="30">
        <f t="shared" si="163"/>
        <v>44788</v>
      </c>
      <c r="K541" s="2">
        <f t="shared" si="164"/>
        <v>9</v>
      </c>
      <c r="L541" s="15">
        <f t="shared" si="165"/>
        <v>9</v>
      </c>
      <c r="M541" s="11">
        <f t="shared" si="166"/>
        <v>1.003409735</v>
      </c>
      <c r="N541" s="11">
        <f t="shared" ca="1" si="167"/>
        <v>1.0080055720000001</v>
      </c>
      <c r="O541" s="15">
        <f t="shared" si="168"/>
        <v>0</v>
      </c>
      <c r="P541" s="13">
        <f t="shared" ca="1" si="169"/>
        <v>8.2463899999999993E-3</v>
      </c>
      <c r="Q541" s="19">
        <f t="shared" si="170"/>
        <v>0</v>
      </c>
      <c r="R541" s="13">
        <f t="shared" si="174"/>
        <v>0</v>
      </c>
      <c r="S541" s="13"/>
      <c r="T541" s="13"/>
      <c r="U541" s="13"/>
      <c r="V541" s="13"/>
      <c r="W541" s="4" t="str">
        <f t="shared" si="171"/>
        <v>J=</v>
      </c>
      <c r="X541" s="30">
        <f t="shared" si="172"/>
        <v>44819</v>
      </c>
      <c r="Y541" s="3"/>
      <c r="Z541" s="71">
        <f>[2]Plan1!$A611</f>
        <v>54708</v>
      </c>
      <c r="AA541" s="71" t="str">
        <f>[2]Plan1!$C611</f>
        <v>Nossa Sr.a Aparecida - Padroeira do Brasil</v>
      </c>
      <c r="AB541" s="64"/>
      <c r="AC541" s="1"/>
      <c r="AD541" s="3"/>
      <c r="AE541" s="3"/>
      <c r="AF541" s="3"/>
      <c r="AG541" s="3"/>
      <c r="AH541" s="3"/>
      <c r="AI541" s="10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</row>
    <row r="542" spans="1:145" x14ac:dyDescent="0.15">
      <c r="A542" s="36">
        <f t="shared" si="173"/>
        <v>44800</v>
      </c>
      <c r="B542" s="14">
        <f t="shared" ca="1" si="175"/>
        <v>1.0392490600000002</v>
      </c>
      <c r="C542" s="13">
        <f t="shared" ca="1" si="159"/>
        <v>1.0300823400000001</v>
      </c>
      <c r="D542" s="12">
        <f ca="1">IF(A542&lt;$B$1,VLOOKUP(A542,[1]DI!$A$4:$B$15000,2,FALSE),0)</f>
        <v>0</v>
      </c>
      <c r="E542" s="13">
        <f t="shared" ca="1" si="160"/>
        <v>1</v>
      </c>
      <c r="F542" s="13">
        <f ca="1">(TRUNC(PRODUCT($E$12:$E541),16))</f>
        <v>1.1194614349640699</v>
      </c>
      <c r="G542" s="13">
        <f t="shared" ca="1" si="161"/>
        <v>1.11379176361007</v>
      </c>
      <c r="H542" s="13">
        <f t="shared" ca="1" si="162"/>
        <v>1.0050904199999999</v>
      </c>
      <c r="I542" s="12">
        <f t="shared" si="176"/>
        <v>0.1</v>
      </c>
      <c r="J542" s="30">
        <f t="shared" si="163"/>
        <v>44788</v>
      </c>
      <c r="K542" s="2">
        <f t="shared" si="164"/>
        <v>9</v>
      </c>
      <c r="L542" s="15">
        <f t="shared" si="165"/>
        <v>10</v>
      </c>
      <c r="M542" s="11">
        <f t="shared" si="166"/>
        <v>1.003789311</v>
      </c>
      <c r="N542" s="11">
        <f t="shared" ca="1" si="167"/>
        <v>1.0088990200000001</v>
      </c>
      <c r="O542" s="15">
        <f t="shared" si="168"/>
        <v>0</v>
      </c>
      <c r="P542" s="13">
        <f t="shared" ca="1" si="169"/>
        <v>9.1667199999999997E-3</v>
      </c>
      <c r="Q542" s="19">
        <f t="shared" si="170"/>
        <v>0</v>
      </c>
      <c r="R542" s="13">
        <f t="shared" si="174"/>
        <v>0</v>
      </c>
      <c r="S542" s="13"/>
      <c r="T542" s="13"/>
      <c r="U542" s="13"/>
      <c r="V542" s="13"/>
      <c r="W542" s="4" t="str">
        <f t="shared" si="171"/>
        <v>J=</v>
      </c>
      <c r="X542" s="30">
        <f t="shared" si="172"/>
        <v>44819</v>
      </c>
      <c r="Y542" s="3"/>
      <c r="Z542" s="71">
        <f>[2]Plan1!$A612</f>
        <v>54729</v>
      </c>
      <c r="AA542" s="71" t="str">
        <f>[2]Plan1!$C612</f>
        <v>Finados</v>
      </c>
      <c r="AB542" s="64"/>
      <c r="AC542" s="1"/>
      <c r="AD542" s="3"/>
      <c r="AE542" s="3"/>
      <c r="AF542" s="3"/>
      <c r="AG542" s="3"/>
      <c r="AH542" s="3"/>
      <c r="AI542" s="10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</row>
    <row r="543" spans="1:145" x14ac:dyDescent="0.15">
      <c r="A543" s="36">
        <f t="shared" si="173"/>
        <v>44801</v>
      </c>
      <c r="B543" s="14">
        <f t="shared" ca="1" si="175"/>
        <v>1.0392490600000002</v>
      </c>
      <c r="C543" s="13">
        <f t="shared" ca="1" si="159"/>
        <v>1.0300823400000001</v>
      </c>
      <c r="D543" s="12">
        <f ca="1">IF(A543&lt;$B$1,VLOOKUP(A543,[1]DI!$A$4:$B$15000,2,FALSE),0)</f>
        <v>0</v>
      </c>
      <c r="E543" s="13">
        <f t="shared" ca="1" si="160"/>
        <v>1</v>
      </c>
      <c r="F543" s="13">
        <f ca="1">(TRUNC(PRODUCT($E$12:$E542),16))</f>
        <v>1.1194614349640699</v>
      </c>
      <c r="G543" s="13">
        <f t="shared" ca="1" si="161"/>
        <v>1.11379176361007</v>
      </c>
      <c r="H543" s="13">
        <f t="shared" ca="1" si="162"/>
        <v>1.0050904199999999</v>
      </c>
      <c r="I543" s="12">
        <f t="shared" si="176"/>
        <v>0.1</v>
      </c>
      <c r="J543" s="30">
        <f t="shared" si="163"/>
        <v>44788</v>
      </c>
      <c r="K543" s="2">
        <f t="shared" si="164"/>
        <v>9</v>
      </c>
      <c r="L543" s="15">
        <f t="shared" si="165"/>
        <v>10</v>
      </c>
      <c r="M543" s="11">
        <f t="shared" si="166"/>
        <v>1.003789311</v>
      </c>
      <c r="N543" s="11">
        <f t="shared" ca="1" si="167"/>
        <v>1.0088990200000001</v>
      </c>
      <c r="O543" s="15">
        <f t="shared" si="168"/>
        <v>0</v>
      </c>
      <c r="P543" s="13">
        <f t="shared" ca="1" si="169"/>
        <v>9.1667199999999997E-3</v>
      </c>
      <c r="Q543" s="19">
        <f t="shared" si="170"/>
        <v>0</v>
      </c>
      <c r="R543" s="13">
        <f t="shared" si="174"/>
        <v>0</v>
      </c>
      <c r="S543" s="13"/>
      <c r="T543" s="13"/>
      <c r="U543" s="13"/>
      <c r="V543" s="13"/>
      <c r="W543" s="4" t="str">
        <f t="shared" si="171"/>
        <v>J=</v>
      </c>
      <c r="X543" s="30">
        <f t="shared" si="172"/>
        <v>44819</v>
      </c>
      <c r="Y543" s="3"/>
      <c r="Z543" s="71">
        <f>[2]Plan1!$A613</f>
        <v>54742</v>
      </c>
      <c r="AA543" s="71" t="str">
        <f>[2]Plan1!$C613</f>
        <v>Proclamação da República</v>
      </c>
      <c r="AB543" s="64"/>
      <c r="AC543" s="1"/>
      <c r="AD543" s="3"/>
      <c r="AE543" s="3"/>
      <c r="AF543" s="3"/>
      <c r="AG543" s="3"/>
      <c r="AH543" s="3"/>
      <c r="AI543" s="10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</row>
    <row r="544" spans="1:145" x14ac:dyDescent="0.15">
      <c r="A544" s="36">
        <f t="shared" si="173"/>
        <v>44802</v>
      </c>
      <c r="B544" s="14">
        <f t="shared" ca="1" si="175"/>
        <v>1.0392490600000002</v>
      </c>
      <c r="C544" s="13">
        <f t="shared" ca="1" si="159"/>
        <v>1.0300823400000001</v>
      </c>
      <c r="D544" s="12">
        <f ca="1">IF(A544&lt;$B$1,VLOOKUP(A544,[1]DI!$A$4:$B$15000,2,FALSE),0)</f>
        <v>0.13650000000000001</v>
      </c>
      <c r="E544" s="13">
        <f t="shared" ca="1" si="160"/>
        <v>1.00050788</v>
      </c>
      <c r="F544" s="13">
        <f ca="1">(TRUNC(PRODUCT($E$12:$E543),16))</f>
        <v>1.1194614349640699</v>
      </c>
      <c r="G544" s="13">
        <f t="shared" ca="1" si="161"/>
        <v>1.11379176361007</v>
      </c>
      <c r="H544" s="13">
        <f t="shared" ca="1" si="162"/>
        <v>1.0050904199999999</v>
      </c>
      <c r="I544" s="12">
        <f t="shared" si="176"/>
        <v>0.1</v>
      </c>
      <c r="J544" s="30">
        <f t="shared" si="163"/>
        <v>44788</v>
      </c>
      <c r="K544" s="2">
        <f t="shared" si="164"/>
        <v>10</v>
      </c>
      <c r="L544" s="15">
        <f t="shared" si="165"/>
        <v>10</v>
      </c>
      <c r="M544" s="11">
        <f t="shared" si="166"/>
        <v>1.003789311</v>
      </c>
      <c r="N544" s="11">
        <f t="shared" ca="1" si="167"/>
        <v>1.0088990200000001</v>
      </c>
      <c r="O544" s="15">
        <f t="shared" si="168"/>
        <v>0</v>
      </c>
      <c r="P544" s="13">
        <f t="shared" ca="1" si="169"/>
        <v>9.1667199999999997E-3</v>
      </c>
      <c r="Q544" s="19">
        <f t="shared" si="170"/>
        <v>0</v>
      </c>
      <c r="R544" s="13">
        <f t="shared" si="174"/>
        <v>0</v>
      </c>
      <c r="S544" s="13"/>
      <c r="T544" s="13"/>
      <c r="U544" s="13"/>
      <c r="V544" s="13"/>
      <c r="W544" s="4" t="str">
        <f t="shared" si="171"/>
        <v>J=</v>
      </c>
      <c r="X544" s="30">
        <f t="shared" si="172"/>
        <v>44819</v>
      </c>
      <c r="Y544" s="3"/>
      <c r="Z544" s="71">
        <f>[2]Plan1!$A614</f>
        <v>54747</v>
      </c>
      <c r="AA544" s="71" t="str">
        <f>[2]Plan1!$C614</f>
        <v>Dia Nacional de Zumbi e da Consciência Negra</v>
      </c>
      <c r="AB544" s="64"/>
      <c r="AC544" s="1"/>
      <c r="AD544" s="3"/>
      <c r="AE544" s="3"/>
      <c r="AF544" s="3"/>
      <c r="AG544" s="3"/>
      <c r="AH544" s="3"/>
      <c r="AI544" s="10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</row>
    <row r="545" spans="1:145" x14ac:dyDescent="0.15">
      <c r="A545" s="36">
        <f t="shared" si="173"/>
        <v>44803</v>
      </c>
      <c r="B545" s="14">
        <f t="shared" ca="1" si="175"/>
        <v>1.0401702100000001</v>
      </c>
      <c r="C545" s="13">
        <f t="shared" ca="1" si="159"/>
        <v>1.0300823400000001</v>
      </c>
      <c r="D545" s="12">
        <f ca="1">IF(A545&lt;$B$1,VLOOKUP(A545,[1]DI!$A$4:$B$15000,2,FALSE),0)</f>
        <v>0.13650000000000001</v>
      </c>
      <c r="E545" s="13">
        <f t="shared" ca="1" si="160"/>
        <v>1.00050788</v>
      </c>
      <c r="F545" s="13">
        <f ca="1">(TRUNC(PRODUCT($E$12:$E544),16))</f>
        <v>1.12002998703766</v>
      </c>
      <c r="G545" s="13">
        <f t="shared" ca="1" si="161"/>
        <v>1.11379176361007</v>
      </c>
      <c r="H545" s="13">
        <f t="shared" ca="1" si="162"/>
        <v>1.00560089</v>
      </c>
      <c r="I545" s="12">
        <f t="shared" si="176"/>
        <v>0.1</v>
      </c>
      <c r="J545" s="30">
        <f t="shared" si="163"/>
        <v>44788</v>
      </c>
      <c r="K545" s="2">
        <f t="shared" si="164"/>
        <v>11</v>
      </c>
      <c r="L545" s="15">
        <f t="shared" si="165"/>
        <v>11</v>
      </c>
      <c r="M545" s="11">
        <f t="shared" si="166"/>
        <v>1.004169031</v>
      </c>
      <c r="N545" s="11">
        <f t="shared" ca="1" si="167"/>
        <v>1.0097932709999999</v>
      </c>
      <c r="O545" s="15">
        <f t="shared" si="168"/>
        <v>0</v>
      </c>
      <c r="P545" s="13">
        <f t="shared" ca="1" si="169"/>
        <v>1.0087870000000001E-2</v>
      </c>
      <c r="Q545" s="19">
        <f t="shared" si="170"/>
        <v>0</v>
      </c>
      <c r="R545" s="13">
        <f t="shared" si="174"/>
        <v>0</v>
      </c>
      <c r="S545" s="13"/>
      <c r="T545" s="13"/>
      <c r="U545" s="13"/>
      <c r="V545" s="13"/>
      <c r="W545" s="4" t="str">
        <f t="shared" si="171"/>
        <v>J=</v>
      </c>
      <c r="X545" s="30">
        <f t="shared" si="172"/>
        <v>44819</v>
      </c>
      <c r="Y545" s="3"/>
      <c r="AH545" s="3"/>
      <c r="AI545" s="10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</row>
    <row r="546" spans="1:145" x14ac:dyDescent="0.15">
      <c r="A546" s="36">
        <f t="shared" si="173"/>
        <v>44804</v>
      </c>
      <c r="B546" s="14">
        <f t="shared" ca="1" si="175"/>
        <v>1.0410921700000002</v>
      </c>
      <c r="C546" s="13">
        <f t="shared" ca="1" si="159"/>
        <v>1.0300823400000001</v>
      </c>
      <c r="D546" s="12">
        <f ca="1">IF(A546&lt;$B$1,VLOOKUP(A546,[1]DI!$A$4:$B$15000,2,FALSE),0)</f>
        <v>0.13650000000000001</v>
      </c>
      <c r="E546" s="13">
        <f t="shared" ca="1" si="160"/>
        <v>1.00050788</v>
      </c>
      <c r="F546" s="13">
        <f ca="1">(TRUNC(PRODUCT($E$12:$E545),16))</f>
        <v>1.1205988278674801</v>
      </c>
      <c r="G546" s="13">
        <f t="shared" ca="1" si="161"/>
        <v>1.11379176361007</v>
      </c>
      <c r="H546" s="13">
        <f t="shared" ca="1" si="162"/>
        <v>1.00611161</v>
      </c>
      <c r="I546" s="12">
        <f t="shared" si="176"/>
        <v>0.1</v>
      </c>
      <c r="J546" s="30">
        <f t="shared" si="163"/>
        <v>44788</v>
      </c>
      <c r="K546" s="2">
        <f t="shared" si="164"/>
        <v>12</v>
      </c>
      <c r="L546" s="15">
        <f t="shared" si="165"/>
        <v>12</v>
      </c>
      <c r="M546" s="11">
        <f t="shared" si="166"/>
        <v>1.0045488950000001</v>
      </c>
      <c r="N546" s="11">
        <f t="shared" ca="1" si="167"/>
        <v>1.010688306</v>
      </c>
      <c r="O546" s="15">
        <f t="shared" si="168"/>
        <v>0</v>
      </c>
      <c r="P546" s="13">
        <f t="shared" ca="1" si="169"/>
        <v>1.100983E-2</v>
      </c>
      <c r="Q546" s="19">
        <f t="shared" si="170"/>
        <v>0</v>
      </c>
      <c r="R546" s="13">
        <f t="shared" si="174"/>
        <v>0</v>
      </c>
      <c r="S546" s="13"/>
      <c r="T546" s="13"/>
      <c r="U546" s="13"/>
      <c r="V546" s="13"/>
      <c r="W546" s="4" t="str">
        <f t="shared" si="171"/>
        <v>J=</v>
      </c>
      <c r="X546" s="30">
        <f t="shared" si="172"/>
        <v>44819</v>
      </c>
      <c r="Y546" s="3"/>
      <c r="AH546" s="3"/>
      <c r="AI546" s="10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</row>
    <row r="547" spans="1:145" x14ac:dyDescent="0.15">
      <c r="A547" s="36">
        <f t="shared" si="173"/>
        <v>44805</v>
      </c>
      <c r="B547" s="14">
        <f t="shared" ca="1" si="175"/>
        <v>1.0420149600000002</v>
      </c>
      <c r="C547" s="13">
        <f t="shared" ca="1" si="159"/>
        <v>1.0300823400000001</v>
      </c>
      <c r="D547" s="12">
        <f ca="1">IF(A547&lt;$B$1,VLOOKUP(A547,[1]DI!$A$4:$B$15000,2,FALSE),0)</f>
        <v>0.13650000000000001</v>
      </c>
      <c r="E547" s="13">
        <f t="shared" ca="1" si="160"/>
        <v>1.00050788</v>
      </c>
      <c r="F547" s="13">
        <f ca="1">(TRUNC(PRODUCT($E$12:$E546),16))</f>
        <v>1.1211679576001701</v>
      </c>
      <c r="G547" s="13">
        <f t="shared" ca="1" si="161"/>
        <v>1.11379176361007</v>
      </c>
      <c r="H547" s="13">
        <f t="shared" ca="1" si="162"/>
        <v>1.0066226</v>
      </c>
      <c r="I547" s="12">
        <f t="shared" si="176"/>
        <v>0.1</v>
      </c>
      <c r="J547" s="30">
        <f t="shared" si="163"/>
        <v>44788</v>
      </c>
      <c r="K547" s="2">
        <f t="shared" si="164"/>
        <v>13</v>
      </c>
      <c r="L547" s="15">
        <f t="shared" si="165"/>
        <v>13</v>
      </c>
      <c r="M547" s="11">
        <f t="shared" si="166"/>
        <v>1.0049289020000001</v>
      </c>
      <c r="N547" s="11">
        <f t="shared" ca="1" si="167"/>
        <v>1.011584144</v>
      </c>
      <c r="O547" s="15">
        <f t="shared" si="168"/>
        <v>0</v>
      </c>
      <c r="P547" s="13">
        <f t="shared" ca="1" si="169"/>
        <v>1.193262E-2</v>
      </c>
      <c r="Q547" s="19">
        <f t="shared" si="170"/>
        <v>0</v>
      </c>
      <c r="R547" s="13">
        <f t="shared" si="174"/>
        <v>0</v>
      </c>
      <c r="S547" s="13"/>
      <c r="T547" s="13"/>
      <c r="U547" s="13"/>
      <c r="V547" s="13"/>
      <c r="W547" s="4" t="str">
        <f t="shared" si="171"/>
        <v>J=</v>
      </c>
      <c r="X547" s="30">
        <f t="shared" si="172"/>
        <v>44819</v>
      </c>
      <c r="Y547" s="3"/>
      <c r="AH547" s="3"/>
      <c r="AI547" s="10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</row>
    <row r="548" spans="1:145" x14ac:dyDescent="0.15">
      <c r="A548" s="36">
        <f t="shared" si="173"/>
        <v>44806</v>
      </c>
      <c r="B548" s="14">
        <f t="shared" ca="1" si="175"/>
        <v>1.0429385500000001</v>
      </c>
      <c r="C548" s="13">
        <f t="shared" ca="1" si="159"/>
        <v>1.0300823400000001</v>
      </c>
      <c r="D548" s="12">
        <f ca="1">IF(A548&lt;$B$1,VLOOKUP(A548,[1]DI!$A$4:$B$15000,2,FALSE),0)</f>
        <v>0.13650000000000001</v>
      </c>
      <c r="E548" s="13">
        <f t="shared" ca="1" si="160"/>
        <v>1.00050788</v>
      </c>
      <c r="F548" s="13">
        <f ca="1">(TRUNC(PRODUCT($E$12:$E547),16))</f>
        <v>1.1217373763824801</v>
      </c>
      <c r="G548" s="13">
        <f t="shared" ca="1" si="161"/>
        <v>1.11379176361007</v>
      </c>
      <c r="H548" s="13">
        <f t="shared" ca="1" si="162"/>
        <v>1.0071338400000001</v>
      </c>
      <c r="I548" s="12">
        <f t="shared" si="176"/>
        <v>0.1</v>
      </c>
      <c r="J548" s="30">
        <f t="shared" si="163"/>
        <v>44788</v>
      </c>
      <c r="K548" s="2">
        <f t="shared" si="164"/>
        <v>14</v>
      </c>
      <c r="L548" s="15">
        <f t="shared" si="165"/>
        <v>14</v>
      </c>
      <c r="M548" s="11">
        <f t="shared" si="166"/>
        <v>1.005309053</v>
      </c>
      <c r="N548" s="11">
        <f t="shared" ca="1" si="167"/>
        <v>1.012480767</v>
      </c>
      <c r="O548" s="15">
        <f t="shared" si="168"/>
        <v>0</v>
      </c>
      <c r="P548" s="13">
        <f t="shared" ca="1" si="169"/>
        <v>1.285621E-2</v>
      </c>
      <c r="Q548" s="19">
        <f t="shared" si="170"/>
        <v>0</v>
      </c>
      <c r="R548" s="13">
        <f t="shared" si="174"/>
        <v>0</v>
      </c>
      <c r="S548" s="13"/>
      <c r="T548" s="13"/>
      <c r="U548" s="13"/>
      <c r="V548" s="13"/>
      <c r="W548" s="4" t="str">
        <f t="shared" si="171"/>
        <v>J=</v>
      </c>
      <c r="X548" s="30">
        <f t="shared" si="172"/>
        <v>44819</v>
      </c>
      <c r="Y548" s="3"/>
      <c r="AH548" s="3"/>
      <c r="AI548" s="10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</row>
    <row r="549" spans="1:145" x14ac:dyDescent="0.15">
      <c r="A549" s="36">
        <f t="shared" si="173"/>
        <v>44807</v>
      </c>
      <c r="B549" s="14">
        <f t="shared" ca="1" si="175"/>
        <v>1.0438629700000002</v>
      </c>
      <c r="C549" s="13">
        <f t="shared" ca="1" si="159"/>
        <v>1.0300823400000001</v>
      </c>
      <c r="D549" s="12">
        <f ca="1">IF(A549&lt;$B$1,VLOOKUP(A549,[1]DI!$A$4:$B$15000,2,FALSE),0)</f>
        <v>0</v>
      </c>
      <c r="E549" s="13">
        <f t="shared" ca="1" si="160"/>
        <v>1</v>
      </c>
      <c r="F549" s="13">
        <f ca="1">(TRUNC(PRODUCT($E$12:$E548),16))</f>
        <v>1.1223070843612</v>
      </c>
      <c r="G549" s="13">
        <f t="shared" ca="1" si="161"/>
        <v>1.11379176361007</v>
      </c>
      <c r="H549" s="13">
        <f t="shared" ca="1" si="162"/>
        <v>1.0076453400000001</v>
      </c>
      <c r="I549" s="12">
        <f t="shared" si="176"/>
        <v>0.1</v>
      </c>
      <c r="J549" s="30">
        <f t="shared" si="163"/>
        <v>44788</v>
      </c>
      <c r="K549" s="2">
        <f t="shared" si="164"/>
        <v>14</v>
      </c>
      <c r="L549" s="15">
        <f t="shared" si="165"/>
        <v>15</v>
      </c>
      <c r="M549" s="11">
        <f t="shared" si="166"/>
        <v>1.005689348</v>
      </c>
      <c r="N549" s="11">
        <f t="shared" ca="1" si="167"/>
        <v>1.0133781850000001</v>
      </c>
      <c r="O549" s="15">
        <f t="shared" si="168"/>
        <v>0</v>
      </c>
      <c r="P549" s="13">
        <f t="shared" ca="1" si="169"/>
        <v>1.378063E-2</v>
      </c>
      <c r="Q549" s="19">
        <f t="shared" si="170"/>
        <v>0</v>
      </c>
      <c r="R549" s="13">
        <f t="shared" si="174"/>
        <v>0</v>
      </c>
      <c r="S549" s="13"/>
      <c r="T549" s="13"/>
      <c r="U549" s="13"/>
      <c r="V549" s="13"/>
      <c r="W549" s="4" t="str">
        <f t="shared" si="171"/>
        <v>J=</v>
      </c>
      <c r="X549" s="30">
        <f t="shared" si="172"/>
        <v>44819</v>
      </c>
      <c r="Y549" s="3"/>
      <c r="Z549" s="3"/>
      <c r="AB549" s="3"/>
      <c r="AC549" s="1"/>
      <c r="AD549" s="3"/>
      <c r="AE549" s="3"/>
      <c r="AF549" s="3"/>
      <c r="AG549" s="3"/>
      <c r="AH549" s="3"/>
      <c r="AI549" s="10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</row>
    <row r="550" spans="1:145" x14ac:dyDescent="0.15">
      <c r="A550" s="36">
        <f t="shared" si="173"/>
        <v>44808</v>
      </c>
      <c r="B550" s="14">
        <f t="shared" ca="1" si="175"/>
        <v>1.0438629700000002</v>
      </c>
      <c r="C550" s="13">
        <f t="shared" ca="1" si="159"/>
        <v>1.0300823400000001</v>
      </c>
      <c r="D550" s="12">
        <f ca="1">IF(A550&lt;$B$1,VLOOKUP(A550,[1]DI!$A$4:$B$15000,2,FALSE),0)</f>
        <v>0</v>
      </c>
      <c r="E550" s="13">
        <f t="shared" ca="1" si="160"/>
        <v>1</v>
      </c>
      <c r="F550" s="13">
        <f ca="1">(TRUNC(PRODUCT($E$12:$E549),16))</f>
        <v>1.1223070843612</v>
      </c>
      <c r="G550" s="13">
        <f t="shared" ca="1" si="161"/>
        <v>1.11379176361007</v>
      </c>
      <c r="H550" s="13">
        <f t="shared" ca="1" si="162"/>
        <v>1.0076453400000001</v>
      </c>
      <c r="I550" s="12">
        <f t="shared" si="176"/>
        <v>0.1</v>
      </c>
      <c r="J550" s="30">
        <f t="shared" si="163"/>
        <v>44788</v>
      </c>
      <c r="K550" s="2">
        <f t="shared" si="164"/>
        <v>14</v>
      </c>
      <c r="L550" s="15">
        <f t="shared" si="165"/>
        <v>15</v>
      </c>
      <c r="M550" s="11">
        <f t="shared" si="166"/>
        <v>1.005689348</v>
      </c>
      <c r="N550" s="11">
        <f t="shared" ca="1" si="167"/>
        <v>1.0133781850000001</v>
      </c>
      <c r="O550" s="15">
        <f t="shared" si="168"/>
        <v>0</v>
      </c>
      <c r="P550" s="13">
        <f t="shared" ca="1" si="169"/>
        <v>1.378063E-2</v>
      </c>
      <c r="Q550" s="19">
        <f t="shared" si="170"/>
        <v>0</v>
      </c>
      <c r="R550" s="13">
        <f t="shared" si="174"/>
        <v>0</v>
      </c>
      <c r="S550" s="13"/>
      <c r="T550" s="13"/>
      <c r="U550" s="13"/>
      <c r="V550" s="13"/>
      <c r="W550" s="4" t="str">
        <f t="shared" si="171"/>
        <v>J=</v>
      </c>
      <c r="X550" s="30">
        <f t="shared" si="172"/>
        <v>44819</v>
      </c>
      <c r="Y550" s="3"/>
      <c r="Z550" s="3"/>
      <c r="AB550" s="3"/>
      <c r="AC550" s="1"/>
      <c r="AD550" s="3"/>
      <c r="AE550" s="3"/>
      <c r="AF550" s="3"/>
      <c r="AG550" s="3"/>
      <c r="AH550" s="3"/>
      <c r="AI550" s="10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</row>
    <row r="551" spans="1:145" x14ac:dyDescent="0.15">
      <c r="A551" s="36">
        <f t="shared" si="173"/>
        <v>44809</v>
      </c>
      <c r="B551" s="14">
        <f t="shared" ca="1" si="175"/>
        <v>1.0438629700000002</v>
      </c>
      <c r="C551" s="13">
        <f t="shared" ca="1" si="159"/>
        <v>1.0300823400000001</v>
      </c>
      <c r="D551" s="12">
        <f ca="1">IF(A551&lt;$B$1,VLOOKUP(A551,[1]DI!$A$4:$B$15000,2,FALSE),0)</f>
        <v>0.13650000000000001</v>
      </c>
      <c r="E551" s="13">
        <f t="shared" ca="1" si="160"/>
        <v>1.00050788</v>
      </c>
      <c r="F551" s="13">
        <f ca="1">(TRUNC(PRODUCT($E$12:$E550),16))</f>
        <v>1.1223070843612</v>
      </c>
      <c r="G551" s="13">
        <f t="shared" ca="1" si="161"/>
        <v>1.11379176361007</v>
      </c>
      <c r="H551" s="13">
        <f t="shared" ca="1" si="162"/>
        <v>1.0076453400000001</v>
      </c>
      <c r="I551" s="12">
        <f t="shared" si="176"/>
        <v>0.1</v>
      </c>
      <c r="J551" s="30">
        <f t="shared" si="163"/>
        <v>44788</v>
      </c>
      <c r="K551" s="2">
        <f t="shared" si="164"/>
        <v>15</v>
      </c>
      <c r="L551" s="15">
        <f t="shared" si="165"/>
        <v>15</v>
      </c>
      <c r="M551" s="11">
        <f t="shared" si="166"/>
        <v>1.005689348</v>
      </c>
      <c r="N551" s="11">
        <f t="shared" ca="1" si="167"/>
        <v>1.0133781850000001</v>
      </c>
      <c r="O551" s="15">
        <f t="shared" si="168"/>
        <v>0</v>
      </c>
      <c r="P551" s="13">
        <f t="shared" ca="1" si="169"/>
        <v>1.378063E-2</v>
      </c>
      <c r="Q551" s="19">
        <f t="shared" si="170"/>
        <v>0</v>
      </c>
      <c r="R551" s="13">
        <f t="shared" si="174"/>
        <v>0</v>
      </c>
      <c r="S551" s="13"/>
      <c r="T551" s="13"/>
      <c r="U551" s="13"/>
      <c r="V551" s="13"/>
      <c r="W551" s="4" t="str">
        <f t="shared" si="171"/>
        <v>J=</v>
      </c>
      <c r="X551" s="30">
        <f t="shared" si="172"/>
        <v>44819</v>
      </c>
      <c r="Y551" s="3"/>
      <c r="Z551" s="3"/>
      <c r="AB551" s="3"/>
      <c r="AC551" s="1"/>
      <c r="AD551" s="3"/>
      <c r="AE551" s="3"/>
      <c r="AF551" s="3"/>
      <c r="AG551" s="3"/>
      <c r="AH551" s="3"/>
      <c r="AI551" s="10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</row>
    <row r="552" spans="1:145" x14ac:dyDescent="0.15">
      <c r="A552" s="36">
        <f t="shared" si="173"/>
        <v>44810</v>
      </c>
      <c r="B552" s="14">
        <f t="shared" ca="1" si="175"/>
        <v>1.0447882100000001</v>
      </c>
      <c r="C552" s="13">
        <f t="shared" ca="1" si="159"/>
        <v>1.0300823400000001</v>
      </c>
      <c r="D552" s="12">
        <f ca="1">IF(A552&lt;$B$1,VLOOKUP(A552,[1]DI!$A$4:$B$15000,2,FALSE),0)</f>
        <v>0.13650000000000001</v>
      </c>
      <c r="E552" s="13">
        <f t="shared" ca="1" si="160"/>
        <v>1.00050788</v>
      </c>
      <c r="F552" s="13">
        <f ca="1">(TRUNC(PRODUCT($E$12:$E551),16))</f>
        <v>1.1228770816832001</v>
      </c>
      <c r="G552" s="13">
        <f t="shared" ca="1" si="161"/>
        <v>1.11379176361007</v>
      </c>
      <c r="H552" s="13">
        <f t="shared" ca="1" si="162"/>
        <v>1.00815711</v>
      </c>
      <c r="I552" s="12">
        <f t="shared" si="176"/>
        <v>0.1</v>
      </c>
      <c r="J552" s="30">
        <f t="shared" si="163"/>
        <v>44788</v>
      </c>
      <c r="K552" s="2">
        <f t="shared" si="164"/>
        <v>16</v>
      </c>
      <c r="L552" s="15">
        <f t="shared" si="165"/>
        <v>16</v>
      </c>
      <c r="M552" s="11">
        <f t="shared" si="166"/>
        <v>1.0060697869999999</v>
      </c>
      <c r="N552" s="11">
        <f t="shared" ca="1" si="167"/>
        <v>1.014276409</v>
      </c>
      <c r="O552" s="15">
        <f t="shared" si="168"/>
        <v>0</v>
      </c>
      <c r="P552" s="13">
        <f t="shared" ca="1" si="169"/>
        <v>1.4705869999999999E-2</v>
      </c>
      <c r="Q552" s="19">
        <f t="shared" si="170"/>
        <v>0</v>
      </c>
      <c r="R552" s="13">
        <f t="shared" si="174"/>
        <v>0</v>
      </c>
      <c r="S552" s="13"/>
      <c r="T552" s="13"/>
      <c r="U552" s="13"/>
      <c r="V552" s="13"/>
      <c r="W552" s="4" t="str">
        <f t="shared" si="171"/>
        <v>J=</v>
      </c>
      <c r="X552" s="30">
        <f t="shared" si="172"/>
        <v>44819</v>
      </c>
      <c r="Y552" s="3"/>
      <c r="Z552" s="3"/>
      <c r="AB552" s="3"/>
      <c r="AC552" s="1"/>
      <c r="AD552" s="3"/>
      <c r="AE552" s="3"/>
      <c r="AF552" s="3"/>
      <c r="AG552" s="3"/>
      <c r="AH552" s="3"/>
      <c r="AI552" s="10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</row>
    <row r="553" spans="1:145" x14ac:dyDescent="0.15">
      <c r="A553" s="36">
        <f t="shared" si="173"/>
        <v>44811</v>
      </c>
      <c r="B553" s="14">
        <f t="shared" ca="1" si="175"/>
        <v>1.0457142700000002</v>
      </c>
      <c r="C553" s="13">
        <f t="shared" ca="1" si="159"/>
        <v>1.0300823400000001</v>
      </c>
      <c r="D553" s="12">
        <f ca="1">IF(A553&lt;$B$1,VLOOKUP(A553,[1]DI!$A$4:$B$15000,2,FALSE),0)</f>
        <v>0</v>
      </c>
      <c r="E553" s="13">
        <f t="shared" ca="1" si="160"/>
        <v>1</v>
      </c>
      <c r="F553" s="13">
        <f ca="1">(TRUNC(PRODUCT($E$12:$E552),16))</f>
        <v>1.12344736849545</v>
      </c>
      <c r="G553" s="13">
        <f t="shared" ca="1" si="161"/>
        <v>1.11379176361007</v>
      </c>
      <c r="H553" s="13">
        <f t="shared" ca="1" si="162"/>
        <v>1.0086691299999999</v>
      </c>
      <c r="I553" s="12">
        <f t="shared" si="176"/>
        <v>0.1</v>
      </c>
      <c r="J553" s="30">
        <f t="shared" si="163"/>
        <v>44788</v>
      </c>
      <c r="K553" s="2">
        <f t="shared" si="164"/>
        <v>16</v>
      </c>
      <c r="L553" s="15">
        <f t="shared" si="165"/>
        <v>17</v>
      </c>
      <c r="M553" s="11">
        <f t="shared" si="166"/>
        <v>1.00645037</v>
      </c>
      <c r="N553" s="11">
        <f t="shared" ca="1" si="167"/>
        <v>1.015175419</v>
      </c>
      <c r="O553" s="15">
        <f t="shared" si="168"/>
        <v>0</v>
      </c>
      <c r="P553" s="13">
        <f t="shared" ca="1" si="169"/>
        <v>1.5631929999999999E-2</v>
      </c>
      <c r="Q553" s="19">
        <f t="shared" si="170"/>
        <v>0</v>
      </c>
      <c r="R553" s="13">
        <f t="shared" si="174"/>
        <v>0</v>
      </c>
      <c r="S553" s="13"/>
      <c r="T553" s="13"/>
      <c r="U553" s="13"/>
      <c r="V553" s="13"/>
      <c r="W553" s="4" t="str">
        <f t="shared" si="171"/>
        <v>J=</v>
      </c>
      <c r="X553" s="30">
        <f t="shared" si="172"/>
        <v>44819</v>
      </c>
      <c r="Y553" s="3"/>
      <c r="Z553" s="3"/>
      <c r="AB553" s="3"/>
      <c r="AC553" s="1"/>
      <c r="AD553" s="3"/>
      <c r="AE553" s="3"/>
      <c r="AF553" s="3"/>
      <c r="AG553" s="3"/>
      <c r="AH553" s="3"/>
      <c r="AI553" s="10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</row>
    <row r="554" spans="1:145" x14ac:dyDescent="0.15">
      <c r="A554" s="36">
        <f t="shared" si="173"/>
        <v>44812</v>
      </c>
      <c r="B554" s="14">
        <f t="shared" ca="1" si="175"/>
        <v>1.0457142700000002</v>
      </c>
      <c r="C554" s="13">
        <f t="shared" ca="1" si="159"/>
        <v>1.0300823400000001</v>
      </c>
      <c r="D554" s="12">
        <f ca="1">IF(A554&lt;$B$1,VLOOKUP(A554,[1]DI!$A$4:$B$15000,2,FALSE),0)</f>
        <v>0.13650000000000001</v>
      </c>
      <c r="E554" s="13">
        <f t="shared" ca="1" si="160"/>
        <v>1.00050788</v>
      </c>
      <c r="F554" s="13">
        <f ca="1">(TRUNC(PRODUCT($E$12:$E553),16))</f>
        <v>1.12344736849545</v>
      </c>
      <c r="G554" s="13">
        <f t="shared" ca="1" si="161"/>
        <v>1.11379176361007</v>
      </c>
      <c r="H554" s="13">
        <f t="shared" ca="1" si="162"/>
        <v>1.0086691299999999</v>
      </c>
      <c r="I554" s="12">
        <f t="shared" si="176"/>
        <v>0.1</v>
      </c>
      <c r="J554" s="30">
        <f t="shared" si="163"/>
        <v>44788</v>
      </c>
      <c r="K554" s="2">
        <f t="shared" si="164"/>
        <v>17</v>
      </c>
      <c r="L554" s="15">
        <f t="shared" si="165"/>
        <v>17</v>
      </c>
      <c r="M554" s="11">
        <f t="shared" si="166"/>
        <v>1.00645037</v>
      </c>
      <c r="N554" s="11">
        <f t="shared" ca="1" si="167"/>
        <v>1.015175419</v>
      </c>
      <c r="O554" s="15">
        <f t="shared" si="168"/>
        <v>0</v>
      </c>
      <c r="P554" s="13">
        <f t="shared" ca="1" si="169"/>
        <v>1.5631929999999999E-2</v>
      </c>
      <c r="Q554" s="19">
        <f t="shared" si="170"/>
        <v>0</v>
      </c>
      <c r="R554" s="13">
        <f t="shared" si="174"/>
        <v>0</v>
      </c>
      <c r="S554" s="13"/>
      <c r="T554" s="13"/>
      <c r="U554" s="13"/>
      <c r="V554" s="13"/>
      <c r="W554" s="4" t="str">
        <f t="shared" si="171"/>
        <v>J=</v>
      </c>
      <c r="X554" s="30">
        <f t="shared" si="172"/>
        <v>44819</v>
      </c>
      <c r="Y554" s="3"/>
      <c r="Z554" s="3"/>
      <c r="AB554" s="3"/>
      <c r="AC554" s="1"/>
      <c r="AD554" s="3"/>
      <c r="AE554" s="3"/>
      <c r="AF554" s="3"/>
      <c r="AG554" s="3"/>
      <c r="AH554" s="3"/>
      <c r="AI554" s="10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</row>
    <row r="555" spans="1:145" x14ac:dyDescent="0.15">
      <c r="A555" s="36">
        <f t="shared" si="173"/>
        <v>44813</v>
      </c>
      <c r="B555" s="14">
        <f t="shared" ca="1" si="175"/>
        <v>1.0466411400000002</v>
      </c>
      <c r="C555" s="13">
        <f t="shared" ca="1" si="159"/>
        <v>1.0300823400000001</v>
      </c>
      <c r="D555" s="12">
        <f ca="1">IF(A555&lt;$B$1,VLOOKUP(A555,[1]DI!$A$4:$B$15000,2,FALSE),0)</f>
        <v>0.13650000000000001</v>
      </c>
      <c r="E555" s="13">
        <f t="shared" ca="1" si="160"/>
        <v>1.00050788</v>
      </c>
      <c r="F555" s="13">
        <f ca="1">(TRUNC(PRODUCT($E$12:$E554),16))</f>
        <v>1.1240179449449601</v>
      </c>
      <c r="G555" s="13">
        <f t="shared" ca="1" si="161"/>
        <v>1.11379176361007</v>
      </c>
      <c r="H555" s="13">
        <f t="shared" ca="1" si="162"/>
        <v>1.0091814100000001</v>
      </c>
      <c r="I555" s="12">
        <f t="shared" si="176"/>
        <v>0.1</v>
      </c>
      <c r="J555" s="30">
        <f t="shared" si="163"/>
        <v>44788</v>
      </c>
      <c r="K555" s="2">
        <f t="shared" si="164"/>
        <v>18</v>
      </c>
      <c r="L555" s="15">
        <f t="shared" si="165"/>
        <v>18</v>
      </c>
      <c r="M555" s="11">
        <f t="shared" si="166"/>
        <v>1.006831096</v>
      </c>
      <c r="N555" s="11">
        <f t="shared" ca="1" si="167"/>
        <v>1.016075225</v>
      </c>
      <c r="O555" s="15">
        <f t="shared" si="168"/>
        <v>0</v>
      </c>
      <c r="P555" s="13">
        <f t="shared" ca="1" si="169"/>
        <v>1.6558799999999999E-2</v>
      </c>
      <c r="Q555" s="19">
        <f t="shared" si="170"/>
        <v>0</v>
      </c>
      <c r="R555" s="13">
        <f t="shared" si="174"/>
        <v>0</v>
      </c>
      <c r="S555" s="13"/>
      <c r="T555" s="13"/>
      <c r="U555" s="13"/>
      <c r="V555" s="13"/>
      <c r="W555" s="4" t="str">
        <f t="shared" si="171"/>
        <v>J=</v>
      </c>
      <c r="X555" s="30">
        <f t="shared" si="172"/>
        <v>44819</v>
      </c>
      <c r="Y555" s="3"/>
      <c r="Z555" s="3"/>
      <c r="AB555" s="3"/>
      <c r="AC555" s="1"/>
      <c r="AD555" s="3"/>
      <c r="AE555" s="3"/>
      <c r="AF555" s="3"/>
      <c r="AG555" s="3"/>
      <c r="AH555" s="3"/>
      <c r="AI555" s="10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</row>
    <row r="556" spans="1:145" x14ac:dyDescent="0.15">
      <c r="A556" s="36">
        <f t="shared" si="173"/>
        <v>44814</v>
      </c>
      <c r="B556" s="14">
        <f t="shared" ca="1" si="175"/>
        <v>1.04756885</v>
      </c>
      <c r="C556" s="13">
        <f t="shared" ca="1" si="159"/>
        <v>1.0300823400000001</v>
      </c>
      <c r="D556" s="12">
        <f ca="1">IF(A556&lt;$B$1,VLOOKUP(A556,[1]DI!$A$4:$B$15000,2,FALSE),0)</f>
        <v>0</v>
      </c>
      <c r="E556" s="13">
        <f t="shared" ca="1" si="160"/>
        <v>1</v>
      </c>
      <c r="F556" s="13">
        <f ca="1">(TRUNC(PRODUCT($E$12:$E555),16))</f>
        <v>1.12458881117884</v>
      </c>
      <c r="G556" s="13">
        <f t="shared" ca="1" si="161"/>
        <v>1.11379176361007</v>
      </c>
      <c r="H556" s="13">
        <f t="shared" ca="1" si="162"/>
        <v>1.0096939599999999</v>
      </c>
      <c r="I556" s="12">
        <f t="shared" si="176"/>
        <v>0.1</v>
      </c>
      <c r="J556" s="30">
        <f t="shared" si="163"/>
        <v>44788</v>
      </c>
      <c r="K556" s="2">
        <f t="shared" si="164"/>
        <v>18</v>
      </c>
      <c r="L556" s="15">
        <f t="shared" si="165"/>
        <v>19</v>
      </c>
      <c r="M556" s="11">
        <f t="shared" si="166"/>
        <v>1.0072119669999999</v>
      </c>
      <c r="N556" s="11">
        <f t="shared" ca="1" si="167"/>
        <v>1.01697584</v>
      </c>
      <c r="O556" s="15">
        <f t="shared" si="168"/>
        <v>0</v>
      </c>
      <c r="P556" s="13">
        <f t="shared" ca="1" si="169"/>
        <v>1.748651E-2</v>
      </c>
      <c r="Q556" s="19">
        <f t="shared" si="170"/>
        <v>0</v>
      </c>
      <c r="R556" s="13">
        <f t="shared" si="174"/>
        <v>0</v>
      </c>
      <c r="S556" s="13"/>
      <c r="T556" s="13"/>
      <c r="U556" s="13"/>
      <c r="V556" s="13"/>
      <c r="W556" s="4" t="str">
        <f t="shared" si="171"/>
        <v>J=</v>
      </c>
      <c r="X556" s="30">
        <f t="shared" si="172"/>
        <v>44819</v>
      </c>
      <c r="Y556" s="3"/>
      <c r="Z556" s="3"/>
      <c r="AB556" s="3"/>
      <c r="AC556" s="1"/>
      <c r="AD556" s="3"/>
      <c r="AE556" s="3"/>
      <c r="AF556" s="3"/>
      <c r="AG556" s="3"/>
      <c r="AH556" s="3"/>
      <c r="AI556" s="10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</row>
    <row r="557" spans="1:145" x14ac:dyDescent="0.15">
      <c r="A557" s="36">
        <f t="shared" si="173"/>
        <v>44815</v>
      </c>
      <c r="B557" s="14">
        <f t="shared" ca="1" si="175"/>
        <v>1.04756885</v>
      </c>
      <c r="C557" s="13">
        <f t="shared" ca="1" si="159"/>
        <v>1.0300823400000001</v>
      </c>
      <c r="D557" s="12">
        <f ca="1">IF(A557&lt;$B$1,VLOOKUP(A557,[1]DI!$A$4:$B$15000,2,FALSE),0)</f>
        <v>0</v>
      </c>
      <c r="E557" s="13">
        <f t="shared" ca="1" si="160"/>
        <v>1</v>
      </c>
      <c r="F557" s="13">
        <f ca="1">(TRUNC(PRODUCT($E$12:$E556),16))</f>
        <v>1.12458881117884</v>
      </c>
      <c r="G557" s="13">
        <f t="shared" ca="1" si="161"/>
        <v>1.11379176361007</v>
      </c>
      <c r="H557" s="13">
        <f t="shared" ca="1" si="162"/>
        <v>1.0096939599999999</v>
      </c>
      <c r="I557" s="12">
        <f t="shared" si="176"/>
        <v>0.1</v>
      </c>
      <c r="J557" s="30">
        <f t="shared" si="163"/>
        <v>44788</v>
      </c>
      <c r="K557" s="2">
        <f t="shared" si="164"/>
        <v>18</v>
      </c>
      <c r="L557" s="15">
        <f t="shared" si="165"/>
        <v>19</v>
      </c>
      <c r="M557" s="11">
        <f t="shared" si="166"/>
        <v>1.0072119669999999</v>
      </c>
      <c r="N557" s="11">
        <f t="shared" ca="1" si="167"/>
        <v>1.01697584</v>
      </c>
      <c r="O557" s="15">
        <f t="shared" si="168"/>
        <v>0</v>
      </c>
      <c r="P557" s="13">
        <f t="shared" ca="1" si="169"/>
        <v>1.748651E-2</v>
      </c>
      <c r="Q557" s="19">
        <f t="shared" si="170"/>
        <v>0</v>
      </c>
      <c r="R557" s="13">
        <f t="shared" si="174"/>
        <v>0</v>
      </c>
      <c r="S557" s="13"/>
      <c r="T557" s="13"/>
      <c r="U557" s="13"/>
      <c r="V557" s="13"/>
      <c r="W557" s="4" t="str">
        <f t="shared" si="171"/>
        <v>J=</v>
      </c>
      <c r="X557" s="30">
        <f t="shared" si="172"/>
        <v>44819</v>
      </c>
      <c r="Y557" s="3"/>
      <c r="Z557" s="3"/>
      <c r="AB557" s="3"/>
      <c r="AC557" s="1"/>
      <c r="AD557" s="3"/>
      <c r="AE557" s="3"/>
      <c r="AF557" s="3"/>
      <c r="AG557" s="3"/>
      <c r="AH557" s="3"/>
      <c r="AI557" s="10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</row>
    <row r="558" spans="1:145" x14ac:dyDescent="0.15">
      <c r="A558" s="36">
        <f t="shared" si="173"/>
        <v>44816</v>
      </c>
      <c r="B558" s="14">
        <f t="shared" ca="1" si="175"/>
        <v>1.04756885</v>
      </c>
      <c r="C558" s="13">
        <f t="shared" ca="1" si="159"/>
        <v>1.0300823400000001</v>
      </c>
      <c r="D558" s="12">
        <f ca="1">IF(A558&lt;$B$1,VLOOKUP(A558,[1]DI!$A$4:$B$15000,2,FALSE),0)</f>
        <v>0.13650000000000001</v>
      </c>
      <c r="E558" s="13">
        <f t="shared" ca="1" si="160"/>
        <v>1.00050788</v>
      </c>
      <c r="F558" s="13">
        <f ca="1">(TRUNC(PRODUCT($E$12:$E557),16))</f>
        <v>1.12458881117884</v>
      </c>
      <c r="G558" s="13">
        <f t="shared" ca="1" si="161"/>
        <v>1.11379176361007</v>
      </c>
      <c r="H558" s="13">
        <f t="shared" ca="1" si="162"/>
        <v>1.0096939599999999</v>
      </c>
      <c r="I558" s="12">
        <f t="shared" si="176"/>
        <v>0.1</v>
      </c>
      <c r="J558" s="30">
        <f t="shared" si="163"/>
        <v>44788</v>
      </c>
      <c r="K558" s="2">
        <f t="shared" si="164"/>
        <v>19</v>
      </c>
      <c r="L558" s="15">
        <f t="shared" si="165"/>
        <v>19</v>
      </c>
      <c r="M558" s="11">
        <f t="shared" si="166"/>
        <v>1.0072119669999999</v>
      </c>
      <c r="N558" s="11">
        <f t="shared" ca="1" si="167"/>
        <v>1.01697584</v>
      </c>
      <c r="O558" s="15">
        <f t="shared" si="168"/>
        <v>0</v>
      </c>
      <c r="P558" s="13">
        <f t="shared" ca="1" si="169"/>
        <v>1.748651E-2</v>
      </c>
      <c r="Q558" s="19">
        <f t="shared" si="170"/>
        <v>0</v>
      </c>
      <c r="R558" s="13">
        <f t="shared" si="174"/>
        <v>0</v>
      </c>
      <c r="S558" s="13"/>
      <c r="T558" s="13"/>
      <c r="U558" s="13"/>
      <c r="V558" s="13"/>
      <c r="W558" s="4" t="str">
        <f t="shared" si="171"/>
        <v>J=</v>
      </c>
      <c r="X558" s="30">
        <f t="shared" si="172"/>
        <v>44819</v>
      </c>
      <c r="Y558" s="3"/>
      <c r="Z558" s="3"/>
      <c r="AB558" s="3"/>
      <c r="AC558" s="1"/>
      <c r="AD558" s="3"/>
      <c r="AE558" s="3"/>
      <c r="AF558" s="3"/>
      <c r="AG558" s="3"/>
      <c r="AH558" s="3"/>
      <c r="AI558" s="10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</row>
    <row r="559" spans="1:145" x14ac:dyDescent="0.15">
      <c r="A559" s="36">
        <f t="shared" si="173"/>
        <v>44817</v>
      </c>
      <c r="B559" s="14">
        <f t="shared" ca="1" si="175"/>
        <v>1.0484973700000002</v>
      </c>
      <c r="C559" s="13">
        <f t="shared" ca="1" si="159"/>
        <v>1.0300823400000001</v>
      </c>
      <c r="D559" s="12">
        <f ca="1">IF(A559&lt;$B$1,VLOOKUP(A559,[1]DI!$A$4:$B$15000,2,FALSE),0)</f>
        <v>0.13650000000000001</v>
      </c>
      <c r="E559" s="13">
        <f t="shared" ca="1" si="160"/>
        <v>1.00050788</v>
      </c>
      <c r="F559" s="13">
        <f ca="1">(TRUNC(PRODUCT($E$12:$E558),16))</f>
        <v>1.12515996734426</v>
      </c>
      <c r="G559" s="13">
        <f t="shared" ca="1" si="161"/>
        <v>1.11379176361007</v>
      </c>
      <c r="H559" s="13">
        <f t="shared" ca="1" si="162"/>
        <v>1.01020676</v>
      </c>
      <c r="I559" s="12">
        <f t="shared" si="176"/>
        <v>0.1</v>
      </c>
      <c r="J559" s="30">
        <f t="shared" si="163"/>
        <v>44788</v>
      </c>
      <c r="K559" s="2">
        <f t="shared" si="164"/>
        <v>20</v>
      </c>
      <c r="L559" s="15">
        <f t="shared" si="165"/>
        <v>20</v>
      </c>
      <c r="M559" s="11">
        <f t="shared" si="166"/>
        <v>1.007592982</v>
      </c>
      <c r="N559" s="11">
        <f t="shared" ca="1" si="167"/>
        <v>1.017877242</v>
      </c>
      <c r="O559" s="15">
        <f t="shared" si="168"/>
        <v>0</v>
      </c>
      <c r="P559" s="13">
        <f t="shared" ca="1" si="169"/>
        <v>1.8415029999999999E-2</v>
      </c>
      <c r="Q559" s="19">
        <f t="shared" si="170"/>
        <v>0</v>
      </c>
      <c r="R559" s="13">
        <f t="shared" si="174"/>
        <v>0</v>
      </c>
      <c r="S559" s="13"/>
      <c r="T559" s="13"/>
      <c r="U559" s="13"/>
      <c r="V559" s="13"/>
      <c r="W559" s="4" t="str">
        <f t="shared" si="171"/>
        <v>J=</v>
      </c>
      <c r="X559" s="30">
        <f t="shared" si="172"/>
        <v>44819</v>
      </c>
      <c r="Y559" s="20"/>
      <c r="Z559" s="3"/>
      <c r="AB559" s="3"/>
      <c r="AC559" s="1"/>
      <c r="AD559" s="3"/>
      <c r="AE559" s="3"/>
      <c r="AF559" s="3"/>
      <c r="AG559" s="3"/>
      <c r="AH559" s="20"/>
      <c r="AI559" s="21"/>
      <c r="AJ559" s="20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</row>
    <row r="560" spans="1:145" x14ac:dyDescent="0.15">
      <c r="A560" s="36">
        <f t="shared" si="173"/>
        <v>44818</v>
      </c>
      <c r="B560" s="14">
        <f t="shared" ca="1" si="175"/>
        <v>1.0494267100000001</v>
      </c>
      <c r="C560" s="13">
        <f t="shared" ca="1" si="159"/>
        <v>1.0300823400000001</v>
      </c>
      <c r="D560" s="12">
        <f ca="1">IF(A560&lt;$B$1,VLOOKUP(A560,[1]DI!$A$4:$B$15000,2,FALSE),0)</f>
        <v>0.13650000000000001</v>
      </c>
      <c r="E560" s="13">
        <f t="shared" ca="1" si="160"/>
        <v>1.00050788</v>
      </c>
      <c r="F560" s="13">
        <f ca="1">(TRUNC(PRODUCT($E$12:$E559),16))</f>
        <v>1.1257314135884799</v>
      </c>
      <c r="G560" s="13">
        <f t="shared" ca="1" si="161"/>
        <v>1.11379176361007</v>
      </c>
      <c r="H560" s="13">
        <f t="shared" ca="1" si="162"/>
        <v>1.01071982</v>
      </c>
      <c r="I560" s="12">
        <f t="shared" si="176"/>
        <v>0.1</v>
      </c>
      <c r="J560" s="30">
        <f t="shared" si="163"/>
        <v>44788</v>
      </c>
      <c r="K560" s="2">
        <f t="shared" si="164"/>
        <v>21</v>
      </c>
      <c r="L560" s="15">
        <f t="shared" si="165"/>
        <v>21</v>
      </c>
      <c r="M560" s="11">
        <f t="shared" si="166"/>
        <v>1.00797414</v>
      </c>
      <c r="N560" s="11">
        <f t="shared" ca="1" si="167"/>
        <v>1.018779441</v>
      </c>
      <c r="O560" s="15">
        <f t="shared" si="168"/>
        <v>0</v>
      </c>
      <c r="P560" s="13">
        <f t="shared" ca="1" si="169"/>
        <v>1.934437E-2</v>
      </c>
      <c r="Q560" s="19">
        <f t="shared" si="170"/>
        <v>0</v>
      </c>
      <c r="R560" s="13">
        <f t="shared" si="174"/>
        <v>0</v>
      </c>
      <c r="S560" s="13"/>
      <c r="T560" s="13"/>
      <c r="U560" s="13"/>
      <c r="V560" s="13"/>
      <c r="W560" s="4" t="str">
        <f t="shared" si="171"/>
        <v>J=</v>
      </c>
      <c r="X560" s="30">
        <f t="shared" si="172"/>
        <v>44819</v>
      </c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</row>
    <row r="561" spans="1:145" x14ac:dyDescent="0.15">
      <c r="A561" s="36">
        <f t="shared" si="173"/>
        <v>44819</v>
      </c>
      <c r="B561" s="14">
        <f t="shared" ca="1" si="175"/>
        <v>1.05035688</v>
      </c>
      <c r="C561" s="13">
        <f t="shared" ca="1" si="159"/>
        <v>1.0300823400000001</v>
      </c>
      <c r="D561" s="12">
        <f ca="1">IF(A561&lt;$B$1,VLOOKUP(A561,[1]DI!$A$4:$B$15000,2,FALSE),0)</f>
        <v>0.13650000000000001</v>
      </c>
      <c r="E561" s="13">
        <f t="shared" ca="1" si="160"/>
        <v>1.00050788</v>
      </c>
      <c r="F561" s="13">
        <f ca="1">(TRUNC(PRODUCT($E$12:$E560),16))</f>
        <v>1.1263031500588101</v>
      </c>
      <c r="G561" s="13">
        <f t="shared" ca="1" si="161"/>
        <v>1.11379176361007</v>
      </c>
      <c r="H561" s="13">
        <f t="shared" ca="1" si="162"/>
        <v>1.01123315</v>
      </c>
      <c r="I561" s="12">
        <f t="shared" si="176"/>
        <v>0.1</v>
      </c>
      <c r="J561" s="30">
        <f t="shared" si="163"/>
        <v>44788</v>
      </c>
      <c r="K561" s="2">
        <f t="shared" si="164"/>
        <v>22</v>
      </c>
      <c r="L561" s="15">
        <f t="shared" si="165"/>
        <v>22</v>
      </c>
      <c r="M561" s="11">
        <f t="shared" si="166"/>
        <v>1.0083554429999999</v>
      </c>
      <c r="N561" s="11">
        <f t="shared" ca="1" si="167"/>
        <v>1.019682451</v>
      </c>
      <c r="O561" s="15">
        <f t="shared" si="168"/>
        <v>5</v>
      </c>
      <c r="P561" s="13">
        <f t="shared" ca="1" si="169"/>
        <v>2.0274540000000001E-2</v>
      </c>
      <c r="Q561" s="19">
        <f t="shared" si="170"/>
        <v>0</v>
      </c>
      <c r="R561" s="13">
        <f t="shared" si="174"/>
        <v>0</v>
      </c>
      <c r="S561" s="13"/>
      <c r="T561" s="13"/>
      <c r="U561" s="13"/>
      <c r="V561" s="13"/>
      <c r="W561" s="4" t="str">
        <f t="shared" si="171"/>
        <v>J=</v>
      </c>
      <c r="X561" s="30">
        <f t="shared" si="172"/>
        <v>44819</v>
      </c>
      <c r="Y561" s="3"/>
      <c r="Z561" s="3"/>
      <c r="AB561" s="3"/>
      <c r="AC561" s="1"/>
      <c r="AD561" s="3"/>
      <c r="AE561" s="3"/>
      <c r="AF561" s="3"/>
      <c r="AG561" s="3"/>
      <c r="AH561" s="3"/>
      <c r="AI561" s="10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</row>
    <row r="562" spans="1:145" x14ac:dyDescent="0.15">
      <c r="A562" s="36">
        <f t="shared" si="173"/>
        <v>44820</v>
      </c>
      <c r="B562" s="14">
        <f t="shared" ca="1" si="175"/>
        <v>1.0309953600000001</v>
      </c>
      <c r="C562" s="13">
        <f t="shared" ca="1" si="159"/>
        <v>1.0300823400000001</v>
      </c>
      <c r="D562" s="12">
        <f ca="1">IF(A562&lt;$B$1,VLOOKUP(A562,[1]DI!$A$4:$B$15000,2,FALSE),0)</f>
        <v>0.13650000000000001</v>
      </c>
      <c r="E562" s="13">
        <f t="shared" ca="1" si="160"/>
        <v>1.00050788</v>
      </c>
      <c r="F562" s="13">
        <f ca="1">(TRUNC(PRODUCT($E$12:$E561),16))</f>
        <v>1.1268751769026599</v>
      </c>
      <c r="G562" s="13">
        <f t="shared" ca="1" si="161"/>
        <v>1.1263031500588101</v>
      </c>
      <c r="H562" s="13">
        <f t="shared" ca="1" si="162"/>
        <v>1.00050788</v>
      </c>
      <c r="I562" s="12">
        <f t="shared" si="176"/>
        <v>0.1</v>
      </c>
      <c r="J562" s="30">
        <f t="shared" si="163"/>
        <v>44819</v>
      </c>
      <c r="K562" s="2">
        <f t="shared" si="164"/>
        <v>1</v>
      </c>
      <c r="L562" s="15">
        <f t="shared" si="165"/>
        <v>1</v>
      </c>
      <c r="M562" s="11">
        <f t="shared" si="166"/>
        <v>1.000378287</v>
      </c>
      <c r="N562" s="11">
        <f t="shared" ca="1" si="167"/>
        <v>1.0008863589999999</v>
      </c>
      <c r="O562" s="15">
        <f t="shared" si="168"/>
        <v>0</v>
      </c>
      <c r="P562" s="13">
        <f t="shared" ca="1" si="169"/>
        <v>9.1301999999999996E-4</v>
      </c>
      <c r="Q562" s="19">
        <f t="shared" si="170"/>
        <v>0</v>
      </c>
      <c r="R562" s="13">
        <f t="shared" si="174"/>
        <v>0</v>
      </c>
      <c r="S562" s="13"/>
      <c r="T562" s="13"/>
      <c r="U562" s="13"/>
      <c r="V562" s="13"/>
      <c r="W562" s="4" t="str">
        <f t="shared" si="171"/>
        <v>J=</v>
      </c>
      <c r="X562" s="30">
        <f t="shared" si="172"/>
        <v>44851</v>
      </c>
      <c r="Y562" s="3"/>
      <c r="Z562" s="3"/>
      <c r="AB562" s="3"/>
      <c r="AC562" s="1"/>
      <c r="AD562" s="3"/>
      <c r="AE562" s="3"/>
      <c r="AF562" s="3"/>
      <c r="AG562" s="3"/>
      <c r="AH562" s="3"/>
      <c r="AI562" s="10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</row>
    <row r="563" spans="1:145" x14ac:dyDescent="0.15">
      <c r="A563" s="36">
        <f t="shared" si="173"/>
        <v>44821</v>
      </c>
      <c r="B563" s="14">
        <f t="shared" ca="1" si="175"/>
        <v>1.0315189800000002</v>
      </c>
      <c r="C563" s="13">
        <f t="shared" ca="1" si="159"/>
        <v>1.0300823400000001</v>
      </c>
      <c r="D563" s="12">
        <f ca="1">IF(A563&lt;$B$1,VLOOKUP(A563,[1]DI!$A$4:$B$15000,2,FALSE),0)</f>
        <v>0</v>
      </c>
      <c r="E563" s="13">
        <f t="shared" ca="1" si="160"/>
        <v>1</v>
      </c>
      <c r="F563" s="13">
        <f ca="1">(TRUNC(PRODUCT($E$12:$E562),16))</f>
        <v>1.1274474942675099</v>
      </c>
      <c r="G563" s="13">
        <f t="shared" ca="1" si="161"/>
        <v>1.1263031500588101</v>
      </c>
      <c r="H563" s="13">
        <f t="shared" ca="1" si="162"/>
        <v>1.00101602</v>
      </c>
      <c r="I563" s="12">
        <f t="shared" si="176"/>
        <v>0.1</v>
      </c>
      <c r="J563" s="30">
        <f t="shared" si="163"/>
        <v>44819</v>
      </c>
      <c r="K563" s="2">
        <f t="shared" si="164"/>
        <v>1</v>
      </c>
      <c r="L563" s="15">
        <f t="shared" si="165"/>
        <v>1</v>
      </c>
      <c r="M563" s="11">
        <f t="shared" si="166"/>
        <v>1.000378287</v>
      </c>
      <c r="N563" s="11">
        <f t="shared" ca="1" si="167"/>
        <v>1.001394691</v>
      </c>
      <c r="O563" s="15">
        <f t="shared" si="168"/>
        <v>0</v>
      </c>
      <c r="P563" s="13">
        <f t="shared" ca="1" si="169"/>
        <v>1.4366400000000001E-3</v>
      </c>
      <c r="Q563" s="19">
        <f t="shared" si="170"/>
        <v>0</v>
      </c>
      <c r="R563" s="13">
        <f t="shared" si="174"/>
        <v>0</v>
      </c>
      <c r="S563" s="13"/>
      <c r="T563" s="13"/>
      <c r="U563" s="13"/>
      <c r="V563" s="13"/>
      <c r="W563" s="4" t="str">
        <f t="shared" si="171"/>
        <v>J=</v>
      </c>
      <c r="X563" s="30">
        <f t="shared" si="172"/>
        <v>44851</v>
      </c>
      <c r="Y563" s="3"/>
      <c r="Z563" s="3"/>
      <c r="AB563" s="3"/>
      <c r="AC563" s="1"/>
      <c r="AD563" s="3"/>
      <c r="AE563" s="3"/>
      <c r="AF563" s="3"/>
      <c r="AG563" s="3"/>
      <c r="AH563" s="3"/>
      <c r="AI563" s="10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</row>
    <row r="564" spans="1:145" x14ac:dyDescent="0.15">
      <c r="A564" s="36">
        <f t="shared" si="173"/>
        <v>44822</v>
      </c>
      <c r="B564" s="14">
        <f t="shared" ca="1" si="175"/>
        <v>1.0315189800000002</v>
      </c>
      <c r="C564" s="13">
        <f t="shared" ca="1" si="159"/>
        <v>1.0300823400000001</v>
      </c>
      <c r="D564" s="12">
        <f ca="1">IF(A564&lt;$B$1,VLOOKUP(A564,[1]DI!$A$4:$B$15000,2,FALSE),0)</f>
        <v>0</v>
      </c>
      <c r="E564" s="13">
        <f t="shared" ca="1" si="160"/>
        <v>1</v>
      </c>
      <c r="F564" s="13">
        <f ca="1">(TRUNC(PRODUCT($E$12:$E563),16))</f>
        <v>1.1274474942675099</v>
      </c>
      <c r="G564" s="13">
        <f t="shared" ca="1" si="161"/>
        <v>1.1263031500588101</v>
      </c>
      <c r="H564" s="13">
        <f t="shared" ca="1" si="162"/>
        <v>1.00101602</v>
      </c>
      <c r="I564" s="12">
        <f t="shared" si="176"/>
        <v>0.1</v>
      </c>
      <c r="J564" s="30">
        <f t="shared" si="163"/>
        <v>44819</v>
      </c>
      <c r="K564" s="2">
        <f t="shared" si="164"/>
        <v>1</v>
      </c>
      <c r="L564" s="15">
        <f t="shared" si="165"/>
        <v>1</v>
      </c>
      <c r="M564" s="11">
        <f t="shared" si="166"/>
        <v>1.000378287</v>
      </c>
      <c r="N564" s="11">
        <f t="shared" ca="1" si="167"/>
        <v>1.001394691</v>
      </c>
      <c r="O564" s="15">
        <f t="shared" si="168"/>
        <v>0</v>
      </c>
      <c r="P564" s="13">
        <f t="shared" ca="1" si="169"/>
        <v>1.4366400000000001E-3</v>
      </c>
      <c r="Q564" s="19">
        <f t="shared" si="170"/>
        <v>0</v>
      </c>
      <c r="R564" s="13">
        <f t="shared" si="174"/>
        <v>0</v>
      </c>
      <c r="S564" s="13"/>
      <c r="T564" s="13"/>
      <c r="U564" s="13"/>
      <c r="V564" s="13"/>
      <c r="W564" s="4" t="str">
        <f t="shared" si="171"/>
        <v>J=</v>
      </c>
      <c r="X564" s="30">
        <f t="shared" si="172"/>
        <v>44851</v>
      </c>
      <c r="Y564" s="3"/>
      <c r="Z564" s="3"/>
      <c r="AB564" s="3"/>
      <c r="AC564" s="1"/>
      <c r="AD564" s="3"/>
      <c r="AE564" s="3"/>
      <c r="AF564" s="3"/>
      <c r="AG564" s="3"/>
      <c r="AH564" s="3"/>
      <c r="AI564" s="10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</row>
    <row r="565" spans="1:145" x14ac:dyDescent="0.15">
      <c r="A565" s="36">
        <f t="shared" si="173"/>
        <v>44823</v>
      </c>
      <c r="B565" s="14">
        <f t="shared" ca="1" si="175"/>
        <v>1.0319091900000001</v>
      </c>
      <c r="C565" s="13">
        <f t="shared" ca="1" si="159"/>
        <v>1.0300823400000001</v>
      </c>
      <c r="D565" s="12">
        <f ca="1">IF(A565&lt;$B$1,VLOOKUP(A565,[1]DI!$A$4:$B$15000,2,FALSE),0)</f>
        <v>0.13650000000000001</v>
      </c>
      <c r="E565" s="13">
        <f t="shared" ca="1" si="160"/>
        <v>1.00050788</v>
      </c>
      <c r="F565" s="13">
        <f ca="1">(TRUNC(PRODUCT($E$12:$E564),16))</f>
        <v>1.1274474942675099</v>
      </c>
      <c r="G565" s="13">
        <f t="shared" ca="1" si="161"/>
        <v>1.1263031500588101</v>
      </c>
      <c r="H565" s="13">
        <f t="shared" ca="1" si="162"/>
        <v>1.00101602</v>
      </c>
      <c r="I565" s="12">
        <f t="shared" si="176"/>
        <v>0.1</v>
      </c>
      <c r="J565" s="30">
        <f t="shared" si="163"/>
        <v>44819</v>
      </c>
      <c r="K565" s="2">
        <f t="shared" si="164"/>
        <v>2</v>
      </c>
      <c r="L565" s="15">
        <f t="shared" si="165"/>
        <v>2</v>
      </c>
      <c r="M565" s="11">
        <f t="shared" si="166"/>
        <v>1.0007567159999999</v>
      </c>
      <c r="N565" s="11">
        <f t="shared" ca="1" si="167"/>
        <v>1.0017735050000001</v>
      </c>
      <c r="O565" s="15">
        <f t="shared" si="168"/>
        <v>0</v>
      </c>
      <c r="P565" s="13">
        <f t="shared" ca="1" si="169"/>
        <v>1.8268500000000001E-3</v>
      </c>
      <c r="Q565" s="19">
        <f t="shared" si="170"/>
        <v>0</v>
      </c>
      <c r="R565" s="13">
        <f t="shared" si="174"/>
        <v>0</v>
      </c>
      <c r="S565" s="13"/>
      <c r="T565" s="13"/>
      <c r="U565" s="13"/>
      <c r="V565" s="13"/>
      <c r="W565" s="4" t="str">
        <f t="shared" si="171"/>
        <v>J=</v>
      </c>
      <c r="X565" s="30">
        <f t="shared" si="172"/>
        <v>44851</v>
      </c>
      <c r="Y565" s="3"/>
      <c r="Z565" s="3"/>
      <c r="AB565" s="3"/>
      <c r="AC565" s="1"/>
      <c r="AD565" s="3"/>
      <c r="AE565" s="3"/>
      <c r="AF565" s="3"/>
      <c r="AG565" s="3"/>
      <c r="AH565" s="3"/>
      <c r="AI565" s="10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</row>
    <row r="566" spans="1:145" x14ac:dyDescent="0.15">
      <c r="A566" s="36">
        <f t="shared" si="173"/>
        <v>44824</v>
      </c>
      <c r="B566" s="14">
        <f t="shared" ca="1" si="175"/>
        <v>1.0328238300000001</v>
      </c>
      <c r="C566" s="13">
        <f t="shared" ca="1" si="159"/>
        <v>1.0300823400000001</v>
      </c>
      <c r="D566" s="12">
        <f ca="1">IF(A566&lt;$B$1,VLOOKUP(A566,[1]DI!$A$4:$B$15000,2,FALSE),0)</f>
        <v>0.13650000000000001</v>
      </c>
      <c r="E566" s="13">
        <f t="shared" ca="1" si="160"/>
        <v>1.00050788</v>
      </c>
      <c r="F566" s="13">
        <f ca="1">(TRUNC(PRODUCT($E$12:$E565),16))</f>
        <v>1.12802010230089</v>
      </c>
      <c r="G566" s="13">
        <f t="shared" ca="1" si="161"/>
        <v>1.1263031500588101</v>
      </c>
      <c r="H566" s="13">
        <f t="shared" ca="1" si="162"/>
        <v>1.00152441</v>
      </c>
      <c r="I566" s="12">
        <f t="shared" si="176"/>
        <v>0.1</v>
      </c>
      <c r="J566" s="30">
        <f t="shared" si="163"/>
        <v>44819</v>
      </c>
      <c r="K566" s="2">
        <f t="shared" si="164"/>
        <v>3</v>
      </c>
      <c r="L566" s="15">
        <f t="shared" si="165"/>
        <v>3</v>
      </c>
      <c r="M566" s="11">
        <f t="shared" si="166"/>
        <v>1.001135289</v>
      </c>
      <c r="N566" s="11">
        <f t="shared" ca="1" si="167"/>
        <v>1.0026614300000001</v>
      </c>
      <c r="O566" s="15">
        <f t="shared" si="168"/>
        <v>0</v>
      </c>
      <c r="P566" s="13">
        <f t="shared" ca="1" si="169"/>
        <v>2.7414900000000001E-3</v>
      </c>
      <c r="Q566" s="19">
        <f t="shared" si="170"/>
        <v>0</v>
      </c>
      <c r="R566" s="13">
        <f t="shared" si="174"/>
        <v>0</v>
      </c>
      <c r="S566" s="13"/>
      <c r="T566" s="13"/>
      <c r="U566" s="13"/>
      <c r="V566" s="13"/>
      <c r="W566" s="4" t="str">
        <f t="shared" si="171"/>
        <v>J=</v>
      </c>
      <c r="X566" s="30">
        <f t="shared" si="172"/>
        <v>44851</v>
      </c>
      <c r="Y566" s="3"/>
      <c r="Z566" s="3"/>
      <c r="AB566" s="3"/>
      <c r="AC566" s="1"/>
      <c r="AD566" s="3"/>
      <c r="AE566" s="3"/>
      <c r="AF566" s="3"/>
      <c r="AG566" s="3"/>
      <c r="AH566" s="3"/>
      <c r="AI566" s="10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</row>
    <row r="567" spans="1:145" x14ac:dyDescent="0.15">
      <c r="A567" s="36">
        <f t="shared" si="173"/>
        <v>44825</v>
      </c>
      <c r="B567" s="14">
        <f t="shared" ca="1" si="175"/>
        <v>1.03373928</v>
      </c>
      <c r="C567" s="13">
        <f t="shared" ca="1" si="159"/>
        <v>1.0300823400000001</v>
      </c>
      <c r="D567" s="12">
        <f ca="1">IF(A567&lt;$B$1,VLOOKUP(A567,[1]DI!$A$4:$B$15000,2,FALSE),0)</f>
        <v>0.13650000000000001</v>
      </c>
      <c r="E567" s="13">
        <f t="shared" ca="1" si="160"/>
        <v>1.00050788</v>
      </c>
      <c r="F567" s="13">
        <f ca="1">(TRUNC(PRODUCT($E$12:$E566),16))</f>
        <v>1.1285930011504499</v>
      </c>
      <c r="G567" s="13">
        <f t="shared" ca="1" si="161"/>
        <v>1.1263031500588101</v>
      </c>
      <c r="H567" s="13">
        <f t="shared" ca="1" si="162"/>
        <v>1.00203307</v>
      </c>
      <c r="I567" s="12">
        <f t="shared" si="176"/>
        <v>0.1</v>
      </c>
      <c r="J567" s="30">
        <f t="shared" si="163"/>
        <v>44819</v>
      </c>
      <c r="K567" s="2">
        <f t="shared" si="164"/>
        <v>4</v>
      </c>
      <c r="L567" s="15">
        <f t="shared" si="165"/>
        <v>4</v>
      </c>
      <c r="M567" s="11">
        <f t="shared" si="166"/>
        <v>1.001514005</v>
      </c>
      <c r="N567" s="11">
        <f t="shared" ca="1" si="167"/>
        <v>1.0035501529999999</v>
      </c>
      <c r="O567" s="15">
        <f t="shared" si="168"/>
        <v>0</v>
      </c>
      <c r="P567" s="13">
        <f t="shared" ca="1" si="169"/>
        <v>3.65694E-3</v>
      </c>
      <c r="Q567" s="19">
        <f t="shared" si="170"/>
        <v>0</v>
      </c>
      <c r="R567" s="13">
        <f t="shared" si="174"/>
        <v>0</v>
      </c>
      <c r="S567" s="13"/>
      <c r="T567" s="13"/>
      <c r="U567" s="13"/>
      <c r="V567" s="13"/>
      <c r="W567" s="4" t="str">
        <f t="shared" si="171"/>
        <v>J=</v>
      </c>
      <c r="X567" s="30">
        <f t="shared" si="172"/>
        <v>44851</v>
      </c>
      <c r="Y567" s="3"/>
      <c r="Z567" s="3"/>
      <c r="AB567" s="3"/>
      <c r="AC567" s="1"/>
      <c r="AD567" s="3"/>
      <c r="AE567" s="3"/>
      <c r="AF567" s="3"/>
      <c r="AG567" s="3"/>
      <c r="AH567" s="3"/>
      <c r="AI567" s="10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</row>
    <row r="568" spans="1:145" x14ac:dyDescent="0.15">
      <c r="A568" s="36">
        <f t="shared" si="173"/>
        <v>44826</v>
      </c>
      <c r="B568" s="14">
        <f t="shared" ca="1" si="175"/>
        <v>1.0346555500000001</v>
      </c>
      <c r="C568" s="13">
        <f t="shared" ca="1" si="159"/>
        <v>1.0300823400000001</v>
      </c>
      <c r="D568" s="12">
        <f ca="1">IF(A568&lt;$B$1,VLOOKUP(A568,[1]DI!$A$4:$B$15000,2,FALSE),0)</f>
        <v>0.13650000000000001</v>
      </c>
      <c r="E568" s="13">
        <f t="shared" ca="1" si="160"/>
        <v>1.00050788</v>
      </c>
      <c r="F568" s="13">
        <f ca="1">(TRUNC(PRODUCT($E$12:$E567),16))</f>
        <v>1.1291661909638799</v>
      </c>
      <c r="G568" s="13">
        <f t="shared" ca="1" si="161"/>
        <v>1.1263031500588101</v>
      </c>
      <c r="H568" s="13">
        <f t="shared" ca="1" si="162"/>
        <v>1.0025419799999999</v>
      </c>
      <c r="I568" s="12">
        <f t="shared" si="176"/>
        <v>0.1</v>
      </c>
      <c r="J568" s="30">
        <f t="shared" si="163"/>
        <v>44819</v>
      </c>
      <c r="K568" s="2">
        <f t="shared" si="164"/>
        <v>5</v>
      </c>
      <c r="L568" s="15">
        <f t="shared" si="165"/>
        <v>5</v>
      </c>
      <c r="M568" s="11">
        <f t="shared" si="166"/>
        <v>1.001892864</v>
      </c>
      <c r="N568" s="11">
        <f t="shared" ca="1" si="167"/>
        <v>1.004439656</v>
      </c>
      <c r="O568" s="15">
        <f t="shared" si="168"/>
        <v>0</v>
      </c>
      <c r="P568" s="13">
        <f t="shared" ca="1" si="169"/>
        <v>4.5732100000000003E-3</v>
      </c>
      <c r="Q568" s="19">
        <f t="shared" si="170"/>
        <v>0</v>
      </c>
      <c r="R568" s="13">
        <f t="shared" si="174"/>
        <v>0</v>
      </c>
      <c r="S568" s="13"/>
      <c r="T568" s="13"/>
      <c r="U568" s="13"/>
      <c r="V568" s="13"/>
      <c r="W568" s="4" t="str">
        <f t="shared" si="171"/>
        <v>J=</v>
      </c>
      <c r="X568" s="30">
        <f t="shared" si="172"/>
        <v>44851</v>
      </c>
      <c r="Y568" s="3"/>
      <c r="Z568" s="3"/>
      <c r="AB568" s="3"/>
      <c r="AC568" s="1"/>
      <c r="AD568" s="3"/>
      <c r="AE568" s="3"/>
      <c r="AF568" s="3"/>
      <c r="AG568" s="3"/>
      <c r="AH568" s="3"/>
      <c r="AI568" s="10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</row>
    <row r="569" spans="1:145" x14ac:dyDescent="0.15">
      <c r="A569" s="36">
        <f t="shared" si="173"/>
        <v>44827</v>
      </c>
      <c r="B569" s="14">
        <f t="shared" ca="1" si="175"/>
        <v>1.0355726200000002</v>
      </c>
      <c r="C569" s="13">
        <f t="shared" ref="C569:C632" ca="1" si="177">(C568-R568)</f>
        <v>1.0300823400000001</v>
      </c>
      <c r="D569" s="12">
        <f ca="1">IF(A569&lt;$B$1,VLOOKUP(A569,[1]DI!$A$4:$B$15000,2,FALSE),0)</f>
        <v>0.13650000000000001</v>
      </c>
      <c r="E569" s="13">
        <f t="shared" ref="E569:E632" ca="1" si="178">ROUND(((1+D569)^(1/252)),8)</f>
        <v>1.00050788</v>
      </c>
      <c r="F569" s="13">
        <f ca="1">(TRUNC(PRODUCT($E$12:$E568),16))</f>
        <v>1.1297396718889401</v>
      </c>
      <c r="G569" s="13">
        <f t="shared" ref="G569:G632" ca="1" si="179">IF(O568&gt;0,F568,G568)</f>
        <v>1.1263031500588101</v>
      </c>
      <c r="H569" s="13">
        <f t="shared" ref="H569:H632" ca="1" si="180">ROUND(F569/G569,8)</f>
        <v>1.0030511499999999</v>
      </c>
      <c r="I569" s="12">
        <f t="shared" si="176"/>
        <v>0.1</v>
      </c>
      <c r="J569" s="30">
        <f t="shared" ref="J569:J632" si="181">IF(O568&gt;0,VLOOKUP(O568,Z$12:AJ$150,2),J568)</f>
        <v>44819</v>
      </c>
      <c r="K569" s="2">
        <f t="shared" ref="K569:K632" si="182">IF(A569&gt;J569,IF(NETWORKDAYS(J569,A569,$Z$160:$Z$544)-1=0,1,NETWORKDAYS(J569,A569,$Z$160:$Z$544)-1),0)</f>
        <v>6</v>
      </c>
      <c r="L569" s="15">
        <f t="shared" ref="L569:L632" si="183">IF(AND(K569=1,K568=1),1,IF(K569&gt;0,IF(K569=K568,K569+1,K569),0))</f>
        <v>6</v>
      </c>
      <c r="M569" s="11">
        <f t="shared" ref="M569:M632" si="184">ROUND((I569+1)^(L569/252),9)</f>
        <v>1.0022718669999999</v>
      </c>
      <c r="N569" s="11">
        <f t="shared" ref="N569:N632" ca="1" si="185">ROUND(H569*M569,9)</f>
        <v>1.0053299490000001</v>
      </c>
      <c r="O569" s="15">
        <f t="shared" ref="O569:O632" si="186">IF(VLOOKUP(A569,AA$12:AH$150,8)=VLOOKUP(A568,AA$12:AH$150,8),0,VLOOKUP(A569,AA$12:AH$150,8))</f>
        <v>0</v>
      </c>
      <c r="P569" s="13">
        <f t="shared" ref="P569:P632" ca="1" si="187">TRUNC(((N569-1)*C569),8)</f>
        <v>5.4902800000000002E-3</v>
      </c>
      <c r="Q569" s="19">
        <f t="shared" ref="Q569:Q632" si="188">IF($O569&gt;0,VLOOKUP($O569,$Z$12:$AF$150,7),0)</f>
        <v>0</v>
      </c>
      <c r="R569" s="13">
        <f t="shared" si="174"/>
        <v>0</v>
      </c>
      <c r="S569" s="13"/>
      <c r="T569" s="13"/>
      <c r="U569" s="13"/>
      <c r="V569" s="13"/>
      <c r="W569" s="4" t="str">
        <f t="shared" ref="W569:W632" si="189">IF(O568&gt;0,VLOOKUP(O568,Z$12:AJ$150,10),W568)</f>
        <v>J=</v>
      </c>
      <c r="X569" s="30">
        <f t="shared" ref="X569:X632" si="190">IF(O568&gt;0,VLOOKUP(O568,Z$12:AJ$150,11),X568)</f>
        <v>44851</v>
      </c>
      <c r="Y569" s="3"/>
      <c r="Z569" s="3"/>
      <c r="AB569" s="3"/>
      <c r="AC569" s="1"/>
      <c r="AD569" s="3"/>
      <c r="AE569" s="3"/>
      <c r="AF569" s="3"/>
      <c r="AG569" s="3"/>
      <c r="AH569" s="3"/>
      <c r="AI569" s="10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</row>
    <row r="570" spans="1:145" x14ac:dyDescent="0.15">
      <c r="A570" s="36">
        <f t="shared" si="173"/>
        <v>44828</v>
      </c>
      <c r="B570" s="14">
        <f t="shared" ca="1" si="175"/>
        <v>1.0364905100000001</v>
      </c>
      <c r="C570" s="13">
        <f t="shared" ca="1" si="177"/>
        <v>1.0300823400000001</v>
      </c>
      <c r="D570" s="12">
        <f ca="1">IF(A570&lt;$B$1,VLOOKUP(A570,[1]DI!$A$4:$B$15000,2,FALSE),0)</f>
        <v>0</v>
      </c>
      <c r="E570" s="13">
        <f t="shared" ca="1" si="178"/>
        <v>1</v>
      </c>
      <c r="F570" s="13">
        <f ca="1">(TRUNC(PRODUCT($E$12:$E569),16))</f>
        <v>1.1303134440735001</v>
      </c>
      <c r="G570" s="13">
        <f t="shared" ca="1" si="179"/>
        <v>1.1263031500588101</v>
      </c>
      <c r="H570" s="13">
        <f t="shared" ca="1" si="180"/>
        <v>1.00356058</v>
      </c>
      <c r="I570" s="12">
        <f t="shared" si="176"/>
        <v>0.1</v>
      </c>
      <c r="J570" s="30">
        <f t="shared" si="181"/>
        <v>44819</v>
      </c>
      <c r="K570" s="2">
        <f t="shared" si="182"/>
        <v>6</v>
      </c>
      <c r="L570" s="15">
        <f t="shared" si="183"/>
        <v>7</v>
      </c>
      <c r="M570" s="11">
        <f t="shared" si="184"/>
        <v>1.0026510129999999</v>
      </c>
      <c r="N570" s="11">
        <f t="shared" ca="1" si="185"/>
        <v>1.006221032</v>
      </c>
      <c r="O570" s="15">
        <f t="shared" si="186"/>
        <v>0</v>
      </c>
      <c r="P570" s="13">
        <f t="shared" ca="1" si="187"/>
        <v>6.4081700000000004E-3</v>
      </c>
      <c r="Q570" s="19">
        <f t="shared" si="188"/>
        <v>0</v>
      </c>
      <c r="R570" s="13">
        <f t="shared" si="174"/>
        <v>0</v>
      </c>
      <c r="S570" s="13"/>
      <c r="T570" s="13"/>
      <c r="U570" s="13"/>
      <c r="V570" s="13"/>
      <c r="W570" s="4" t="str">
        <f t="shared" si="189"/>
        <v>J=</v>
      </c>
      <c r="X570" s="30">
        <f t="shared" si="190"/>
        <v>44851</v>
      </c>
      <c r="Y570" s="3"/>
      <c r="Z570" s="3"/>
      <c r="AB570" s="3"/>
      <c r="AC570" s="1"/>
      <c r="AD570" s="3"/>
      <c r="AE570" s="3"/>
      <c r="AF570" s="3"/>
      <c r="AG570" s="3"/>
      <c r="AH570" s="3"/>
      <c r="AI570" s="10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</row>
    <row r="571" spans="1:145" x14ac:dyDescent="0.15">
      <c r="A571" s="36">
        <f t="shared" si="173"/>
        <v>44829</v>
      </c>
      <c r="B571" s="14">
        <f t="shared" ca="1" si="175"/>
        <v>1.0364905100000001</v>
      </c>
      <c r="C571" s="13">
        <f t="shared" ca="1" si="177"/>
        <v>1.0300823400000001</v>
      </c>
      <c r="D571" s="12">
        <f ca="1">IF(A571&lt;$B$1,VLOOKUP(A571,[1]DI!$A$4:$B$15000,2,FALSE),0)</f>
        <v>0</v>
      </c>
      <c r="E571" s="13">
        <f t="shared" ca="1" si="178"/>
        <v>1</v>
      </c>
      <c r="F571" s="13">
        <f ca="1">(TRUNC(PRODUCT($E$12:$E570),16))</f>
        <v>1.1303134440735001</v>
      </c>
      <c r="G571" s="13">
        <f t="shared" ca="1" si="179"/>
        <v>1.1263031500588101</v>
      </c>
      <c r="H571" s="13">
        <f t="shared" ca="1" si="180"/>
        <v>1.00356058</v>
      </c>
      <c r="I571" s="12">
        <f t="shared" si="176"/>
        <v>0.1</v>
      </c>
      <c r="J571" s="30">
        <f t="shared" si="181"/>
        <v>44819</v>
      </c>
      <c r="K571" s="2">
        <f t="shared" si="182"/>
        <v>6</v>
      </c>
      <c r="L571" s="15">
        <f t="shared" si="183"/>
        <v>7</v>
      </c>
      <c r="M571" s="11">
        <f t="shared" si="184"/>
        <v>1.0026510129999999</v>
      </c>
      <c r="N571" s="11">
        <f t="shared" ca="1" si="185"/>
        <v>1.006221032</v>
      </c>
      <c r="O571" s="15">
        <f t="shared" si="186"/>
        <v>0</v>
      </c>
      <c r="P571" s="13">
        <f t="shared" ca="1" si="187"/>
        <v>6.4081700000000004E-3</v>
      </c>
      <c r="Q571" s="19">
        <f t="shared" si="188"/>
        <v>0</v>
      </c>
      <c r="R571" s="13">
        <f t="shared" si="174"/>
        <v>0</v>
      </c>
      <c r="S571" s="13"/>
      <c r="T571" s="13"/>
      <c r="U571" s="13"/>
      <c r="V571" s="13"/>
      <c r="W571" s="4" t="str">
        <f t="shared" si="189"/>
        <v>J=</v>
      </c>
      <c r="X571" s="30">
        <f t="shared" si="190"/>
        <v>44851</v>
      </c>
      <c r="Y571" s="3"/>
      <c r="Z571" s="3"/>
      <c r="AB571" s="3"/>
      <c r="AC571" s="1"/>
      <c r="AD571" s="3"/>
      <c r="AE571" s="3"/>
      <c r="AF571" s="3"/>
      <c r="AG571" s="3"/>
      <c r="AH571" s="3"/>
      <c r="AI571" s="10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</row>
    <row r="572" spans="1:145" x14ac:dyDescent="0.15">
      <c r="A572" s="36">
        <f t="shared" si="173"/>
        <v>44830</v>
      </c>
      <c r="B572" s="14">
        <f t="shared" ca="1" si="175"/>
        <v>1.0364905100000001</v>
      </c>
      <c r="C572" s="13">
        <f t="shared" ca="1" si="177"/>
        <v>1.0300823400000001</v>
      </c>
      <c r="D572" s="12">
        <f ca="1">IF(A572&lt;$B$1,VLOOKUP(A572,[1]DI!$A$4:$B$15000,2,FALSE),0)</f>
        <v>0.13650000000000001</v>
      </c>
      <c r="E572" s="13">
        <f t="shared" ca="1" si="178"/>
        <v>1.00050788</v>
      </c>
      <c r="F572" s="13">
        <f ca="1">(TRUNC(PRODUCT($E$12:$E571),16))</f>
        <v>1.1303134440735001</v>
      </c>
      <c r="G572" s="13">
        <f t="shared" ca="1" si="179"/>
        <v>1.1263031500588101</v>
      </c>
      <c r="H572" s="13">
        <f t="shared" ca="1" si="180"/>
        <v>1.00356058</v>
      </c>
      <c r="I572" s="12">
        <f t="shared" si="176"/>
        <v>0.1</v>
      </c>
      <c r="J572" s="30">
        <f t="shared" si="181"/>
        <v>44819</v>
      </c>
      <c r="K572" s="2">
        <f t="shared" si="182"/>
        <v>7</v>
      </c>
      <c r="L572" s="15">
        <f t="shared" si="183"/>
        <v>7</v>
      </c>
      <c r="M572" s="11">
        <f t="shared" si="184"/>
        <v>1.0026510129999999</v>
      </c>
      <c r="N572" s="11">
        <f t="shared" ca="1" si="185"/>
        <v>1.006221032</v>
      </c>
      <c r="O572" s="15">
        <f t="shared" si="186"/>
        <v>0</v>
      </c>
      <c r="P572" s="13">
        <f t="shared" ca="1" si="187"/>
        <v>6.4081700000000004E-3</v>
      </c>
      <c r="Q572" s="19">
        <f t="shared" si="188"/>
        <v>0</v>
      </c>
      <c r="R572" s="13">
        <f t="shared" si="174"/>
        <v>0</v>
      </c>
      <c r="S572" s="13"/>
      <c r="T572" s="13"/>
      <c r="U572" s="13"/>
      <c r="V572" s="13"/>
      <c r="W572" s="4" t="str">
        <f t="shared" si="189"/>
        <v>J=</v>
      </c>
      <c r="X572" s="30">
        <f t="shared" si="190"/>
        <v>44851</v>
      </c>
      <c r="Y572" s="3"/>
      <c r="Z572" s="3"/>
      <c r="AB572" s="3"/>
      <c r="AC572" s="1"/>
      <c r="AD572" s="3"/>
      <c r="AE572" s="3"/>
      <c r="AF572" s="3"/>
      <c r="AG572" s="3"/>
      <c r="AH572" s="3"/>
      <c r="AI572" s="10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</row>
    <row r="573" spans="1:145" x14ac:dyDescent="0.15">
      <c r="A573" s="36">
        <f t="shared" si="173"/>
        <v>44831</v>
      </c>
      <c r="B573" s="14">
        <f t="shared" ca="1" si="175"/>
        <v>1.0374092100000001</v>
      </c>
      <c r="C573" s="13">
        <f t="shared" ca="1" si="177"/>
        <v>1.0300823400000001</v>
      </c>
      <c r="D573" s="12">
        <f ca="1">IF(A573&lt;$B$1,VLOOKUP(A573,[1]DI!$A$4:$B$15000,2,FALSE),0)</f>
        <v>0.13650000000000001</v>
      </c>
      <c r="E573" s="13">
        <f t="shared" ca="1" si="178"/>
        <v>1.00050788</v>
      </c>
      <c r="F573" s="13">
        <f ca="1">(TRUNC(PRODUCT($E$12:$E572),16))</f>
        <v>1.1308875076654801</v>
      </c>
      <c r="G573" s="13">
        <f t="shared" ca="1" si="179"/>
        <v>1.1263031500588101</v>
      </c>
      <c r="H573" s="13">
        <f t="shared" ca="1" si="180"/>
        <v>1.0040702699999999</v>
      </c>
      <c r="I573" s="12">
        <f t="shared" si="176"/>
        <v>0.1</v>
      </c>
      <c r="J573" s="30">
        <f t="shared" si="181"/>
        <v>44819</v>
      </c>
      <c r="K573" s="2">
        <f t="shared" si="182"/>
        <v>8</v>
      </c>
      <c r="L573" s="15">
        <f t="shared" si="183"/>
        <v>8</v>
      </c>
      <c r="M573" s="11">
        <f t="shared" si="184"/>
        <v>1.003030302</v>
      </c>
      <c r="N573" s="11">
        <f t="shared" ca="1" si="185"/>
        <v>1.0071129059999999</v>
      </c>
      <c r="O573" s="15">
        <f t="shared" si="186"/>
        <v>0</v>
      </c>
      <c r="P573" s="13">
        <f t="shared" ca="1" si="187"/>
        <v>7.3268700000000001E-3</v>
      </c>
      <c r="Q573" s="19">
        <f t="shared" si="188"/>
        <v>0</v>
      </c>
      <c r="R573" s="13">
        <f t="shared" si="174"/>
        <v>0</v>
      </c>
      <c r="S573" s="13"/>
      <c r="T573" s="13"/>
      <c r="U573" s="13"/>
      <c r="V573" s="13"/>
      <c r="W573" s="4" t="str">
        <f t="shared" si="189"/>
        <v>J=</v>
      </c>
      <c r="X573" s="30">
        <f t="shared" si="190"/>
        <v>44851</v>
      </c>
      <c r="Y573" s="3"/>
      <c r="Z573" s="3"/>
      <c r="AB573" s="3"/>
      <c r="AC573" s="1"/>
      <c r="AD573" s="3"/>
      <c r="AE573" s="3"/>
      <c r="AF573" s="3"/>
      <c r="AG573" s="3"/>
      <c r="AH573" s="3"/>
      <c r="AI573" s="10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</row>
    <row r="574" spans="1:145" x14ac:dyDescent="0.15">
      <c r="A574" s="36">
        <f t="shared" si="173"/>
        <v>44832</v>
      </c>
      <c r="B574" s="14">
        <f t="shared" ca="1" si="175"/>
        <v>1.0383287300000001</v>
      </c>
      <c r="C574" s="13">
        <f t="shared" ca="1" si="177"/>
        <v>1.0300823400000001</v>
      </c>
      <c r="D574" s="12">
        <f ca="1">IF(A574&lt;$B$1,VLOOKUP(A574,[1]DI!$A$4:$B$15000,2,FALSE),0)</f>
        <v>0.13650000000000001</v>
      </c>
      <c r="E574" s="13">
        <f t="shared" ca="1" si="178"/>
        <v>1.00050788</v>
      </c>
      <c r="F574" s="13">
        <f ca="1">(TRUNC(PRODUCT($E$12:$E573),16))</f>
        <v>1.1314618628128701</v>
      </c>
      <c r="G574" s="13">
        <f t="shared" ca="1" si="179"/>
        <v>1.1263031500588101</v>
      </c>
      <c r="H574" s="13">
        <f t="shared" ca="1" si="180"/>
        <v>1.00458022</v>
      </c>
      <c r="I574" s="12">
        <f t="shared" si="176"/>
        <v>0.1</v>
      </c>
      <c r="J574" s="30">
        <f t="shared" si="181"/>
        <v>44819</v>
      </c>
      <c r="K574" s="2">
        <f t="shared" si="182"/>
        <v>9</v>
      </c>
      <c r="L574" s="15">
        <f t="shared" si="183"/>
        <v>9</v>
      </c>
      <c r="M574" s="11">
        <f t="shared" si="184"/>
        <v>1.003409735</v>
      </c>
      <c r="N574" s="11">
        <f t="shared" ca="1" si="185"/>
        <v>1.0080055720000001</v>
      </c>
      <c r="O574" s="15">
        <f t="shared" si="186"/>
        <v>0</v>
      </c>
      <c r="P574" s="13">
        <f t="shared" ca="1" si="187"/>
        <v>8.2463899999999993E-3</v>
      </c>
      <c r="Q574" s="19">
        <f t="shared" si="188"/>
        <v>0</v>
      </c>
      <c r="R574" s="13">
        <f t="shared" si="174"/>
        <v>0</v>
      </c>
      <c r="S574" s="13"/>
      <c r="T574" s="13"/>
      <c r="U574" s="13"/>
      <c r="V574" s="13"/>
      <c r="W574" s="4" t="str">
        <f t="shared" si="189"/>
        <v>J=</v>
      </c>
      <c r="X574" s="30">
        <f t="shared" si="190"/>
        <v>44851</v>
      </c>
      <c r="Y574" s="3"/>
      <c r="Z574" s="3"/>
      <c r="AB574" s="3"/>
      <c r="AC574" s="1"/>
      <c r="AD574" s="3"/>
      <c r="AE574" s="3"/>
      <c r="AF574" s="3"/>
      <c r="AG574" s="3"/>
      <c r="AH574" s="3"/>
      <c r="AI574" s="10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</row>
    <row r="575" spans="1:145" x14ac:dyDescent="0.15">
      <c r="A575" s="36">
        <f t="shared" si="173"/>
        <v>44833</v>
      </c>
      <c r="B575" s="14">
        <f t="shared" ca="1" si="175"/>
        <v>1.0392490600000002</v>
      </c>
      <c r="C575" s="13">
        <f t="shared" ca="1" si="177"/>
        <v>1.0300823400000001</v>
      </c>
      <c r="D575" s="12">
        <f ca="1">IF(A575&lt;$B$1,VLOOKUP(A575,[1]DI!$A$4:$B$15000,2,FALSE),0)</f>
        <v>0.13650000000000001</v>
      </c>
      <c r="E575" s="13">
        <f t="shared" ca="1" si="178"/>
        <v>1.00050788</v>
      </c>
      <c r="F575" s="13">
        <f ca="1">(TRUNC(PRODUCT($E$12:$E574),16))</f>
        <v>1.1320365096637599</v>
      </c>
      <c r="G575" s="13">
        <f t="shared" ca="1" si="179"/>
        <v>1.1263031500588101</v>
      </c>
      <c r="H575" s="13">
        <f t="shared" ca="1" si="180"/>
        <v>1.0050904199999999</v>
      </c>
      <c r="I575" s="12">
        <f t="shared" si="176"/>
        <v>0.1</v>
      </c>
      <c r="J575" s="30">
        <f t="shared" si="181"/>
        <v>44819</v>
      </c>
      <c r="K575" s="2">
        <f t="shared" si="182"/>
        <v>10</v>
      </c>
      <c r="L575" s="15">
        <f t="shared" si="183"/>
        <v>10</v>
      </c>
      <c r="M575" s="11">
        <f t="shared" si="184"/>
        <v>1.003789311</v>
      </c>
      <c r="N575" s="11">
        <f t="shared" ca="1" si="185"/>
        <v>1.0088990200000001</v>
      </c>
      <c r="O575" s="15">
        <f t="shared" si="186"/>
        <v>0</v>
      </c>
      <c r="P575" s="13">
        <f t="shared" ca="1" si="187"/>
        <v>9.1667199999999997E-3</v>
      </c>
      <c r="Q575" s="19">
        <f t="shared" si="188"/>
        <v>0</v>
      </c>
      <c r="R575" s="13">
        <f t="shared" si="174"/>
        <v>0</v>
      </c>
      <c r="S575" s="13"/>
      <c r="T575" s="13"/>
      <c r="U575" s="13"/>
      <c r="V575" s="13"/>
      <c r="W575" s="4" t="str">
        <f t="shared" si="189"/>
        <v>J=</v>
      </c>
      <c r="X575" s="30">
        <f t="shared" si="190"/>
        <v>44851</v>
      </c>
      <c r="Y575" s="3"/>
      <c r="Z575" s="3"/>
      <c r="AB575" s="3"/>
      <c r="AC575" s="1"/>
      <c r="AD575" s="3"/>
      <c r="AE575" s="3"/>
      <c r="AF575" s="3"/>
      <c r="AG575" s="3"/>
      <c r="AH575" s="3"/>
      <c r="AI575" s="10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</row>
    <row r="576" spans="1:145" x14ac:dyDescent="0.15">
      <c r="A576" s="36">
        <f t="shared" si="173"/>
        <v>44834</v>
      </c>
      <c r="B576" s="14">
        <f t="shared" ca="1" si="175"/>
        <v>1.0401702100000001</v>
      </c>
      <c r="C576" s="13">
        <f t="shared" ca="1" si="177"/>
        <v>1.0300823400000001</v>
      </c>
      <c r="D576" s="12">
        <f ca="1">IF(A576&lt;$B$1,VLOOKUP(A576,[1]DI!$A$4:$B$15000,2,FALSE),0)</f>
        <v>0.13650000000000001</v>
      </c>
      <c r="E576" s="13">
        <f t="shared" ca="1" si="178"/>
        <v>1.00050788</v>
      </c>
      <c r="F576" s="13">
        <f ca="1">(TRUNC(PRODUCT($E$12:$E575),16))</f>
        <v>1.1326114483662799</v>
      </c>
      <c r="G576" s="13">
        <f t="shared" ca="1" si="179"/>
        <v>1.1263031500588101</v>
      </c>
      <c r="H576" s="13">
        <f t="shared" ca="1" si="180"/>
        <v>1.00560089</v>
      </c>
      <c r="I576" s="12">
        <f t="shared" si="176"/>
        <v>0.1</v>
      </c>
      <c r="J576" s="30">
        <f t="shared" si="181"/>
        <v>44819</v>
      </c>
      <c r="K576" s="2">
        <f t="shared" si="182"/>
        <v>11</v>
      </c>
      <c r="L576" s="15">
        <f t="shared" si="183"/>
        <v>11</v>
      </c>
      <c r="M576" s="11">
        <f t="shared" si="184"/>
        <v>1.004169031</v>
      </c>
      <c r="N576" s="11">
        <f t="shared" ca="1" si="185"/>
        <v>1.0097932709999999</v>
      </c>
      <c r="O576" s="15">
        <f t="shared" si="186"/>
        <v>0</v>
      </c>
      <c r="P576" s="13">
        <f t="shared" ca="1" si="187"/>
        <v>1.0087870000000001E-2</v>
      </c>
      <c r="Q576" s="19">
        <f t="shared" si="188"/>
        <v>0</v>
      </c>
      <c r="R576" s="13">
        <f t="shared" si="174"/>
        <v>0</v>
      </c>
      <c r="S576" s="13"/>
      <c r="T576" s="13"/>
      <c r="U576" s="13"/>
      <c r="V576" s="13"/>
      <c r="W576" s="4" t="str">
        <f t="shared" si="189"/>
        <v>J=</v>
      </c>
      <c r="X576" s="30">
        <f t="shared" si="190"/>
        <v>44851</v>
      </c>
      <c r="Y576" s="3"/>
      <c r="Z576" s="3"/>
      <c r="AB576" s="3"/>
      <c r="AC576" s="1"/>
      <c r="AD576" s="3"/>
      <c r="AE576" s="3"/>
      <c r="AF576" s="3"/>
      <c r="AG576" s="3"/>
      <c r="AH576" s="3"/>
      <c r="AI576" s="10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</row>
    <row r="577" spans="1:145" x14ac:dyDescent="0.15">
      <c r="A577" s="36">
        <f t="shared" si="173"/>
        <v>44835</v>
      </c>
      <c r="B577" s="14">
        <f t="shared" ca="1" si="175"/>
        <v>1.0410921700000002</v>
      </c>
      <c r="C577" s="13">
        <f t="shared" ca="1" si="177"/>
        <v>1.0300823400000001</v>
      </c>
      <c r="D577" s="12">
        <f ca="1">IF(A577&lt;$B$1,VLOOKUP(A577,[1]DI!$A$4:$B$15000,2,FALSE),0)</f>
        <v>0</v>
      </c>
      <c r="E577" s="13">
        <f t="shared" ca="1" si="178"/>
        <v>1</v>
      </c>
      <c r="F577" s="13">
        <f ca="1">(TRUNC(PRODUCT($E$12:$E576),16))</f>
        <v>1.13318667906868</v>
      </c>
      <c r="G577" s="13">
        <f t="shared" ca="1" si="179"/>
        <v>1.1263031500588101</v>
      </c>
      <c r="H577" s="13">
        <f t="shared" ca="1" si="180"/>
        <v>1.00611161</v>
      </c>
      <c r="I577" s="12">
        <f t="shared" si="176"/>
        <v>0.1</v>
      </c>
      <c r="J577" s="30">
        <f t="shared" si="181"/>
        <v>44819</v>
      </c>
      <c r="K577" s="2">
        <f t="shared" si="182"/>
        <v>11</v>
      </c>
      <c r="L577" s="15">
        <f t="shared" si="183"/>
        <v>12</v>
      </c>
      <c r="M577" s="11">
        <f t="shared" si="184"/>
        <v>1.0045488950000001</v>
      </c>
      <c r="N577" s="11">
        <f t="shared" ca="1" si="185"/>
        <v>1.010688306</v>
      </c>
      <c r="O577" s="15">
        <f t="shared" si="186"/>
        <v>0</v>
      </c>
      <c r="P577" s="13">
        <f t="shared" ca="1" si="187"/>
        <v>1.100983E-2</v>
      </c>
      <c r="Q577" s="19">
        <f t="shared" si="188"/>
        <v>0</v>
      </c>
      <c r="R577" s="13">
        <f t="shared" si="174"/>
        <v>0</v>
      </c>
      <c r="S577" s="13"/>
      <c r="T577" s="13"/>
      <c r="U577" s="13"/>
      <c r="V577" s="13"/>
      <c r="W577" s="4" t="str">
        <f t="shared" si="189"/>
        <v>J=</v>
      </c>
      <c r="X577" s="30">
        <f t="shared" si="190"/>
        <v>44851</v>
      </c>
      <c r="Y577" s="3"/>
      <c r="Z577" s="20"/>
      <c r="AB577" s="20"/>
      <c r="AC577" s="23"/>
      <c r="AD577" s="20"/>
      <c r="AE577" s="20"/>
      <c r="AF577" s="20"/>
      <c r="AG577" s="20"/>
      <c r="AH577" s="3"/>
      <c r="AI577" s="10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</row>
    <row r="578" spans="1:145" x14ac:dyDescent="0.15">
      <c r="A578" s="36">
        <f t="shared" si="173"/>
        <v>44836</v>
      </c>
      <c r="B578" s="14">
        <f t="shared" ca="1" si="175"/>
        <v>1.0410921700000002</v>
      </c>
      <c r="C578" s="13">
        <f t="shared" ca="1" si="177"/>
        <v>1.0300823400000001</v>
      </c>
      <c r="D578" s="12">
        <f ca="1">IF(A578&lt;$B$1,VLOOKUP(A578,[1]DI!$A$4:$B$15000,2,FALSE),0)</f>
        <v>0</v>
      </c>
      <c r="E578" s="13">
        <f t="shared" ca="1" si="178"/>
        <v>1</v>
      </c>
      <c r="F578" s="13">
        <f ca="1">(TRUNC(PRODUCT($E$12:$E577),16))</f>
        <v>1.13318667906868</v>
      </c>
      <c r="G578" s="13">
        <f t="shared" ca="1" si="179"/>
        <v>1.1263031500588101</v>
      </c>
      <c r="H578" s="13">
        <f t="shared" ca="1" si="180"/>
        <v>1.00611161</v>
      </c>
      <c r="I578" s="12">
        <f t="shared" si="176"/>
        <v>0.1</v>
      </c>
      <c r="J578" s="30">
        <f t="shared" si="181"/>
        <v>44819</v>
      </c>
      <c r="K578" s="2">
        <f t="shared" si="182"/>
        <v>11</v>
      </c>
      <c r="L578" s="15">
        <f t="shared" si="183"/>
        <v>12</v>
      </c>
      <c r="M578" s="11">
        <f t="shared" si="184"/>
        <v>1.0045488950000001</v>
      </c>
      <c r="N578" s="11">
        <f t="shared" ca="1" si="185"/>
        <v>1.010688306</v>
      </c>
      <c r="O578" s="15">
        <f t="shared" si="186"/>
        <v>0</v>
      </c>
      <c r="P578" s="13">
        <f t="shared" ca="1" si="187"/>
        <v>1.100983E-2</v>
      </c>
      <c r="Q578" s="19">
        <f t="shared" si="188"/>
        <v>0</v>
      </c>
      <c r="R578" s="13">
        <f t="shared" si="174"/>
        <v>0</v>
      </c>
      <c r="S578" s="13"/>
      <c r="T578" s="13"/>
      <c r="U578" s="13"/>
      <c r="V578" s="13"/>
      <c r="W578" s="4" t="str">
        <f t="shared" si="189"/>
        <v>J=</v>
      </c>
      <c r="X578" s="30">
        <f t="shared" si="190"/>
        <v>44851</v>
      </c>
      <c r="Y578" s="3"/>
      <c r="Z578" s="20"/>
      <c r="AB578" s="20"/>
      <c r="AC578" s="23"/>
      <c r="AD578" s="20"/>
      <c r="AE578" s="20"/>
      <c r="AF578" s="20"/>
      <c r="AG578" s="20"/>
      <c r="AH578" s="3"/>
      <c r="AI578" s="10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</row>
    <row r="579" spans="1:145" x14ac:dyDescent="0.15">
      <c r="A579" s="36">
        <f t="shared" si="173"/>
        <v>44837</v>
      </c>
      <c r="B579" s="14">
        <f t="shared" ca="1" si="175"/>
        <v>1.0410921700000002</v>
      </c>
      <c r="C579" s="13">
        <f t="shared" ca="1" si="177"/>
        <v>1.0300823400000001</v>
      </c>
      <c r="D579" s="12">
        <f ca="1">IF(A579&lt;$B$1,VLOOKUP(A579,[1]DI!$A$4:$B$15000,2,FALSE),0)</f>
        <v>0.13650000000000001</v>
      </c>
      <c r="E579" s="13">
        <f t="shared" ca="1" si="178"/>
        <v>1.00050788</v>
      </c>
      <c r="F579" s="13">
        <f ca="1">(TRUNC(PRODUCT($E$12:$E578),16))</f>
        <v>1.13318667906868</v>
      </c>
      <c r="G579" s="13">
        <f t="shared" ca="1" si="179"/>
        <v>1.1263031500588101</v>
      </c>
      <c r="H579" s="13">
        <f t="shared" ca="1" si="180"/>
        <v>1.00611161</v>
      </c>
      <c r="I579" s="12">
        <f t="shared" si="176"/>
        <v>0.1</v>
      </c>
      <c r="J579" s="30">
        <f t="shared" si="181"/>
        <v>44819</v>
      </c>
      <c r="K579" s="2">
        <f t="shared" si="182"/>
        <v>12</v>
      </c>
      <c r="L579" s="15">
        <f t="shared" si="183"/>
        <v>12</v>
      </c>
      <c r="M579" s="11">
        <f t="shared" si="184"/>
        <v>1.0045488950000001</v>
      </c>
      <c r="N579" s="11">
        <f t="shared" ca="1" si="185"/>
        <v>1.010688306</v>
      </c>
      <c r="O579" s="15">
        <f t="shared" si="186"/>
        <v>0</v>
      </c>
      <c r="P579" s="13">
        <f t="shared" ca="1" si="187"/>
        <v>1.100983E-2</v>
      </c>
      <c r="Q579" s="19">
        <f t="shared" si="188"/>
        <v>0</v>
      </c>
      <c r="R579" s="13">
        <f t="shared" si="174"/>
        <v>0</v>
      </c>
      <c r="S579" s="13"/>
      <c r="T579" s="13"/>
      <c r="U579" s="13"/>
      <c r="V579" s="13"/>
      <c r="W579" s="4" t="str">
        <f t="shared" si="189"/>
        <v>J=</v>
      </c>
      <c r="X579" s="30">
        <f t="shared" si="190"/>
        <v>44851</v>
      </c>
      <c r="Y579" s="3"/>
      <c r="Z579" s="3"/>
      <c r="AB579" s="3"/>
      <c r="AC579" s="1"/>
      <c r="AD579" s="3"/>
      <c r="AE579" s="3"/>
      <c r="AF579" s="3"/>
      <c r="AG579" s="3"/>
      <c r="AH579" s="3"/>
      <c r="AI579" s="10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</row>
    <row r="580" spans="1:145" x14ac:dyDescent="0.15">
      <c r="A580" s="36">
        <f t="shared" si="173"/>
        <v>44838</v>
      </c>
      <c r="B580" s="14">
        <f t="shared" ca="1" si="175"/>
        <v>1.0420149600000002</v>
      </c>
      <c r="C580" s="13">
        <f t="shared" ca="1" si="177"/>
        <v>1.0300823400000001</v>
      </c>
      <c r="D580" s="12">
        <f ca="1">IF(A580&lt;$B$1,VLOOKUP(A580,[1]DI!$A$4:$B$15000,2,FALSE),0)</f>
        <v>0.13650000000000001</v>
      </c>
      <c r="E580" s="13">
        <f t="shared" ca="1" si="178"/>
        <v>1.00050788</v>
      </c>
      <c r="F580" s="13">
        <f ca="1">(TRUNC(PRODUCT($E$12:$E579),16))</f>
        <v>1.1337622019192499</v>
      </c>
      <c r="G580" s="13">
        <f t="shared" ca="1" si="179"/>
        <v>1.1263031500588101</v>
      </c>
      <c r="H580" s="13">
        <f t="shared" ca="1" si="180"/>
        <v>1.0066226</v>
      </c>
      <c r="I580" s="12">
        <f t="shared" si="176"/>
        <v>0.1</v>
      </c>
      <c r="J580" s="30">
        <f t="shared" si="181"/>
        <v>44819</v>
      </c>
      <c r="K580" s="2">
        <f t="shared" si="182"/>
        <v>13</v>
      </c>
      <c r="L580" s="15">
        <f t="shared" si="183"/>
        <v>13</v>
      </c>
      <c r="M580" s="11">
        <f t="shared" si="184"/>
        <v>1.0049289020000001</v>
      </c>
      <c r="N580" s="11">
        <f t="shared" ca="1" si="185"/>
        <v>1.011584144</v>
      </c>
      <c r="O580" s="15">
        <f t="shared" si="186"/>
        <v>0</v>
      </c>
      <c r="P580" s="13">
        <f t="shared" ca="1" si="187"/>
        <v>1.193262E-2</v>
      </c>
      <c r="Q580" s="19">
        <f t="shared" si="188"/>
        <v>0</v>
      </c>
      <c r="R580" s="13">
        <f t="shared" si="174"/>
        <v>0</v>
      </c>
      <c r="S580" s="13"/>
      <c r="T580" s="13"/>
      <c r="U580" s="13"/>
      <c r="V580" s="13"/>
      <c r="W580" s="4" t="str">
        <f t="shared" si="189"/>
        <v>J=</v>
      </c>
      <c r="X580" s="30">
        <f t="shared" si="190"/>
        <v>44851</v>
      </c>
      <c r="Y580" s="3"/>
      <c r="Z580" s="3"/>
      <c r="AB580" s="3"/>
      <c r="AC580" s="1"/>
      <c r="AD580" s="3"/>
      <c r="AE580" s="3"/>
      <c r="AF580" s="3"/>
      <c r="AG580" s="3"/>
      <c r="AH580" s="3"/>
      <c r="AI580" s="10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</row>
    <row r="581" spans="1:145" x14ac:dyDescent="0.15">
      <c r="A581" s="36">
        <f t="shared" si="173"/>
        <v>44839</v>
      </c>
      <c r="B581" s="14">
        <f t="shared" ca="1" si="175"/>
        <v>1.0429385500000001</v>
      </c>
      <c r="C581" s="13">
        <f t="shared" ca="1" si="177"/>
        <v>1.0300823400000001</v>
      </c>
      <c r="D581" s="12">
        <f ca="1">IF(A581&lt;$B$1,VLOOKUP(A581,[1]DI!$A$4:$B$15000,2,FALSE),0)</f>
        <v>0.13650000000000001</v>
      </c>
      <c r="E581" s="13">
        <f t="shared" ca="1" si="178"/>
        <v>1.00050788</v>
      </c>
      <c r="F581" s="13">
        <f ca="1">(TRUNC(PRODUCT($E$12:$E580),16))</f>
        <v>1.1343380170663599</v>
      </c>
      <c r="G581" s="13">
        <f t="shared" ca="1" si="179"/>
        <v>1.1263031500588101</v>
      </c>
      <c r="H581" s="13">
        <f t="shared" ca="1" si="180"/>
        <v>1.0071338400000001</v>
      </c>
      <c r="I581" s="12">
        <f t="shared" si="176"/>
        <v>0.1</v>
      </c>
      <c r="J581" s="30">
        <f t="shared" si="181"/>
        <v>44819</v>
      </c>
      <c r="K581" s="2">
        <f t="shared" si="182"/>
        <v>14</v>
      </c>
      <c r="L581" s="15">
        <f t="shared" si="183"/>
        <v>14</v>
      </c>
      <c r="M581" s="11">
        <f t="shared" si="184"/>
        <v>1.005309053</v>
      </c>
      <c r="N581" s="11">
        <f t="shared" ca="1" si="185"/>
        <v>1.012480767</v>
      </c>
      <c r="O581" s="15">
        <f t="shared" si="186"/>
        <v>0</v>
      </c>
      <c r="P581" s="13">
        <f t="shared" ca="1" si="187"/>
        <v>1.285621E-2</v>
      </c>
      <c r="Q581" s="19">
        <f t="shared" si="188"/>
        <v>0</v>
      </c>
      <c r="R581" s="13">
        <f t="shared" si="174"/>
        <v>0</v>
      </c>
      <c r="S581" s="13"/>
      <c r="T581" s="13"/>
      <c r="U581" s="13"/>
      <c r="V581" s="13"/>
      <c r="W581" s="4" t="str">
        <f t="shared" si="189"/>
        <v>J=</v>
      </c>
      <c r="X581" s="30">
        <f t="shared" si="190"/>
        <v>44851</v>
      </c>
      <c r="Y581" s="3"/>
      <c r="Z581" s="3"/>
      <c r="AB581" s="3"/>
      <c r="AC581" s="1"/>
      <c r="AD581" s="3"/>
      <c r="AE581" s="3"/>
      <c r="AF581" s="3"/>
      <c r="AG581" s="3"/>
      <c r="AH581" s="3"/>
      <c r="AI581" s="10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</row>
    <row r="582" spans="1:145" x14ac:dyDescent="0.15">
      <c r="A582" s="36">
        <f t="shared" si="173"/>
        <v>44840</v>
      </c>
      <c r="B582" s="14">
        <f t="shared" ca="1" si="175"/>
        <v>1.0438629700000002</v>
      </c>
      <c r="C582" s="13">
        <f t="shared" ca="1" si="177"/>
        <v>1.0300823400000001</v>
      </c>
      <c r="D582" s="12">
        <f ca="1">IF(A582&lt;$B$1,VLOOKUP(A582,[1]DI!$A$4:$B$15000,2,FALSE),0)</f>
        <v>0.13650000000000001</v>
      </c>
      <c r="E582" s="13">
        <f t="shared" ca="1" si="178"/>
        <v>1.00050788</v>
      </c>
      <c r="F582" s="13">
        <f ca="1">(TRUNC(PRODUCT($E$12:$E581),16))</f>
        <v>1.13491412465846</v>
      </c>
      <c r="G582" s="13">
        <f t="shared" ca="1" si="179"/>
        <v>1.1263031500588101</v>
      </c>
      <c r="H582" s="13">
        <f t="shared" ca="1" si="180"/>
        <v>1.0076453400000001</v>
      </c>
      <c r="I582" s="12">
        <f t="shared" si="176"/>
        <v>0.1</v>
      </c>
      <c r="J582" s="30">
        <f t="shared" si="181"/>
        <v>44819</v>
      </c>
      <c r="K582" s="2">
        <f t="shared" si="182"/>
        <v>15</v>
      </c>
      <c r="L582" s="15">
        <f t="shared" si="183"/>
        <v>15</v>
      </c>
      <c r="M582" s="11">
        <f t="shared" si="184"/>
        <v>1.005689348</v>
      </c>
      <c r="N582" s="11">
        <f t="shared" ca="1" si="185"/>
        <v>1.0133781850000001</v>
      </c>
      <c r="O582" s="15">
        <f t="shared" si="186"/>
        <v>0</v>
      </c>
      <c r="P582" s="13">
        <f t="shared" ca="1" si="187"/>
        <v>1.378063E-2</v>
      </c>
      <c r="Q582" s="19">
        <f t="shared" si="188"/>
        <v>0</v>
      </c>
      <c r="R582" s="13">
        <f t="shared" si="174"/>
        <v>0</v>
      </c>
      <c r="S582" s="13"/>
      <c r="T582" s="13"/>
      <c r="U582" s="13"/>
      <c r="V582" s="13"/>
      <c r="W582" s="4" t="str">
        <f t="shared" si="189"/>
        <v>J=</v>
      </c>
      <c r="X582" s="30">
        <f t="shared" si="190"/>
        <v>44851</v>
      </c>
      <c r="Y582" s="3"/>
      <c r="Z582" s="3"/>
      <c r="AB582" s="3"/>
      <c r="AC582" s="1"/>
      <c r="AD582" s="3"/>
      <c r="AE582" s="3"/>
      <c r="AF582" s="3"/>
      <c r="AG582" s="3"/>
      <c r="AH582" s="3"/>
      <c r="AI582" s="10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</row>
    <row r="583" spans="1:145" x14ac:dyDescent="0.15">
      <c r="A583" s="36">
        <f t="shared" si="173"/>
        <v>44841</v>
      </c>
      <c r="B583" s="14">
        <f t="shared" ca="1" si="175"/>
        <v>1.0447882100000001</v>
      </c>
      <c r="C583" s="13">
        <f t="shared" ca="1" si="177"/>
        <v>1.0300823400000001</v>
      </c>
      <c r="D583" s="12">
        <f ca="1">IF(A583&lt;$B$1,VLOOKUP(A583,[1]DI!$A$4:$B$15000,2,FALSE),0)</f>
        <v>0.13650000000000001</v>
      </c>
      <c r="E583" s="13">
        <f t="shared" ca="1" si="178"/>
        <v>1.00050788</v>
      </c>
      <c r="F583" s="13">
        <f ca="1">(TRUNC(PRODUCT($E$12:$E582),16))</f>
        <v>1.1354905248440901</v>
      </c>
      <c r="G583" s="13">
        <f t="shared" ca="1" si="179"/>
        <v>1.1263031500588101</v>
      </c>
      <c r="H583" s="13">
        <f t="shared" ca="1" si="180"/>
        <v>1.00815711</v>
      </c>
      <c r="I583" s="12">
        <f t="shared" si="176"/>
        <v>0.1</v>
      </c>
      <c r="J583" s="30">
        <f t="shared" si="181"/>
        <v>44819</v>
      </c>
      <c r="K583" s="2">
        <f t="shared" si="182"/>
        <v>16</v>
      </c>
      <c r="L583" s="15">
        <f t="shared" si="183"/>
        <v>16</v>
      </c>
      <c r="M583" s="11">
        <f t="shared" si="184"/>
        <v>1.0060697869999999</v>
      </c>
      <c r="N583" s="11">
        <f t="shared" ca="1" si="185"/>
        <v>1.014276409</v>
      </c>
      <c r="O583" s="15">
        <f t="shared" si="186"/>
        <v>0</v>
      </c>
      <c r="P583" s="13">
        <f t="shared" ca="1" si="187"/>
        <v>1.4705869999999999E-2</v>
      </c>
      <c r="Q583" s="19">
        <f t="shared" si="188"/>
        <v>0</v>
      </c>
      <c r="R583" s="13">
        <f t="shared" si="174"/>
        <v>0</v>
      </c>
      <c r="S583" s="13"/>
      <c r="T583" s="13"/>
      <c r="U583" s="13"/>
      <c r="V583" s="13"/>
      <c r="W583" s="4" t="str">
        <f t="shared" si="189"/>
        <v>J=</v>
      </c>
      <c r="X583" s="30">
        <f t="shared" si="190"/>
        <v>44851</v>
      </c>
      <c r="Y583" s="3"/>
      <c r="Z583" s="3"/>
      <c r="AB583" s="3"/>
      <c r="AC583" s="1"/>
      <c r="AD583" s="3"/>
      <c r="AE583" s="3"/>
      <c r="AF583" s="3"/>
      <c r="AG583" s="3"/>
      <c r="AH583" s="3"/>
      <c r="AI583" s="10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</row>
    <row r="584" spans="1:145" x14ac:dyDescent="0.15">
      <c r="A584" s="36">
        <f t="shared" si="173"/>
        <v>44842</v>
      </c>
      <c r="B584" s="14">
        <f t="shared" ca="1" si="175"/>
        <v>1.0457142700000002</v>
      </c>
      <c r="C584" s="13">
        <f t="shared" ca="1" si="177"/>
        <v>1.0300823400000001</v>
      </c>
      <c r="D584" s="12">
        <f ca="1">IF(A584&lt;$B$1,VLOOKUP(A584,[1]DI!$A$4:$B$15000,2,FALSE),0)</f>
        <v>0</v>
      </c>
      <c r="E584" s="13">
        <f t="shared" ca="1" si="178"/>
        <v>1</v>
      </c>
      <c r="F584" s="13">
        <f ca="1">(TRUNC(PRODUCT($E$12:$E583),16))</f>
        <v>1.13606721777185</v>
      </c>
      <c r="G584" s="13">
        <f t="shared" ca="1" si="179"/>
        <v>1.1263031500588101</v>
      </c>
      <c r="H584" s="13">
        <f t="shared" ca="1" si="180"/>
        <v>1.0086691299999999</v>
      </c>
      <c r="I584" s="12">
        <f t="shared" si="176"/>
        <v>0.1</v>
      </c>
      <c r="J584" s="30">
        <f t="shared" si="181"/>
        <v>44819</v>
      </c>
      <c r="K584" s="2">
        <f t="shared" si="182"/>
        <v>16</v>
      </c>
      <c r="L584" s="15">
        <f t="shared" si="183"/>
        <v>17</v>
      </c>
      <c r="M584" s="11">
        <f t="shared" si="184"/>
        <v>1.00645037</v>
      </c>
      <c r="N584" s="11">
        <f t="shared" ca="1" si="185"/>
        <v>1.015175419</v>
      </c>
      <c r="O584" s="15">
        <f t="shared" si="186"/>
        <v>0</v>
      </c>
      <c r="P584" s="13">
        <f t="shared" ca="1" si="187"/>
        <v>1.5631929999999999E-2</v>
      </c>
      <c r="Q584" s="19">
        <f t="shared" si="188"/>
        <v>0</v>
      </c>
      <c r="R584" s="13">
        <f t="shared" si="174"/>
        <v>0</v>
      </c>
      <c r="S584" s="13"/>
      <c r="T584" s="13"/>
      <c r="U584" s="13"/>
      <c r="V584" s="13"/>
      <c r="W584" s="4" t="str">
        <f t="shared" si="189"/>
        <v>J=</v>
      </c>
      <c r="X584" s="30">
        <f t="shared" si="190"/>
        <v>44851</v>
      </c>
      <c r="Y584" s="3"/>
      <c r="Z584" s="3"/>
      <c r="AB584" s="3"/>
      <c r="AC584" s="1"/>
      <c r="AD584" s="3"/>
      <c r="AE584" s="3"/>
      <c r="AF584" s="3"/>
      <c r="AG584" s="3"/>
      <c r="AH584" s="3"/>
      <c r="AI584" s="10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</row>
    <row r="585" spans="1:145" x14ac:dyDescent="0.15">
      <c r="A585" s="36">
        <f t="shared" si="173"/>
        <v>44843</v>
      </c>
      <c r="B585" s="14">
        <f t="shared" ca="1" si="175"/>
        <v>1.0457142700000002</v>
      </c>
      <c r="C585" s="13">
        <f t="shared" ca="1" si="177"/>
        <v>1.0300823400000001</v>
      </c>
      <c r="D585" s="12">
        <f ca="1">IF(A585&lt;$B$1,VLOOKUP(A585,[1]DI!$A$4:$B$15000,2,FALSE),0)</f>
        <v>0</v>
      </c>
      <c r="E585" s="13">
        <f t="shared" ca="1" si="178"/>
        <v>1</v>
      </c>
      <c r="F585" s="13">
        <f ca="1">(TRUNC(PRODUCT($E$12:$E584),16))</f>
        <v>1.13606721777185</v>
      </c>
      <c r="G585" s="13">
        <f t="shared" ca="1" si="179"/>
        <v>1.1263031500588101</v>
      </c>
      <c r="H585" s="13">
        <f t="shared" ca="1" si="180"/>
        <v>1.0086691299999999</v>
      </c>
      <c r="I585" s="12">
        <f t="shared" si="176"/>
        <v>0.1</v>
      </c>
      <c r="J585" s="30">
        <f t="shared" si="181"/>
        <v>44819</v>
      </c>
      <c r="K585" s="2">
        <f t="shared" si="182"/>
        <v>16</v>
      </c>
      <c r="L585" s="15">
        <f t="shared" si="183"/>
        <v>17</v>
      </c>
      <c r="M585" s="11">
        <f t="shared" si="184"/>
        <v>1.00645037</v>
      </c>
      <c r="N585" s="11">
        <f t="shared" ca="1" si="185"/>
        <v>1.015175419</v>
      </c>
      <c r="O585" s="15">
        <f t="shared" si="186"/>
        <v>0</v>
      </c>
      <c r="P585" s="13">
        <f t="shared" ca="1" si="187"/>
        <v>1.5631929999999999E-2</v>
      </c>
      <c r="Q585" s="19">
        <f t="shared" si="188"/>
        <v>0</v>
      </c>
      <c r="R585" s="13">
        <f t="shared" si="174"/>
        <v>0</v>
      </c>
      <c r="S585" s="13"/>
      <c r="T585" s="13"/>
      <c r="U585" s="13"/>
      <c r="V585" s="13"/>
      <c r="W585" s="4" t="str">
        <f t="shared" si="189"/>
        <v>J=</v>
      </c>
      <c r="X585" s="30">
        <f t="shared" si="190"/>
        <v>44851</v>
      </c>
      <c r="Y585" s="3"/>
      <c r="Z585" s="3"/>
      <c r="AB585" s="3"/>
      <c r="AC585" s="1"/>
      <c r="AD585" s="3"/>
      <c r="AE585" s="3"/>
      <c r="AF585" s="3"/>
      <c r="AG585" s="3"/>
      <c r="AH585" s="3"/>
      <c r="AI585" s="10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</row>
    <row r="586" spans="1:145" x14ac:dyDescent="0.15">
      <c r="A586" s="36">
        <f t="shared" si="173"/>
        <v>44844</v>
      </c>
      <c r="B586" s="14">
        <f t="shared" ca="1" si="175"/>
        <v>1.0457142700000002</v>
      </c>
      <c r="C586" s="13">
        <f t="shared" ca="1" si="177"/>
        <v>1.0300823400000001</v>
      </c>
      <c r="D586" s="12">
        <f ca="1">IF(A586&lt;$B$1,VLOOKUP(A586,[1]DI!$A$4:$B$15000,2,FALSE),0)</f>
        <v>0.13650000000000001</v>
      </c>
      <c r="E586" s="13">
        <f t="shared" ca="1" si="178"/>
        <v>1.00050788</v>
      </c>
      <c r="F586" s="13">
        <f ca="1">(TRUNC(PRODUCT($E$12:$E585),16))</f>
        <v>1.13606721777185</v>
      </c>
      <c r="G586" s="13">
        <f t="shared" ca="1" si="179"/>
        <v>1.1263031500588101</v>
      </c>
      <c r="H586" s="13">
        <f t="shared" ca="1" si="180"/>
        <v>1.0086691299999999</v>
      </c>
      <c r="I586" s="12">
        <f t="shared" si="176"/>
        <v>0.1</v>
      </c>
      <c r="J586" s="30">
        <f t="shared" si="181"/>
        <v>44819</v>
      </c>
      <c r="K586" s="2">
        <f t="shared" si="182"/>
        <v>17</v>
      </c>
      <c r="L586" s="15">
        <f t="shared" si="183"/>
        <v>17</v>
      </c>
      <c r="M586" s="11">
        <f t="shared" si="184"/>
        <v>1.00645037</v>
      </c>
      <c r="N586" s="11">
        <f t="shared" ca="1" si="185"/>
        <v>1.015175419</v>
      </c>
      <c r="O586" s="15">
        <f t="shared" si="186"/>
        <v>0</v>
      </c>
      <c r="P586" s="13">
        <f t="shared" ca="1" si="187"/>
        <v>1.5631929999999999E-2</v>
      </c>
      <c r="Q586" s="19">
        <f t="shared" si="188"/>
        <v>0</v>
      </c>
      <c r="R586" s="13">
        <f t="shared" si="174"/>
        <v>0</v>
      </c>
      <c r="S586" s="13"/>
      <c r="T586" s="13"/>
      <c r="U586" s="13"/>
      <c r="V586" s="13"/>
      <c r="W586" s="4" t="str">
        <f t="shared" si="189"/>
        <v>J=</v>
      </c>
      <c r="X586" s="30">
        <f t="shared" si="190"/>
        <v>44851</v>
      </c>
      <c r="Y586" s="3"/>
      <c r="Z586" s="3"/>
      <c r="AB586" s="3"/>
      <c r="AC586" s="1"/>
      <c r="AD586" s="3"/>
      <c r="AE586" s="3"/>
      <c r="AF586" s="3"/>
      <c r="AG586" s="3"/>
      <c r="AH586" s="3"/>
      <c r="AI586" s="10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</row>
    <row r="587" spans="1:145" x14ac:dyDescent="0.15">
      <c r="A587" s="36">
        <f t="shared" si="173"/>
        <v>44845</v>
      </c>
      <c r="B587" s="14">
        <f t="shared" ca="1" si="175"/>
        <v>1.0466411400000002</v>
      </c>
      <c r="C587" s="13">
        <f t="shared" ca="1" si="177"/>
        <v>1.0300823400000001</v>
      </c>
      <c r="D587" s="12">
        <f ca="1">IF(A587&lt;$B$1,VLOOKUP(A587,[1]DI!$A$4:$B$15000,2,FALSE),0)</f>
        <v>0.13650000000000001</v>
      </c>
      <c r="E587" s="13">
        <f t="shared" ca="1" si="178"/>
        <v>1.00050788</v>
      </c>
      <c r="F587" s="13">
        <f ca="1">(TRUNC(PRODUCT($E$12:$E586),16))</f>
        <v>1.1366442035904101</v>
      </c>
      <c r="G587" s="13">
        <f t="shared" ca="1" si="179"/>
        <v>1.1263031500588101</v>
      </c>
      <c r="H587" s="13">
        <f t="shared" ca="1" si="180"/>
        <v>1.0091814100000001</v>
      </c>
      <c r="I587" s="12">
        <f t="shared" si="176"/>
        <v>0.1</v>
      </c>
      <c r="J587" s="30">
        <f t="shared" si="181"/>
        <v>44819</v>
      </c>
      <c r="K587" s="2">
        <f t="shared" si="182"/>
        <v>18</v>
      </c>
      <c r="L587" s="15">
        <f t="shared" si="183"/>
        <v>18</v>
      </c>
      <c r="M587" s="11">
        <f t="shared" si="184"/>
        <v>1.006831096</v>
      </c>
      <c r="N587" s="11">
        <f t="shared" ca="1" si="185"/>
        <v>1.016075225</v>
      </c>
      <c r="O587" s="15">
        <f t="shared" si="186"/>
        <v>0</v>
      </c>
      <c r="P587" s="13">
        <f t="shared" ca="1" si="187"/>
        <v>1.6558799999999999E-2</v>
      </c>
      <c r="Q587" s="19">
        <f t="shared" si="188"/>
        <v>0</v>
      </c>
      <c r="R587" s="13">
        <f t="shared" si="174"/>
        <v>0</v>
      </c>
      <c r="S587" s="13"/>
      <c r="T587" s="13"/>
      <c r="U587" s="13"/>
      <c r="V587" s="13"/>
      <c r="W587" s="4" t="str">
        <f t="shared" si="189"/>
        <v>J=</v>
      </c>
      <c r="X587" s="30">
        <f t="shared" si="190"/>
        <v>44851</v>
      </c>
      <c r="Y587" s="3"/>
      <c r="Z587" s="3"/>
      <c r="AB587" s="3"/>
      <c r="AC587" s="1"/>
      <c r="AD587" s="3"/>
      <c r="AE587" s="3"/>
      <c r="AF587" s="3"/>
      <c r="AG587" s="3"/>
      <c r="AH587" s="3"/>
      <c r="AI587" s="10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</row>
    <row r="588" spans="1:145" x14ac:dyDescent="0.15">
      <c r="A588" s="36">
        <f t="shared" si="173"/>
        <v>44846</v>
      </c>
      <c r="B588" s="14">
        <f t="shared" ca="1" si="175"/>
        <v>1.04756885</v>
      </c>
      <c r="C588" s="13">
        <f t="shared" ca="1" si="177"/>
        <v>1.0300823400000001</v>
      </c>
      <c r="D588" s="12">
        <f ca="1">IF(A588&lt;$B$1,VLOOKUP(A588,[1]DI!$A$4:$B$15000,2,FALSE),0)</f>
        <v>0</v>
      </c>
      <c r="E588" s="13">
        <f t="shared" ca="1" si="178"/>
        <v>1</v>
      </c>
      <c r="F588" s="13">
        <f ca="1">(TRUNC(PRODUCT($E$12:$E587),16))</f>
        <v>1.1372214824485301</v>
      </c>
      <c r="G588" s="13">
        <f t="shared" ca="1" si="179"/>
        <v>1.1263031500588101</v>
      </c>
      <c r="H588" s="13">
        <f t="shared" ca="1" si="180"/>
        <v>1.0096939599999999</v>
      </c>
      <c r="I588" s="12">
        <f t="shared" si="176"/>
        <v>0.1</v>
      </c>
      <c r="J588" s="30">
        <f t="shared" si="181"/>
        <v>44819</v>
      </c>
      <c r="K588" s="2">
        <f t="shared" si="182"/>
        <v>18</v>
      </c>
      <c r="L588" s="15">
        <f t="shared" si="183"/>
        <v>19</v>
      </c>
      <c r="M588" s="11">
        <f t="shared" si="184"/>
        <v>1.0072119669999999</v>
      </c>
      <c r="N588" s="11">
        <f t="shared" ca="1" si="185"/>
        <v>1.01697584</v>
      </c>
      <c r="O588" s="15">
        <f t="shared" si="186"/>
        <v>0</v>
      </c>
      <c r="P588" s="13">
        <f t="shared" ca="1" si="187"/>
        <v>1.748651E-2</v>
      </c>
      <c r="Q588" s="19">
        <f t="shared" si="188"/>
        <v>0</v>
      </c>
      <c r="R588" s="13">
        <f t="shared" si="174"/>
        <v>0</v>
      </c>
      <c r="S588" s="13"/>
      <c r="T588" s="13"/>
      <c r="U588" s="13"/>
      <c r="V588" s="13"/>
      <c r="W588" s="4" t="str">
        <f t="shared" si="189"/>
        <v>J=</v>
      </c>
      <c r="X588" s="30">
        <f t="shared" si="190"/>
        <v>44851</v>
      </c>
      <c r="Y588" s="3"/>
      <c r="Z588" s="3"/>
      <c r="AB588" s="3"/>
      <c r="AC588" s="1"/>
      <c r="AD588" s="3"/>
      <c r="AE588" s="3"/>
      <c r="AF588" s="3"/>
      <c r="AG588" s="3"/>
      <c r="AH588" s="3"/>
      <c r="AI588" s="10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</row>
    <row r="589" spans="1:145" x14ac:dyDescent="0.15">
      <c r="A589" s="36">
        <f t="shared" ref="A589:A653" si="191">(A588+1)</f>
        <v>44847</v>
      </c>
      <c r="B589" s="14">
        <f t="shared" ca="1" si="175"/>
        <v>1.04756885</v>
      </c>
      <c r="C589" s="13">
        <f t="shared" ca="1" si="177"/>
        <v>1.0300823400000001</v>
      </c>
      <c r="D589" s="12">
        <f ca="1">IF(A589&lt;$B$1,VLOOKUP(A589,[1]DI!$A$4:$B$15000,2,FALSE),0)</f>
        <v>0.13650000000000001</v>
      </c>
      <c r="E589" s="13">
        <f t="shared" ca="1" si="178"/>
        <v>1.00050788</v>
      </c>
      <c r="F589" s="13">
        <f ca="1">(TRUNC(PRODUCT($E$12:$E588),16))</f>
        <v>1.1372214824485301</v>
      </c>
      <c r="G589" s="13">
        <f t="shared" ca="1" si="179"/>
        <v>1.1263031500588101</v>
      </c>
      <c r="H589" s="13">
        <f t="shared" ca="1" si="180"/>
        <v>1.0096939599999999</v>
      </c>
      <c r="I589" s="12">
        <f t="shared" si="176"/>
        <v>0.1</v>
      </c>
      <c r="J589" s="30">
        <f t="shared" si="181"/>
        <v>44819</v>
      </c>
      <c r="K589" s="2">
        <f t="shared" si="182"/>
        <v>19</v>
      </c>
      <c r="L589" s="15">
        <f t="shared" si="183"/>
        <v>19</v>
      </c>
      <c r="M589" s="11">
        <f t="shared" si="184"/>
        <v>1.0072119669999999</v>
      </c>
      <c r="N589" s="11">
        <f t="shared" ca="1" si="185"/>
        <v>1.01697584</v>
      </c>
      <c r="O589" s="15">
        <f t="shared" si="186"/>
        <v>0</v>
      </c>
      <c r="P589" s="13">
        <f t="shared" ca="1" si="187"/>
        <v>1.748651E-2</v>
      </c>
      <c r="Q589" s="19">
        <f t="shared" si="188"/>
        <v>0</v>
      </c>
      <c r="R589" s="13">
        <f t="shared" ref="R589:R652" si="192">IF(Q589&gt;0,TRUNC(Q589*C589,8),0)</f>
        <v>0</v>
      </c>
      <c r="S589" s="13"/>
      <c r="T589" s="13"/>
      <c r="U589" s="13"/>
      <c r="V589" s="13"/>
      <c r="W589" s="4" t="str">
        <f t="shared" si="189"/>
        <v>J=</v>
      </c>
      <c r="X589" s="30">
        <f t="shared" si="190"/>
        <v>44851</v>
      </c>
      <c r="Y589" s="3"/>
      <c r="Z589" s="3"/>
      <c r="AB589" s="3"/>
      <c r="AC589" s="1"/>
      <c r="AD589" s="3"/>
      <c r="AE589" s="3"/>
      <c r="AF589" s="3"/>
      <c r="AG589" s="3"/>
      <c r="AH589" s="3"/>
      <c r="AI589" s="10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</row>
    <row r="590" spans="1:145" x14ac:dyDescent="0.15">
      <c r="A590" s="36">
        <f t="shared" si="191"/>
        <v>44848</v>
      </c>
      <c r="B590" s="14">
        <f t="shared" ref="B590:B652" ca="1" si="193">IF(A590&lt;=TODAY(),C590+P590,IF(AND(A590&gt;TODAY(),A590&lt;=$B$1),IF(VLOOKUP(TODAY(),$A$10:$D$5000,4,FALSE)=0,"n.d",C590+P590),"n.d"))</f>
        <v>1.0484973700000002</v>
      </c>
      <c r="C590" s="13">
        <f t="shared" ca="1" si="177"/>
        <v>1.0300823400000001</v>
      </c>
      <c r="D590" s="12">
        <f ca="1">IF(A590&lt;$B$1,VLOOKUP(A590,[1]DI!$A$4:$B$15000,2,FALSE),0)</f>
        <v>0.13650000000000001</v>
      </c>
      <c r="E590" s="13">
        <f t="shared" ca="1" si="178"/>
        <v>1.00050788</v>
      </c>
      <c r="F590" s="13">
        <f ca="1">(TRUNC(PRODUCT($E$12:$E589),16))</f>
        <v>1.13779905449504</v>
      </c>
      <c r="G590" s="13">
        <f t="shared" ca="1" si="179"/>
        <v>1.1263031500588101</v>
      </c>
      <c r="H590" s="13">
        <f t="shared" ca="1" si="180"/>
        <v>1.01020676</v>
      </c>
      <c r="I590" s="12">
        <f t="shared" ref="I590:I652" si="194">IF(O589&gt;0,VLOOKUP(A589,AG$160:AH$222,2),I589)</f>
        <v>0.1</v>
      </c>
      <c r="J590" s="30">
        <f t="shared" si="181"/>
        <v>44819</v>
      </c>
      <c r="K590" s="2">
        <f t="shared" si="182"/>
        <v>20</v>
      </c>
      <c r="L590" s="15">
        <f t="shared" si="183"/>
        <v>20</v>
      </c>
      <c r="M590" s="11">
        <f t="shared" si="184"/>
        <v>1.007592982</v>
      </c>
      <c r="N590" s="11">
        <f t="shared" ca="1" si="185"/>
        <v>1.017877242</v>
      </c>
      <c r="O590" s="15">
        <f t="shared" si="186"/>
        <v>0</v>
      </c>
      <c r="P590" s="13">
        <f t="shared" ca="1" si="187"/>
        <v>1.8415029999999999E-2</v>
      </c>
      <c r="Q590" s="19">
        <f t="shared" si="188"/>
        <v>0</v>
      </c>
      <c r="R590" s="13">
        <f t="shared" si="192"/>
        <v>0</v>
      </c>
      <c r="S590" s="13"/>
      <c r="T590" s="13"/>
      <c r="U590" s="13"/>
      <c r="V590" s="13"/>
      <c r="W590" s="4" t="str">
        <f t="shared" si="189"/>
        <v>J=</v>
      </c>
      <c r="X590" s="30">
        <f t="shared" si="190"/>
        <v>44851</v>
      </c>
      <c r="Y590" s="3"/>
      <c r="Z590" s="3"/>
      <c r="AB590" s="3"/>
      <c r="AC590" s="1"/>
      <c r="AD590" s="3"/>
      <c r="AE590" s="3"/>
      <c r="AF590" s="3"/>
      <c r="AG590" s="3"/>
      <c r="AH590" s="3"/>
      <c r="AI590" s="10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</row>
    <row r="591" spans="1:145" x14ac:dyDescent="0.15">
      <c r="A591" s="36">
        <f t="shared" si="191"/>
        <v>44849</v>
      </c>
      <c r="B591" s="14">
        <f t="shared" ca="1" si="193"/>
        <v>1.0494267100000001</v>
      </c>
      <c r="C591" s="13">
        <f t="shared" ca="1" si="177"/>
        <v>1.0300823400000001</v>
      </c>
      <c r="D591" s="12">
        <f ca="1">IF(A591&lt;$B$1,VLOOKUP(A591,[1]DI!$A$4:$B$15000,2,FALSE),0)</f>
        <v>0</v>
      </c>
      <c r="E591" s="13">
        <f t="shared" ca="1" si="178"/>
        <v>1</v>
      </c>
      <c r="F591" s="13">
        <f ca="1">(TRUNC(PRODUCT($E$12:$E590),16))</f>
        <v>1.13837691987884</v>
      </c>
      <c r="G591" s="13">
        <f t="shared" ca="1" si="179"/>
        <v>1.1263031500588101</v>
      </c>
      <c r="H591" s="13">
        <f t="shared" ca="1" si="180"/>
        <v>1.01071982</v>
      </c>
      <c r="I591" s="12">
        <f t="shared" si="194"/>
        <v>0.1</v>
      </c>
      <c r="J591" s="30">
        <f t="shared" si="181"/>
        <v>44819</v>
      </c>
      <c r="K591" s="2">
        <f t="shared" si="182"/>
        <v>20</v>
      </c>
      <c r="L591" s="15">
        <f t="shared" si="183"/>
        <v>21</v>
      </c>
      <c r="M591" s="11">
        <f t="shared" si="184"/>
        <v>1.00797414</v>
      </c>
      <c r="N591" s="11">
        <f t="shared" ca="1" si="185"/>
        <v>1.018779441</v>
      </c>
      <c r="O591" s="15">
        <f t="shared" si="186"/>
        <v>0</v>
      </c>
      <c r="P591" s="13">
        <f t="shared" ca="1" si="187"/>
        <v>1.934437E-2</v>
      </c>
      <c r="Q591" s="19">
        <f t="shared" si="188"/>
        <v>0</v>
      </c>
      <c r="R591" s="13">
        <f t="shared" si="192"/>
        <v>0</v>
      </c>
      <c r="S591" s="13"/>
      <c r="T591" s="13"/>
      <c r="U591" s="13"/>
      <c r="V591" s="13"/>
      <c r="W591" s="4" t="str">
        <f t="shared" si="189"/>
        <v>J=</v>
      </c>
      <c r="X591" s="30">
        <f t="shared" si="190"/>
        <v>44851</v>
      </c>
      <c r="Y591" s="3"/>
      <c r="Z591" s="3"/>
      <c r="AB591" s="3"/>
      <c r="AC591" s="1"/>
      <c r="AD591" s="3"/>
      <c r="AE591" s="3"/>
      <c r="AF591" s="3"/>
      <c r="AG591" s="3"/>
      <c r="AH591" s="3"/>
      <c r="AI591" s="10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</row>
    <row r="592" spans="1:145" x14ac:dyDescent="0.15">
      <c r="A592" s="36">
        <f t="shared" si="191"/>
        <v>44850</v>
      </c>
      <c r="B592" s="14">
        <f t="shared" ca="1" si="193"/>
        <v>1.0494267100000001</v>
      </c>
      <c r="C592" s="13">
        <f t="shared" ca="1" si="177"/>
        <v>1.0300823400000001</v>
      </c>
      <c r="D592" s="12">
        <f ca="1">IF(A592&lt;$B$1,VLOOKUP(A592,[1]DI!$A$4:$B$15000,2,FALSE),0)</f>
        <v>0</v>
      </c>
      <c r="E592" s="13">
        <f t="shared" ca="1" si="178"/>
        <v>1</v>
      </c>
      <c r="F592" s="13">
        <f ca="1">(TRUNC(PRODUCT($E$12:$E591),16))</f>
        <v>1.13837691987884</v>
      </c>
      <c r="G592" s="13">
        <f t="shared" ca="1" si="179"/>
        <v>1.1263031500588101</v>
      </c>
      <c r="H592" s="13">
        <f t="shared" ca="1" si="180"/>
        <v>1.01071982</v>
      </c>
      <c r="I592" s="12">
        <f t="shared" si="194"/>
        <v>0.1</v>
      </c>
      <c r="J592" s="30">
        <f t="shared" si="181"/>
        <v>44819</v>
      </c>
      <c r="K592" s="2">
        <f t="shared" si="182"/>
        <v>20</v>
      </c>
      <c r="L592" s="15">
        <f t="shared" si="183"/>
        <v>21</v>
      </c>
      <c r="M592" s="11">
        <f t="shared" si="184"/>
        <v>1.00797414</v>
      </c>
      <c r="N592" s="11">
        <f t="shared" ca="1" si="185"/>
        <v>1.018779441</v>
      </c>
      <c r="O592" s="15">
        <f t="shared" si="186"/>
        <v>0</v>
      </c>
      <c r="P592" s="13">
        <f t="shared" ca="1" si="187"/>
        <v>1.934437E-2</v>
      </c>
      <c r="Q592" s="19">
        <f t="shared" si="188"/>
        <v>0</v>
      </c>
      <c r="R592" s="13">
        <f t="shared" si="192"/>
        <v>0</v>
      </c>
      <c r="S592" s="13"/>
      <c r="T592" s="13"/>
      <c r="U592" s="13"/>
      <c r="V592" s="13"/>
      <c r="W592" s="4" t="str">
        <f t="shared" si="189"/>
        <v>J=</v>
      </c>
      <c r="X592" s="30">
        <f t="shared" si="190"/>
        <v>44851</v>
      </c>
      <c r="Y592" s="3"/>
      <c r="Z592" s="3"/>
      <c r="AB592" s="3"/>
      <c r="AC592" s="1"/>
      <c r="AD592" s="3"/>
      <c r="AE592" s="3"/>
      <c r="AF592" s="3"/>
      <c r="AG592" s="3"/>
      <c r="AH592" s="3"/>
      <c r="AI592" s="10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</row>
    <row r="593" spans="1:145" x14ac:dyDescent="0.15">
      <c r="A593" s="36">
        <f t="shared" si="191"/>
        <v>44851</v>
      </c>
      <c r="B593" s="14">
        <f t="shared" ca="1" si="193"/>
        <v>1.0494267100000001</v>
      </c>
      <c r="C593" s="13">
        <f t="shared" ca="1" si="177"/>
        <v>1.0300823400000001</v>
      </c>
      <c r="D593" s="12">
        <f ca="1">IF(A593&lt;$B$1,VLOOKUP(A593,[1]DI!$A$4:$B$15000,2,FALSE),0)</f>
        <v>0.13650000000000001</v>
      </c>
      <c r="E593" s="13">
        <f t="shared" ca="1" si="178"/>
        <v>1.00050788</v>
      </c>
      <c r="F593" s="13">
        <f ca="1">(TRUNC(PRODUCT($E$12:$E592),16))</f>
        <v>1.13837691987884</v>
      </c>
      <c r="G593" s="13">
        <f t="shared" ca="1" si="179"/>
        <v>1.1263031500588101</v>
      </c>
      <c r="H593" s="13">
        <f t="shared" ca="1" si="180"/>
        <v>1.01071982</v>
      </c>
      <c r="I593" s="12">
        <f t="shared" si="194"/>
        <v>0.1</v>
      </c>
      <c r="J593" s="30">
        <f t="shared" si="181"/>
        <v>44819</v>
      </c>
      <c r="K593" s="2">
        <f t="shared" si="182"/>
        <v>21</v>
      </c>
      <c r="L593" s="15">
        <f t="shared" si="183"/>
        <v>21</v>
      </c>
      <c r="M593" s="11">
        <f t="shared" si="184"/>
        <v>1.00797414</v>
      </c>
      <c r="N593" s="11">
        <f t="shared" ca="1" si="185"/>
        <v>1.018779441</v>
      </c>
      <c r="O593" s="15">
        <f t="shared" si="186"/>
        <v>6</v>
      </c>
      <c r="P593" s="13">
        <f t="shared" ca="1" si="187"/>
        <v>1.934437E-2</v>
      </c>
      <c r="Q593" s="19">
        <f t="shared" si="188"/>
        <v>0</v>
      </c>
      <c r="R593" s="13">
        <f t="shared" si="192"/>
        <v>0</v>
      </c>
      <c r="S593" s="13"/>
      <c r="T593" s="13"/>
      <c r="U593" s="13"/>
      <c r="V593" s="13"/>
      <c r="W593" s="4" t="str">
        <f t="shared" si="189"/>
        <v>J=</v>
      </c>
      <c r="X593" s="30">
        <f t="shared" si="190"/>
        <v>44851</v>
      </c>
      <c r="Y593" s="3"/>
      <c r="Z593" s="3"/>
      <c r="AB593" s="3"/>
      <c r="AC593" s="1"/>
      <c r="AD593" s="3"/>
      <c r="AE593" s="3"/>
      <c r="AF593" s="3"/>
      <c r="AG593" s="3"/>
      <c r="AH593" s="3"/>
      <c r="AI593" s="10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</row>
    <row r="594" spans="1:145" x14ac:dyDescent="0.15">
      <c r="A594" s="36">
        <f t="shared" si="191"/>
        <v>44852</v>
      </c>
      <c r="B594" s="14">
        <f t="shared" ca="1" si="193"/>
        <v>1.0309953600000001</v>
      </c>
      <c r="C594" s="13">
        <f t="shared" ca="1" si="177"/>
        <v>1.0300823400000001</v>
      </c>
      <c r="D594" s="12">
        <f ca="1">IF(A594&lt;$B$1,VLOOKUP(A594,[1]DI!$A$4:$B$15000,2,FALSE),0)</f>
        <v>0.13650000000000001</v>
      </c>
      <c r="E594" s="13">
        <f t="shared" ca="1" si="178"/>
        <v>1.00050788</v>
      </c>
      <c r="F594" s="13">
        <f ca="1">(TRUNC(PRODUCT($E$12:$E593),16))</f>
        <v>1.13895507874891</v>
      </c>
      <c r="G594" s="13">
        <f t="shared" ca="1" si="179"/>
        <v>1.13837691987884</v>
      </c>
      <c r="H594" s="13">
        <f t="shared" ca="1" si="180"/>
        <v>1.00050788</v>
      </c>
      <c r="I594" s="12">
        <f t="shared" si="194"/>
        <v>0.1</v>
      </c>
      <c r="J594" s="30">
        <f t="shared" si="181"/>
        <v>44851</v>
      </c>
      <c r="K594" s="2">
        <f t="shared" si="182"/>
        <v>1</v>
      </c>
      <c r="L594" s="15">
        <f t="shared" si="183"/>
        <v>1</v>
      </c>
      <c r="M594" s="11">
        <f t="shared" si="184"/>
        <v>1.000378287</v>
      </c>
      <c r="N594" s="11">
        <f t="shared" ca="1" si="185"/>
        <v>1.0008863589999999</v>
      </c>
      <c r="O594" s="15">
        <f t="shared" si="186"/>
        <v>0</v>
      </c>
      <c r="P594" s="13">
        <f t="shared" ca="1" si="187"/>
        <v>9.1301999999999996E-4</v>
      </c>
      <c r="Q594" s="19">
        <f t="shared" si="188"/>
        <v>0</v>
      </c>
      <c r="R594" s="13">
        <f t="shared" si="192"/>
        <v>0</v>
      </c>
      <c r="S594" s="13"/>
      <c r="T594" s="13"/>
      <c r="U594" s="13"/>
      <c r="V594" s="13"/>
      <c r="W594" s="4" t="str">
        <f t="shared" si="189"/>
        <v>J=</v>
      </c>
      <c r="X594" s="30">
        <f t="shared" si="190"/>
        <v>44881</v>
      </c>
      <c r="Y594" s="3"/>
      <c r="Z594" s="3"/>
      <c r="AB594" s="3"/>
      <c r="AC594" s="1"/>
      <c r="AD594" s="3"/>
      <c r="AE594" s="3"/>
      <c r="AF594" s="3"/>
      <c r="AG594" s="3"/>
      <c r="AH594" s="3"/>
      <c r="AI594" s="10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</row>
    <row r="595" spans="1:145" x14ac:dyDescent="0.15">
      <c r="A595" s="36">
        <f t="shared" si="191"/>
        <v>44853</v>
      </c>
      <c r="B595" s="14">
        <f t="shared" ca="1" si="193"/>
        <v>1.0319091900000001</v>
      </c>
      <c r="C595" s="13">
        <f t="shared" ca="1" si="177"/>
        <v>1.0300823400000001</v>
      </c>
      <c r="D595" s="12">
        <f ca="1">IF(A595&lt;$B$1,VLOOKUP(A595,[1]DI!$A$4:$B$15000,2,FALSE),0)</f>
        <v>0.13650000000000001</v>
      </c>
      <c r="E595" s="13">
        <f t="shared" ca="1" si="178"/>
        <v>1.00050788</v>
      </c>
      <c r="F595" s="13">
        <f ca="1">(TRUNC(PRODUCT($E$12:$E594),16))</f>
        <v>1.1395335312543</v>
      </c>
      <c r="G595" s="13">
        <f t="shared" ca="1" si="179"/>
        <v>1.13837691987884</v>
      </c>
      <c r="H595" s="13">
        <f t="shared" ca="1" si="180"/>
        <v>1.00101602</v>
      </c>
      <c r="I595" s="12">
        <f t="shared" si="194"/>
        <v>0.1</v>
      </c>
      <c r="J595" s="30">
        <f t="shared" si="181"/>
        <v>44851</v>
      </c>
      <c r="K595" s="2">
        <f t="shared" si="182"/>
        <v>2</v>
      </c>
      <c r="L595" s="15">
        <f t="shared" si="183"/>
        <v>2</v>
      </c>
      <c r="M595" s="11">
        <f t="shared" si="184"/>
        <v>1.0007567159999999</v>
      </c>
      <c r="N595" s="11">
        <f t="shared" ca="1" si="185"/>
        <v>1.0017735050000001</v>
      </c>
      <c r="O595" s="15">
        <f t="shared" si="186"/>
        <v>0</v>
      </c>
      <c r="P595" s="13">
        <f t="shared" ca="1" si="187"/>
        <v>1.8268500000000001E-3</v>
      </c>
      <c r="Q595" s="19">
        <f t="shared" si="188"/>
        <v>0</v>
      </c>
      <c r="R595" s="13">
        <f t="shared" si="192"/>
        <v>0</v>
      </c>
      <c r="S595" s="13"/>
      <c r="T595" s="13"/>
      <c r="U595" s="13"/>
      <c r="V595" s="13"/>
      <c r="W595" s="4" t="str">
        <f t="shared" si="189"/>
        <v>J=</v>
      </c>
      <c r="X595" s="30">
        <f t="shared" si="190"/>
        <v>44881</v>
      </c>
      <c r="Y595" s="3"/>
      <c r="Z595" s="3"/>
      <c r="AB595" s="3"/>
      <c r="AC595" s="1"/>
      <c r="AD595" s="3"/>
      <c r="AE595" s="3"/>
      <c r="AF595" s="3"/>
      <c r="AG595" s="3"/>
      <c r="AH595" s="3"/>
      <c r="AI595" s="10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</row>
    <row r="596" spans="1:145" x14ac:dyDescent="0.15">
      <c r="A596" s="36">
        <f t="shared" si="191"/>
        <v>44854</v>
      </c>
      <c r="B596" s="14">
        <f t="shared" ca="1" si="193"/>
        <v>1.0328238300000001</v>
      </c>
      <c r="C596" s="13">
        <f t="shared" ca="1" si="177"/>
        <v>1.0300823400000001</v>
      </c>
      <c r="D596" s="12">
        <f ca="1">IF(A596&lt;$B$1,VLOOKUP(A596,[1]DI!$A$4:$B$15000,2,FALSE),0)</f>
        <v>0.13650000000000001</v>
      </c>
      <c r="E596" s="13">
        <f t="shared" ca="1" si="178"/>
        <v>1.00050788</v>
      </c>
      <c r="F596" s="13">
        <f ca="1">(TRUNC(PRODUCT($E$12:$E595),16))</f>
        <v>1.1401122775441499</v>
      </c>
      <c r="G596" s="13">
        <f t="shared" ca="1" si="179"/>
        <v>1.13837691987884</v>
      </c>
      <c r="H596" s="13">
        <f t="shared" ca="1" si="180"/>
        <v>1.00152441</v>
      </c>
      <c r="I596" s="12">
        <f t="shared" si="194"/>
        <v>0.1</v>
      </c>
      <c r="J596" s="30">
        <f t="shared" si="181"/>
        <v>44851</v>
      </c>
      <c r="K596" s="2">
        <f t="shared" si="182"/>
        <v>3</v>
      </c>
      <c r="L596" s="15">
        <f t="shared" si="183"/>
        <v>3</v>
      </c>
      <c r="M596" s="11">
        <f t="shared" si="184"/>
        <v>1.001135289</v>
      </c>
      <c r="N596" s="11">
        <f t="shared" ca="1" si="185"/>
        <v>1.0026614300000001</v>
      </c>
      <c r="O596" s="15">
        <f t="shared" si="186"/>
        <v>0</v>
      </c>
      <c r="P596" s="13">
        <f t="shared" ca="1" si="187"/>
        <v>2.7414900000000001E-3</v>
      </c>
      <c r="Q596" s="19">
        <f t="shared" si="188"/>
        <v>0</v>
      </c>
      <c r="R596" s="13">
        <f t="shared" si="192"/>
        <v>0</v>
      </c>
      <c r="S596" s="13"/>
      <c r="T596" s="13"/>
      <c r="U596" s="13"/>
      <c r="V596" s="13"/>
      <c r="W596" s="4" t="str">
        <f t="shared" si="189"/>
        <v>J=</v>
      </c>
      <c r="X596" s="30">
        <f t="shared" si="190"/>
        <v>44881</v>
      </c>
      <c r="Y596" s="3"/>
      <c r="Z596" s="3"/>
      <c r="AB596" s="3"/>
      <c r="AC596" s="1"/>
      <c r="AD596" s="3"/>
      <c r="AE596" s="3"/>
      <c r="AF596" s="3"/>
      <c r="AG596" s="3"/>
      <c r="AH596" s="3"/>
      <c r="AI596" s="10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</row>
    <row r="597" spans="1:145" x14ac:dyDescent="0.15">
      <c r="A597" s="36">
        <f t="shared" si="191"/>
        <v>44855</v>
      </c>
      <c r="B597" s="14">
        <f t="shared" ca="1" si="193"/>
        <v>1.03373928</v>
      </c>
      <c r="C597" s="13">
        <f t="shared" ca="1" si="177"/>
        <v>1.0300823400000001</v>
      </c>
      <c r="D597" s="12">
        <f ca="1">IF(A597&lt;$B$1,VLOOKUP(A597,[1]DI!$A$4:$B$15000,2,FALSE),0)</f>
        <v>0.13650000000000001</v>
      </c>
      <c r="E597" s="13">
        <f t="shared" ca="1" si="178"/>
        <v>1.00050788</v>
      </c>
      <c r="F597" s="13">
        <f ca="1">(TRUNC(PRODUCT($E$12:$E596),16))</f>
        <v>1.1406913177676701</v>
      </c>
      <c r="G597" s="13">
        <f t="shared" ca="1" si="179"/>
        <v>1.13837691987884</v>
      </c>
      <c r="H597" s="13">
        <f t="shared" ca="1" si="180"/>
        <v>1.00203307</v>
      </c>
      <c r="I597" s="12">
        <f t="shared" si="194"/>
        <v>0.1</v>
      </c>
      <c r="J597" s="30">
        <f t="shared" si="181"/>
        <v>44851</v>
      </c>
      <c r="K597" s="2">
        <f t="shared" si="182"/>
        <v>4</v>
      </c>
      <c r="L597" s="15">
        <f t="shared" si="183"/>
        <v>4</v>
      </c>
      <c r="M597" s="11">
        <f t="shared" si="184"/>
        <v>1.001514005</v>
      </c>
      <c r="N597" s="11">
        <f t="shared" ca="1" si="185"/>
        <v>1.0035501529999999</v>
      </c>
      <c r="O597" s="15">
        <f t="shared" si="186"/>
        <v>0</v>
      </c>
      <c r="P597" s="13">
        <f t="shared" ca="1" si="187"/>
        <v>3.65694E-3</v>
      </c>
      <c r="Q597" s="19">
        <f t="shared" si="188"/>
        <v>0</v>
      </c>
      <c r="R597" s="13">
        <f t="shared" si="192"/>
        <v>0</v>
      </c>
      <c r="S597" s="13"/>
      <c r="T597" s="13"/>
      <c r="U597" s="13"/>
      <c r="V597" s="13"/>
      <c r="W597" s="4" t="str">
        <f t="shared" si="189"/>
        <v>J=</v>
      </c>
      <c r="X597" s="30">
        <f t="shared" si="190"/>
        <v>44881</v>
      </c>
      <c r="Y597" s="3"/>
      <c r="Z597" s="3"/>
      <c r="AB597" s="3"/>
      <c r="AC597" s="1"/>
      <c r="AD597" s="3"/>
      <c r="AE597" s="3"/>
      <c r="AF597" s="3"/>
      <c r="AG597" s="3"/>
      <c r="AH597" s="3"/>
      <c r="AI597" s="10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</row>
    <row r="598" spans="1:145" x14ac:dyDescent="0.15">
      <c r="A598" s="36">
        <f t="shared" si="191"/>
        <v>44856</v>
      </c>
      <c r="B598" s="14">
        <f t="shared" ca="1" si="193"/>
        <v>1.0346555500000001</v>
      </c>
      <c r="C598" s="13">
        <f t="shared" ca="1" si="177"/>
        <v>1.0300823400000001</v>
      </c>
      <c r="D598" s="12">
        <f ca="1">IF(A598&lt;$B$1,VLOOKUP(A598,[1]DI!$A$4:$B$15000,2,FALSE),0)</f>
        <v>0</v>
      </c>
      <c r="E598" s="13">
        <f t="shared" ca="1" si="178"/>
        <v>1</v>
      </c>
      <c r="F598" s="13">
        <f ca="1">(TRUNC(PRODUCT($E$12:$E597),16))</f>
        <v>1.14127065207414</v>
      </c>
      <c r="G598" s="13">
        <f t="shared" ca="1" si="179"/>
        <v>1.13837691987884</v>
      </c>
      <c r="H598" s="13">
        <f t="shared" ca="1" si="180"/>
        <v>1.0025419799999999</v>
      </c>
      <c r="I598" s="12">
        <f t="shared" si="194"/>
        <v>0.1</v>
      </c>
      <c r="J598" s="30">
        <f t="shared" si="181"/>
        <v>44851</v>
      </c>
      <c r="K598" s="2">
        <f t="shared" si="182"/>
        <v>4</v>
      </c>
      <c r="L598" s="15">
        <f t="shared" si="183"/>
        <v>5</v>
      </c>
      <c r="M598" s="11">
        <f t="shared" si="184"/>
        <v>1.001892864</v>
      </c>
      <c r="N598" s="11">
        <f t="shared" ca="1" si="185"/>
        <v>1.004439656</v>
      </c>
      <c r="O598" s="15">
        <f t="shared" si="186"/>
        <v>0</v>
      </c>
      <c r="P598" s="13">
        <f t="shared" ca="1" si="187"/>
        <v>4.5732100000000003E-3</v>
      </c>
      <c r="Q598" s="19">
        <f t="shared" si="188"/>
        <v>0</v>
      </c>
      <c r="R598" s="13">
        <f t="shared" si="192"/>
        <v>0</v>
      </c>
      <c r="S598" s="13"/>
      <c r="T598" s="13"/>
      <c r="U598" s="13"/>
      <c r="V598" s="13"/>
      <c r="W598" s="4" t="str">
        <f t="shared" si="189"/>
        <v>J=</v>
      </c>
      <c r="X598" s="30">
        <f t="shared" si="190"/>
        <v>44881</v>
      </c>
      <c r="Y598" s="3"/>
      <c r="Z598" s="3"/>
      <c r="AB598" s="3"/>
      <c r="AC598" s="1"/>
      <c r="AD598" s="3"/>
      <c r="AE598" s="3"/>
      <c r="AF598" s="3"/>
      <c r="AG598" s="3"/>
      <c r="AH598" s="3"/>
      <c r="AI598" s="10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</row>
    <row r="599" spans="1:145" x14ac:dyDescent="0.15">
      <c r="A599" s="36">
        <f t="shared" si="191"/>
        <v>44857</v>
      </c>
      <c r="B599" s="14">
        <f t="shared" ca="1" si="193"/>
        <v>1.0346555500000001</v>
      </c>
      <c r="C599" s="13">
        <f t="shared" ca="1" si="177"/>
        <v>1.0300823400000001</v>
      </c>
      <c r="D599" s="12">
        <f ca="1">IF(A599&lt;$B$1,VLOOKUP(A599,[1]DI!$A$4:$B$15000,2,FALSE),0)</f>
        <v>0</v>
      </c>
      <c r="E599" s="13">
        <f t="shared" ca="1" si="178"/>
        <v>1</v>
      </c>
      <c r="F599" s="13">
        <f ca="1">(TRUNC(PRODUCT($E$12:$E598),16))</f>
        <v>1.14127065207414</v>
      </c>
      <c r="G599" s="13">
        <f t="shared" ca="1" si="179"/>
        <v>1.13837691987884</v>
      </c>
      <c r="H599" s="13">
        <f t="shared" ca="1" si="180"/>
        <v>1.0025419799999999</v>
      </c>
      <c r="I599" s="12">
        <f t="shared" si="194"/>
        <v>0.1</v>
      </c>
      <c r="J599" s="30">
        <f t="shared" si="181"/>
        <v>44851</v>
      </c>
      <c r="K599" s="2">
        <f t="shared" si="182"/>
        <v>4</v>
      </c>
      <c r="L599" s="15">
        <f t="shared" si="183"/>
        <v>5</v>
      </c>
      <c r="M599" s="11">
        <f t="shared" si="184"/>
        <v>1.001892864</v>
      </c>
      <c r="N599" s="11">
        <f t="shared" ca="1" si="185"/>
        <v>1.004439656</v>
      </c>
      <c r="O599" s="15">
        <f t="shared" si="186"/>
        <v>0</v>
      </c>
      <c r="P599" s="13">
        <f t="shared" ca="1" si="187"/>
        <v>4.5732100000000003E-3</v>
      </c>
      <c r="Q599" s="19">
        <f t="shared" si="188"/>
        <v>0</v>
      </c>
      <c r="R599" s="13">
        <f t="shared" si="192"/>
        <v>0</v>
      </c>
      <c r="S599" s="13"/>
      <c r="T599" s="13"/>
      <c r="U599" s="13"/>
      <c r="V599" s="13"/>
      <c r="W599" s="4" t="str">
        <f t="shared" si="189"/>
        <v>J=</v>
      </c>
      <c r="X599" s="30">
        <f t="shared" si="190"/>
        <v>44881</v>
      </c>
      <c r="Y599" s="3"/>
      <c r="Z599" s="3"/>
      <c r="AB599" s="3"/>
      <c r="AC599" s="1"/>
      <c r="AD599" s="3"/>
      <c r="AE599" s="3"/>
      <c r="AF599" s="3"/>
      <c r="AG599" s="3"/>
      <c r="AH599" s="3"/>
      <c r="AI599" s="10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</row>
    <row r="600" spans="1:145" x14ac:dyDescent="0.15">
      <c r="A600" s="36">
        <f t="shared" si="191"/>
        <v>44858</v>
      </c>
      <c r="B600" s="14">
        <f t="shared" ca="1" si="193"/>
        <v>1.0346555500000001</v>
      </c>
      <c r="C600" s="13">
        <f t="shared" ca="1" si="177"/>
        <v>1.0300823400000001</v>
      </c>
      <c r="D600" s="12">
        <f ca="1">IF(A600&lt;$B$1,VLOOKUP(A600,[1]DI!$A$4:$B$15000,2,FALSE),0)</f>
        <v>0.13650000000000001</v>
      </c>
      <c r="E600" s="13">
        <f t="shared" ca="1" si="178"/>
        <v>1.00050788</v>
      </c>
      <c r="F600" s="13">
        <f ca="1">(TRUNC(PRODUCT($E$12:$E599),16))</f>
        <v>1.14127065207414</v>
      </c>
      <c r="G600" s="13">
        <f t="shared" ca="1" si="179"/>
        <v>1.13837691987884</v>
      </c>
      <c r="H600" s="13">
        <f t="shared" ca="1" si="180"/>
        <v>1.0025419799999999</v>
      </c>
      <c r="I600" s="12">
        <f t="shared" si="194"/>
        <v>0.1</v>
      </c>
      <c r="J600" s="30">
        <f t="shared" si="181"/>
        <v>44851</v>
      </c>
      <c r="K600" s="2">
        <f t="shared" si="182"/>
        <v>5</v>
      </c>
      <c r="L600" s="15">
        <f t="shared" si="183"/>
        <v>5</v>
      </c>
      <c r="M600" s="11">
        <f t="shared" si="184"/>
        <v>1.001892864</v>
      </c>
      <c r="N600" s="11">
        <f t="shared" ca="1" si="185"/>
        <v>1.004439656</v>
      </c>
      <c r="O600" s="15">
        <f t="shared" si="186"/>
        <v>0</v>
      </c>
      <c r="P600" s="13">
        <f t="shared" ca="1" si="187"/>
        <v>4.5732100000000003E-3</v>
      </c>
      <c r="Q600" s="19">
        <f t="shared" si="188"/>
        <v>0</v>
      </c>
      <c r="R600" s="13">
        <f t="shared" si="192"/>
        <v>0</v>
      </c>
      <c r="S600" s="13"/>
      <c r="T600" s="13"/>
      <c r="U600" s="13"/>
      <c r="V600" s="13"/>
      <c r="W600" s="4" t="str">
        <f t="shared" si="189"/>
        <v>J=</v>
      </c>
      <c r="X600" s="30">
        <f t="shared" si="190"/>
        <v>44881</v>
      </c>
      <c r="Y600" s="3"/>
      <c r="Z600" s="3"/>
      <c r="AB600" s="3"/>
      <c r="AC600" s="1"/>
      <c r="AD600" s="3"/>
      <c r="AE600" s="3"/>
      <c r="AF600" s="3"/>
      <c r="AG600" s="3"/>
      <c r="AH600" s="3"/>
      <c r="AI600" s="10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</row>
    <row r="601" spans="1:145" x14ac:dyDescent="0.15">
      <c r="A601" s="36">
        <f t="shared" si="191"/>
        <v>44859</v>
      </c>
      <c r="B601" s="14">
        <f t="shared" ca="1" si="193"/>
        <v>1.0355726200000002</v>
      </c>
      <c r="C601" s="13">
        <f t="shared" ca="1" si="177"/>
        <v>1.0300823400000001</v>
      </c>
      <c r="D601" s="12">
        <f ca="1">IF(A601&lt;$B$1,VLOOKUP(A601,[1]DI!$A$4:$B$15000,2,FALSE),0)</f>
        <v>0.13650000000000001</v>
      </c>
      <c r="E601" s="13">
        <f t="shared" ca="1" si="178"/>
        <v>1.00050788</v>
      </c>
      <c r="F601" s="13">
        <f ca="1">(TRUNC(PRODUCT($E$12:$E600),16))</f>
        <v>1.14185028061292</v>
      </c>
      <c r="G601" s="13">
        <f t="shared" ca="1" si="179"/>
        <v>1.13837691987884</v>
      </c>
      <c r="H601" s="13">
        <f t="shared" ca="1" si="180"/>
        <v>1.0030511499999999</v>
      </c>
      <c r="I601" s="12">
        <f t="shared" si="194"/>
        <v>0.1</v>
      </c>
      <c r="J601" s="30">
        <f t="shared" si="181"/>
        <v>44851</v>
      </c>
      <c r="K601" s="2">
        <f t="shared" si="182"/>
        <v>6</v>
      </c>
      <c r="L601" s="15">
        <f t="shared" si="183"/>
        <v>6</v>
      </c>
      <c r="M601" s="11">
        <f t="shared" si="184"/>
        <v>1.0022718669999999</v>
      </c>
      <c r="N601" s="11">
        <f t="shared" ca="1" si="185"/>
        <v>1.0053299490000001</v>
      </c>
      <c r="O601" s="15">
        <f t="shared" si="186"/>
        <v>0</v>
      </c>
      <c r="P601" s="13">
        <f t="shared" ca="1" si="187"/>
        <v>5.4902800000000002E-3</v>
      </c>
      <c r="Q601" s="19">
        <f t="shared" si="188"/>
        <v>0</v>
      </c>
      <c r="R601" s="13">
        <f t="shared" si="192"/>
        <v>0</v>
      </c>
      <c r="S601" s="13"/>
      <c r="T601" s="13"/>
      <c r="U601" s="13"/>
      <c r="V601" s="13"/>
      <c r="W601" s="4" t="str">
        <f t="shared" si="189"/>
        <v>J=</v>
      </c>
      <c r="X601" s="30">
        <f t="shared" si="190"/>
        <v>44881</v>
      </c>
      <c r="Y601" s="3"/>
      <c r="Z601" s="3"/>
      <c r="AB601" s="3"/>
      <c r="AC601" s="1"/>
      <c r="AD601" s="3"/>
      <c r="AE601" s="3"/>
      <c r="AF601" s="3"/>
      <c r="AG601" s="3"/>
      <c r="AH601" s="3"/>
      <c r="AI601" s="10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</row>
    <row r="602" spans="1:145" x14ac:dyDescent="0.15">
      <c r="A602" s="36">
        <f t="shared" si="191"/>
        <v>44860</v>
      </c>
      <c r="B602" s="14">
        <f t="shared" ca="1" si="193"/>
        <v>1.0364905100000001</v>
      </c>
      <c r="C602" s="13">
        <f t="shared" ca="1" si="177"/>
        <v>1.0300823400000001</v>
      </c>
      <c r="D602" s="12">
        <f ca="1">IF(A602&lt;$B$1,VLOOKUP(A602,[1]DI!$A$4:$B$15000,2,FALSE),0)</f>
        <v>0.13650000000000001</v>
      </c>
      <c r="E602" s="13">
        <f t="shared" ca="1" si="178"/>
        <v>1.00050788</v>
      </c>
      <c r="F602" s="13">
        <f ca="1">(TRUNC(PRODUCT($E$12:$E601),16))</f>
        <v>1.1424302035334299</v>
      </c>
      <c r="G602" s="13">
        <f t="shared" ca="1" si="179"/>
        <v>1.13837691987884</v>
      </c>
      <c r="H602" s="13">
        <f t="shared" ca="1" si="180"/>
        <v>1.00356058</v>
      </c>
      <c r="I602" s="12">
        <f t="shared" si="194"/>
        <v>0.1</v>
      </c>
      <c r="J602" s="30">
        <f t="shared" si="181"/>
        <v>44851</v>
      </c>
      <c r="K602" s="2">
        <f t="shared" si="182"/>
        <v>7</v>
      </c>
      <c r="L602" s="15">
        <f t="shared" si="183"/>
        <v>7</v>
      </c>
      <c r="M602" s="11">
        <f t="shared" si="184"/>
        <v>1.0026510129999999</v>
      </c>
      <c r="N602" s="11">
        <f t="shared" ca="1" si="185"/>
        <v>1.006221032</v>
      </c>
      <c r="O602" s="15">
        <f t="shared" si="186"/>
        <v>0</v>
      </c>
      <c r="P602" s="13">
        <f t="shared" ca="1" si="187"/>
        <v>6.4081700000000004E-3</v>
      </c>
      <c r="Q602" s="19">
        <f t="shared" si="188"/>
        <v>0</v>
      </c>
      <c r="R602" s="13">
        <f t="shared" si="192"/>
        <v>0</v>
      </c>
      <c r="S602" s="13"/>
      <c r="T602" s="13"/>
      <c r="U602" s="13"/>
      <c r="V602" s="13"/>
      <c r="W602" s="4" t="str">
        <f t="shared" si="189"/>
        <v>J=</v>
      </c>
      <c r="X602" s="30">
        <f t="shared" si="190"/>
        <v>44881</v>
      </c>
      <c r="Y602" s="3"/>
      <c r="Z602" s="3"/>
      <c r="AB602" s="3"/>
      <c r="AC602" s="1"/>
      <c r="AD602" s="3"/>
      <c r="AE602" s="3"/>
      <c r="AF602" s="3"/>
      <c r="AG602" s="3"/>
      <c r="AH602" s="3"/>
      <c r="AI602" s="10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</row>
    <row r="603" spans="1:145" x14ac:dyDescent="0.15">
      <c r="A603" s="36">
        <f t="shared" si="191"/>
        <v>44861</v>
      </c>
      <c r="B603" s="14">
        <f t="shared" ca="1" si="193"/>
        <v>1.0374092100000001</v>
      </c>
      <c r="C603" s="13">
        <f t="shared" ca="1" si="177"/>
        <v>1.0300823400000001</v>
      </c>
      <c r="D603" s="12">
        <f ca="1">IF(A603&lt;$B$1,VLOOKUP(A603,[1]DI!$A$4:$B$15000,2,FALSE),0)</f>
        <v>0.13650000000000001</v>
      </c>
      <c r="E603" s="13">
        <f t="shared" ca="1" si="178"/>
        <v>1.00050788</v>
      </c>
      <c r="F603" s="13">
        <f ca="1">(TRUNC(PRODUCT($E$12:$E602),16))</f>
        <v>1.1430104209851999</v>
      </c>
      <c r="G603" s="13">
        <f t="shared" ca="1" si="179"/>
        <v>1.13837691987884</v>
      </c>
      <c r="H603" s="13">
        <f t="shared" ca="1" si="180"/>
        <v>1.0040702699999999</v>
      </c>
      <c r="I603" s="12">
        <f t="shared" si="194"/>
        <v>0.1</v>
      </c>
      <c r="J603" s="30">
        <f t="shared" si="181"/>
        <v>44851</v>
      </c>
      <c r="K603" s="2">
        <f t="shared" si="182"/>
        <v>8</v>
      </c>
      <c r="L603" s="15">
        <f t="shared" si="183"/>
        <v>8</v>
      </c>
      <c r="M603" s="11">
        <f t="shared" si="184"/>
        <v>1.003030302</v>
      </c>
      <c r="N603" s="11">
        <f t="shared" ca="1" si="185"/>
        <v>1.0071129059999999</v>
      </c>
      <c r="O603" s="15">
        <f t="shared" si="186"/>
        <v>0</v>
      </c>
      <c r="P603" s="13">
        <f t="shared" ca="1" si="187"/>
        <v>7.3268700000000001E-3</v>
      </c>
      <c r="Q603" s="19">
        <f t="shared" si="188"/>
        <v>0</v>
      </c>
      <c r="R603" s="13">
        <f t="shared" si="192"/>
        <v>0</v>
      </c>
      <c r="S603" s="13"/>
      <c r="T603" s="13"/>
      <c r="U603" s="13"/>
      <c r="V603" s="13"/>
      <c r="W603" s="4" t="str">
        <f t="shared" si="189"/>
        <v>J=</v>
      </c>
      <c r="X603" s="30">
        <f t="shared" si="190"/>
        <v>44881</v>
      </c>
      <c r="Y603" s="3"/>
      <c r="Z603" s="3"/>
      <c r="AB603" s="3"/>
      <c r="AC603" s="1"/>
      <c r="AD603" s="3"/>
      <c r="AE603" s="3"/>
      <c r="AF603" s="3"/>
      <c r="AG603" s="3"/>
      <c r="AH603" s="3"/>
      <c r="AI603" s="10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</row>
    <row r="604" spans="1:145" x14ac:dyDescent="0.15">
      <c r="A604" s="36">
        <f t="shared" si="191"/>
        <v>44862</v>
      </c>
      <c r="B604" s="14">
        <f t="shared" ca="1" si="193"/>
        <v>1.0383287300000001</v>
      </c>
      <c r="C604" s="13">
        <f t="shared" ca="1" si="177"/>
        <v>1.0300823400000001</v>
      </c>
      <c r="D604" s="12">
        <f ca="1">IF(A604&lt;$B$1,VLOOKUP(A604,[1]DI!$A$4:$B$15000,2,FALSE),0)</f>
        <v>0.13650000000000001</v>
      </c>
      <c r="E604" s="13">
        <f t="shared" ca="1" si="178"/>
        <v>1.00050788</v>
      </c>
      <c r="F604" s="13">
        <f ca="1">(TRUNC(PRODUCT($E$12:$E603),16))</f>
        <v>1.14359093311781</v>
      </c>
      <c r="G604" s="13">
        <f t="shared" ca="1" si="179"/>
        <v>1.13837691987884</v>
      </c>
      <c r="H604" s="13">
        <f t="shared" ca="1" si="180"/>
        <v>1.00458022</v>
      </c>
      <c r="I604" s="12">
        <f t="shared" si="194"/>
        <v>0.1</v>
      </c>
      <c r="J604" s="30">
        <f t="shared" si="181"/>
        <v>44851</v>
      </c>
      <c r="K604" s="2">
        <f t="shared" si="182"/>
        <v>9</v>
      </c>
      <c r="L604" s="15">
        <f t="shared" si="183"/>
        <v>9</v>
      </c>
      <c r="M604" s="11">
        <f t="shared" si="184"/>
        <v>1.003409735</v>
      </c>
      <c r="N604" s="11">
        <f t="shared" ca="1" si="185"/>
        <v>1.0080055720000001</v>
      </c>
      <c r="O604" s="15">
        <f t="shared" si="186"/>
        <v>0</v>
      </c>
      <c r="P604" s="13">
        <f t="shared" ca="1" si="187"/>
        <v>8.2463899999999993E-3</v>
      </c>
      <c r="Q604" s="19">
        <f t="shared" si="188"/>
        <v>0</v>
      </c>
      <c r="R604" s="13">
        <f t="shared" si="192"/>
        <v>0</v>
      </c>
      <c r="S604" s="13"/>
      <c r="T604" s="13"/>
      <c r="U604" s="13"/>
      <c r="V604" s="13"/>
      <c r="W604" s="4" t="str">
        <f t="shared" si="189"/>
        <v>J=</v>
      </c>
      <c r="X604" s="30">
        <f t="shared" si="190"/>
        <v>44881</v>
      </c>
      <c r="Y604" s="3"/>
      <c r="Z604" s="3"/>
      <c r="AB604" s="3"/>
      <c r="AC604" s="1"/>
      <c r="AD604" s="3"/>
      <c r="AE604" s="3"/>
      <c r="AF604" s="3"/>
      <c r="AG604" s="3"/>
      <c r="AH604" s="3"/>
      <c r="AI604" s="10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</row>
    <row r="605" spans="1:145" x14ac:dyDescent="0.15">
      <c r="A605" s="36">
        <f t="shared" si="191"/>
        <v>44863</v>
      </c>
      <c r="B605" s="14">
        <f t="shared" ca="1" si="193"/>
        <v>1.0392490600000002</v>
      </c>
      <c r="C605" s="13">
        <f t="shared" ca="1" si="177"/>
        <v>1.0300823400000001</v>
      </c>
      <c r="D605" s="12">
        <f ca="1">IF(A605&lt;$B$1,VLOOKUP(A605,[1]DI!$A$4:$B$15000,2,FALSE),0)</f>
        <v>0</v>
      </c>
      <c r="E605" s="13">
        <f t="shared" ca="1" si="178"/>
        <v>1</v>
      </c>
      <c r="F605" s="13">
        <f ca="1">(TRUNC(PRODUCT($E$12:$E604),16))</f>
        <v>1.1441717400809299</v>
      </c>
      <c r="G605" s="13">
        <f t="shared" ca="1" si="179"/>
        <v>1.13837691987884</v>
      </c>
      <c r="H605" s="13">
        <f t="shared" ca="1" si="180"/>
        <v>1.0050904199999999</v>
      </c>
      <c r="I605" s="12">
        <f t="shared" si="194"/>
        <v>0.1</v>
      </c>
      <c r="J605" s="30">
        <f t="shared" si="181"/>
        <v>44851</v>
      </c>
      <c r="K605" s="2">
        <f t="shared" si="182"/>
        <v>9</v>
      </c>
      <c r="L605" s="15">
        <f t="shared" si="183"/>
        <v>10</v>
      </c>
      <c r="M605" s="11">
        <f t="shared" si="184"/>
        <v>1.003789311</v>
      </c>
      <c r="N605" s="11">
        <f t="shared" ca="1" si="185"/>
        <v>1.0088990200000001</v>
      </c>
      <c r="O605" s="15">
        <f t="shared" si="186"/>
        <v>0</v>
      </c>
      <c r="P605" s="13">
        <f t="shared" ca="1" si="187"/>
        <v>9.1667199999999997E-3</v>
      </c>
      <c r="Q605" s="19">
        <f t="shared" si="188"/>
        <v>0</v>
      </c>
      <c r="R605" s="13">
        <f t="shared" si="192"/>
        <v>0</v>
      </c>
      <c r="S605" s="13"/>
      <c r="T605" s="13"/>
      <c r="U605" s="13"/>
      <c r="V605" s="13"/>
      <c r="W605" s="4" t="str">
        <f t="shared" si="189"/>
        <v>J=</v>
      </c>
      <c r="X605" s="30">
        <f t="shared" si="190"/>
        <v>44881</v>
      </c>
      <c r="Y605" s="3"/>
      <c r="Z605" s="3"/>
      <c r="AB605" s="3"/>
      <c r="AC605" s="1"/>
      <c r="AD605" s="3"/>
      <c r="AE605" s="3"/>
      <c r="AF605" s="3"/>
      <c r="AG605" s="3"/>
      <c r="AH605" s="3"/>
      <c r="AI605" s="10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</row>
    <row r="606" spans="1:145" x14ac:dyDescent="0.15">
      <c r="A606" s="36">
        <f t="shared" si="191"/>
        <v>44864</v>
      </c>
      <c r="B606" s="14">
        <f t="shared" ca="1" si="193"/>
        <v>1.0392490600000002</v>
      </c>
      <c r="C606" s="13">
        <f t="shared" ca="1" si="177"/>
        <v>1.0300823400000001</v>
      </c>
      <c r="D606" s="12">
        <f ca="1">IF(A606&lt;$B$1,VLOOKUP(A606,[1]DI!$A$4:$B$15000,2,FALSE),0)</f>
        <v>0</v>
      </c>
      <c r="E606" s="13">
        <f t="shared" ca="1" si="178"/>
        <v>1</v>
      </c>
      <c r="F606" s="13">
        <f ca="1">(TRUNC(PRODUCT($E$12:$E605),16))</f>
        <v>1.1441717400809299</v>
      </c>
      <c r="G606" s="13">
        <f t="shared" ca="1" si="179"/>
        <v>1.13837691987884</v>
      </c>
      <c r="H606" s="13">
        <f t="shared" ca="1" si="180"/>
        <v>1.0050904199999999</v>
      </c>
      <c r="I606" s="12">
        <f t="shared" si="194"/>
        <v>0.1</v>
      </c>
      <c r="J606" s="30">
        <f t="shared" si="181"/>
        <v>44851</v>
      </c>
      <c r="K606" s="2">
        <f t="shared" si="182"/>
        <v>9</v>
      </c>
      <c r="L606" s="15">
        <f t="shared" si="183"/>
        <v>10</v>
      </c>
      <c r="M606" s="11">
        <f t="shared" si="184"/>
        <v>1.003789311</v>
      </c>
      <c r="N606" s="11">
        <f t="shared" ca="1" si="185"/>
        <v>1.0088990200000001</v>
      </c>
      <c r="O606" s="15">
        <f t="shared" si="186"/>
        <v>0</v>
      </c>
      <c r="P606" s="13">
        <f t="shared" ca="1" si="187"/>
        <v>9.1667199999999997E-3</v>
      </c>
      <c r="Q606" s="19">
        <f t="shared" si="188"/>
        <v>0</v>
      </c>
      <c r="R606" s="13">
        <f t="shared" si="192"/>
        <v>0</v>
      </c>
      <c r="S606" s="13"/>
      <c r="T606" s="13"/>
      <c r="U606" s="13"/>
      <c r="V606" s="13"/>
      <c r="W606" s="4" t="str">
        <f t="shared" si="189"/>
        <v>J=</v>
      </c>
      <c r="X606" s="30">
        <f t="shared" si="190"/>
        <v>44881</v>
      </c>
      <c r="Y606" s="3"/>
      <c r="Z606" s="3"/>
      <c r="AB606" s="3"/>
      <c r="AC606" s="1"/>
      <c r="AD606" s="3"/>
      <c r="AE606" s="3"/>
      <c r="AF606" s="3"/>
      <c r="AG606" s="3"/>
      <c r="AH606" s="3"/>
      <c r="AI606" s="10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</row>
    <row r="607" spans="1:145" x14ac:dyDescent="0.15">
      <c r="A607" s="36">
        <f t="shared" si="191"/>
        <v>44865</v>
      </c>
      <c r="B607" s="14">
        <f t="shared" ca="1" si="193"/>
        <v>1.0392490600000002</v>
      </c>
      <c r="C607" s="13">
        <f t="shared" ca="1" si="177"/>
        <v>1.0300823400000001</v>
      </c>
      <c r="D607" s="12">
        <f ca="1">IF(A607&lt;$B$1,VLOOKUP(A607,[1]DI!$A$4:$B$15000,2,FALSE),0)</f>
        <v>0.13650000000000001</v>
      </c>
      <c r="E607" s="13">
        <f t="shared" ca="1" si="178"/>
        <v>1.00050788</v>
      </c>
      <c r="F607" s="13">
        <f ca="1">(TRUNC(PRODUCT($E$12:$E606),16))</f>
        <v>1.1441717400809299</v>
      </c>
      <c r="G607" s="13">
        <f t="shared" ca="1" si="179"/>
        <v>1.13837691987884</v>
      </c>
      <c r="H607" s="13">
        <f t="shared" ca="1" si="180"/>
        <v>1.0050904199999999</v>
      </c>
      <c r="I607" s="12">
        <f t="shared" si="194"/>
        <v>0.1</v>
      </c>
      <c r="J607" s="30">
        <f t="shared" si="181"/>
        <v>44851</v>
      </c>
      <c r="K607" s="2">
        <f t="shared" si="182"/>
        <v>10</v>
      </c>
      <c r="L607" s="15">
        <f t="shared" si="183"/>
        <v>10</v>
      </c>
      <c r="M607" s="11">
        <f t="shared" si="184"/>
        <v>1.003789311</v>
      </c>
      <c r="N607" s="11">
        <f t="shared" ca="1" si="185"/>
        <v>1.0088990200000001</v>
      </c>
      <c r="O607" s="15">
        <f t="shared" si="186"/>
        <v>0</v>
      </c>
      <c r="P607" s="13">
        <f t="shared" ca="1" si="187"/>
        <v>9.1667199999999997E-3</v>
      </c>
      <c r="Q607" s="19">
        <f t="shared" si="188"/>
        <v>0</v>
      </c>
      <c r="R607" s="13">
        <f t="shared" si="192"/>
        <v>0</v>
      </c>
      <c r="S607" s="13"/>
      <c r="T607" s="13"/>
      <c r="U607" s="13"/>
      <c r="V607" s="13"/>
      <c r="W607" s="4" t="str">
        <f t="shared" si="189"/>
        <v>J=</v>
      </c>
      <c r="X607" s="30">
        <f t="shared" si="190"/>
        <v>44881</v>
      </c>
      <c r="Y607" s="3"/>
      <c r="Z607" s="3"/>
      <c r="AB607" s="3"/>
      <c r="AC607" s="1"/>
      <c r="AD607" s="3"/>
      <c r="AE607" s="3"/>
      <c r="AF607" s="3"/>
      <c r="AG607" s="3"/>
      <c r="AH607" s="3"/>
      <c r="AI607" s="10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</row>
    <row r="608" spans="1:145" x14ac:dyDescent="0.15">
      <c r="A608" s="36">
        <f t="shared" si="191"/>
        <v>44866</v>
      </c>
      <c r="B608" s="14">
        <f t="shared" ca="1" si="193"/>
        <v>1.0401702100000001</v>
      </c>
      <c r="C608" s="13">
        <f t="shared" ca="1" si="177"/>
        <v>1.0300823400000001</v>
      </c>
      <c r="D608" s="12">
        <f ca="1">IF(A608&lt;$B$1,VLOOKUP(A608,[1]DI!$A$4:$B$15000,2,FALSE),0)</f>
        <v>0.13650000000000001</v>
      </c>
      <c r="E608" s="13">
        <f t="shared" ca="1" si="178"/>
        <v>1.00050788</v>
      </c>
      <c r="F608" s="13">
        <f ca="1">(TRUNC(PRODUCT($E$12:$E607),16))</f>
        <v>1.1447528420242801</v>
      </c>
      <c r="G608" s="13">
        <f t="shared" ca="1" si="179"/>
        <v>1.13837691987884</v>
      </c>
      <c r="H608" s="13">
        <f t="shared" ca="1" si="180"/>
        <v>1.00560089</v>
      </c>
      <c r="I608" s="12">
        <f t="shared" si="194"/>
        <v>0.1</v>
      </c>
      <c r="J608" s="30">
        <f t="shared" si="181"/>
        <v>44851</v>
      </c>
      <c r="K608" s="2">
        <f t="shared" si="182"/>
        <v>11</v>
      </c>
      <c r="L608" s="15">
        <f t="shared" si="183"/>
        <v>11</v>
      </c>
      <c r="M608" s="11">
        <f t="shared" si="184"/>
        <v>1.004169031</v>
      </c>
      <c r="N608" s="11">
        <f t="shared" ca="1" si="185"/>
        <v>1.0097932709999999</v>
      </c>
      <c r="O608" s="15">
        <f t="shared" si="186"/>
        <v>0</v>
      </c>
      <c r="P608" s="13">
        <f t="shared" ca="1" si="187"/>
        <v>1.0087870000000001E-2</v>
      </c>
      <c r="Q608" s="19">
        <f t="shared" si="188"/>
        <v>0</v>
      </c>
      <c r="R608" s="13">
        <f t="shared" si="192"/>
        <v>0</v>
      </c>
      <c r="S608" s="13"/>
      <c r="T608" s="13"/>
      <c r="U608" s="13"/>
      <c r="V608" s="13"/>
      <c r="W608" s="4" t="str">
        <f t="shared" si="189"/>
        <v>J=</v>
      </c>
      <c r="X608" s="30">
        <f t="shared" si="190"/>
        <v>44881</v>
      </c>
      <c r="Y608" s="3"/>
      <c r="Z608" s="3"/>
      <c r="AB608" s="3"/>
      <c r="AC608" s="1"/>
      <c r="AD608" s="3"/>
      <c r="AE608" s="3"/>
      <c r="AF608" s="3"/>
      <c r="AG608" s="3"/>
      <c r="AH608" s="3"/>
      <c r="AI608" s="10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</row>
    <row r="609" spans="1:145" x14ac:dyDescent="0.15">
      <c r="A609" s="36">
        <f t="shared" si="191"/>
        <v>44867</v>
      </c>
      <c r="B609" s="14">
        <f t="shared" ca="1" si="193"/>
        <v>1.0410921700000002</v>
      </c>
      <c r="C609" s="13">
        <f t="shared" ca="1" si="177"/>
        <v>1.0300823400000001</v>
      </c>
      <c r="D609" s="12">
        <f ca="1">IF(A609&lt;$B$1,VLOOKUP(A609,[1]DI!$A$4:$B$15000,2,FALSE),0)</f>
        <v>0</v>
      </c>
      <c r="E609" s="13">
        <f t="shared" ca="1" si="178"/>
        <v>1</v>
      </c>
      <c r="F609" s="13">
        <f ca="1">(TRUNC(PRODUCT($E$12:$E608),16))</f>
        <v>1.1453342390976899</v>
      </c>
      <c r="G609" s="13">
        <f t="shared" ca="1" si="179"/>
        <v>1.13837691987884</v>
      </c>
      <c r="H609" s="13">
        <f t="shared" ca="1" si="180"/>
        <v>1.00611161</v>
      </c>
      <c r="I609" s="12">
        <f t="shared" si="194"/>
        <v>0.1</v>
      </c>
      <c r="J609" s="30">
        <f t="shared" si="181"/>
        <v>44851</v>
      </c>
      <c r="K609" s="2">
        <f t="shared" si="182"/>
        <v>11</v>
      </c>
      <c r="L609" s="15">
        <f t="shared" si="183"/>
        <v>12</v>
      </c>
      <c r="M609" s="11">
        <f t="shared" si="184"/>
        <v>1.0045488950000001</v>
      </c>
      <c r="N609" s="11">
        <f t="shared" ca="1" si="185"/>
        <v>1.010688306</v>
      </c>
      <c r="O609" s="15">
        <f t="shared" si="186"/>
        <v>0</v>
      </c>
      <c r="P609" s="13">
        <f t="shared" ca="1" si="187"/>
        <v>1.100983E-2</v>
      </c>
      <c r="Q609" s="19">
        <f t="shared" si="188"/>
        <v>0</v>
      </c>
      <c r="R609" s="13">
        <f t="shared" si="192"/>
        <v>0</v>
      </c>
      <c r="S609" s="13"/>
      <c r="T609" s="13"/>
      <c r="U609" s="13"/>
      <c r="V609" s="13"/>
      <c r="W609" s="4" t="str">
        <f t="shared" si="189"/>
        <v>J=</v>
      </c>
      <c r="X609" s="30">
        <f t="shared" si="190"/>
        <v>44881</v>
      </c>
      <c r="Y609" s="3"/>
      <c r="Z609" s="3"/>
      <c r="AB609" s="3"/>
      <c r="AC609" s="1"/>
      <c r="AD609" s="3"/>
      <c r="AE609" s="3"/>
      <c r="AF609" s="3"/>
      <c r="AG609" s="3"/>
      <c r="AH609" s="3"/>
      <c r="AI609" s="10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</row>
    <row r="610" spans="1:145" x14ac:dyDescent="0.15">
      <c r="A610" s="36">
        <f t="shared" si="191"/>
        <v>44868</v>
      </c>
      <c r="B610" s="14">
        <f t="shared" ca="1" si="193"/>
        <v>1.0410921700000002</v>
      </c>
      <c r="C610" s="13">
        <f t="shared" ca="1" si="177"/>
        <v>1.0300823400000001</v>
      </c>
      <c r="D610" s="12">
        <f ca="1">IF(A610&lt;$B$1,VLOOKUP(A610,[1]DI!$A$4:$B$15000,2,FALSE),0)</f>
        <v>0.13650000000000001</v>
      </c>
      <c r="E610" s="13">
        <f t="shared" ca="1" si="178"/>
        <v>1.00050788</v>
      </c>
      <c r="F610" s="13">
        <f ca="1">(TRUNC(PRODUCT($E$12:$E609),16))</f>
        <v>1.1453342390976899</v>
      </c>
      <c r="G610" s="13">
        <f t="shared" ca="1" si="179"/>
        <v>1.13837691987884</v>
      </c>
      <c r="H610" s="13">
        <f t="shared" ca="1" si="180"/>
        <v>1.00611161</v>
      </c>
      <c r="I610" s="12">
        <f t="shared" si="194"/>
        <v>0.1</v>
      </c>
      <c r="J610" s="30">
        <f t="shared" si="181"/>
        <v>44851</v>
      </c>
      <c r="K610" s="2">
        <f t="shared" si="182"/>
        <v>12</v>
      </c>
      <c r="L610" s="15">
        <f t="shared" si="183"/>
        <v>12</v>
      </c>
      <c r="M610" s="11">
        <f t="shared" si="184"/>
        <v>1.0045488950000001</v>
      </c>
      <c r="N610" s="11">
        <f t="shared" ca="1" si="185"/>
        <v>1.010688306</v>
      </c>
      <c r="O610" s="15">
        <f t="shared" si="186"/>
        <v>0</v>
      </c>
      <c r="P610" s="13">
        <f t="shared" ca="1" si="187"/>
        <v>1.100983E-2</v>
      </c>
      <c r="Q610" s="19">
        <f t="shared" si="188"/>
        <v>0</v>
      </c>
      <c r="R610" s="13">
        <f t="shared" si="192"/>
        <v>0</v>
      </c>
      <c r="S610" s="13"/>
      <c r="T610" s="13"/>
      <c r="U610" s="13"/>
      <c r="V610" s="13"/>
      <c r="W610" s="4" t="str">
        <f t="shared" si="189"/>
        <v>J=</v>
      </c>
      <c r="X610" s="30">
        <f t="shared" si="190"/>
        <v>44881</v>
      </c>
      <c r="Y610" s="3"/>
      <c r="Z610" s="3"/>
      <c r="AB610" s="3"/>
      <c r="AC610" s="1"/>
      <c r="AD610" s="3"/>
      <c r="AE610" s="3"/>
      <c r="AF610" s="3"/>
      <c r="AG610" s="3"/>
      <c r="AH610" s="3"/>
      <c r="AI610" s="10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</row>
    <row r="611" spans="1:145" x14ac:dyDescent="0.15">
      <c r="A611" s="36">
        <f t="shared" si="191"/>
        <v>44869</v>
      </c>
      <c r="B611" s="14">
        <f t="shared" ca="1" si="193"/>
        <v>1.0420149600000002</v>
      </c>
      <c r="C611" s="13">
        <f t="shared" ca="1" si="177"/>
        <v>1.0300823400000001</v>
      </c>
      <c r="D611" s="12">
        <f ca="1">IF(A611&lt;$B$1,VLOOKUP(A611,[1]DI!$A$4:$B$15000,2,FALSE),0)</f>
        <v>0.13650000000000001</v>
      </c>
      <c r="E611" s="13">
        <f t="shared" ca="1" si="178"/>
        <v>1.00050788</v>
      </c>
      <c r="F611" s="13">
        <f ca="1">(TRUNC(PRODUCT($E$12:$E610),16))</f>
        <v>1.1459159314510401</v>
      </c>
      <c r="G611" s="13">
        <f t="shared" ca="1" si="179"/>
        <v>1.13837691987884</v>
      </c>
      <c r="H611" s="13">
        <f t="shared" ca="1" si="180"/>
        <v>1.0066226</v>
      </c>
      <c r="I611" s="12">
        <f t="shared" si="194"/>
        <v>0.1</v>
      </c>
      <c r="J611" s="30">
        <f t="shared" si="181"/>
        <v>44851</v>
      </c>
      <c r="K611" s="2">
        <f t="shared" si="182"/>
        <v>13</v>
      </c>
      <c r="L611" s="15">
        <f t="shared" si="183"/>
        <v>13</v>
      </c>
      <c r="M611" s="11">
        <f t="shared" si="184"/>
        <v>1.0049289020000001</v>
      </c>
      <c r="N611" s="11">
        <f t="shared" ca="1" si="185"/>
        <v>1.011584144</v>
      </c>
      <c r="O611" s="15">
        <f t="shared" si="186"/>
        <v>0</v>
      </c>
      <c r="P611" s="13">
        <f t="shared" ca="1" si="187"/>
        <v>1.193262E-2</v>
      </c>
      <c r="Q611" s="19">
        <f t="shared" si="188"/>
        <v>0</v>
      </c>
      <c r="R611" s="13">
        <f t="shared" si="192"/>
        <v>0</v>
      </c>
      <c r="S611" s="13"/>
      <c r="T611" s="13"/>
      <c r="U611" s="13"/>
      <c r="V611" s="13"/>
      <c r="W611" s="4" t="str">
        <f t="shared" si="189"/>
        <v>J=</v>
      </c>
      <c r="X611" s="30">
        <f t="shared" si="190"/>
        <v>44881</v>
      </c>
      <c r="Y611" s="3"/>
      <c r="Z611" s="3"/>
      <c r="AB611" s="3"/>
      <c r="AC611" s="1"/>
      <c r="AD611" s="3"/>
      <c r="AE611" s="3"/>
      <c r="AF611" s="3"/>
      <c r="AG611" s="3"/>
      <c r="AH611" s="3"/>
      <c r="AI611" s="10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</row>
    <row r="612" spans="1:145" x14ac:dyDescent="0.15">
      <c r="A612" s="36">
        <f t="shared" si="191"/>
        <v>44870</v>
      </c>
      <c r="B612" s="14">
        <f t="shared" ca="1" si="193"/>
        <v>1.0429385500000001</v>
      </c>
      <c r="C612" s="13">
        <f t="shared" ca="1" si="177"/>
        <v>1.0300823400000001</v>
      </c>
      <c r="D612" s="12">
        <f ca="1">IF(A612&lt;$B$1,VLOOKUP(A612,[1]DI!$A$4:$B$15000,2,FALSE),0)</f>
        <v>0</v>
      </c>
      <c r="E612" s="13">
        <f t="shared" ca="1" si="178"/>
        <v>1</v>
      </c>
      <c r="F612" s="13">
        <f ca="1">(TRUNC(PRODUCT($E$12:$E611),16))</f>
        <v>1.1464979192342999</v>
      </c>
      <c r="G612" s="13">
        <f t="shared" ca="1" si="179"/>
        <v>1.13837691987884</v>
      </c>
      <c r="H612" s="13">
        <f t="shared" ca="1" si="180"/>
        <v>1.0071338400000001</v>
      </c>
      <c r="I612" s="12">
        <f t="shared" si="194"/>
        <v>0.1</v>
      </c>
      <c r="J612" s="30">
        <f t="shared" si="181"/>
        <v>44851</v>
      </c>
      <c r="K612" s="2">
        <f t="shared" si="182"/>
        <v>13</v>
      </c>
      <c r="L612" s="15">
        <f t="shared" si="183"/>
        <v>14</v>
      </c>
      <c r="M612" s="11">
        <f t="shared" si="184"/>
        <v>1.005309053</v>
      </c>
      <c r="N612" s="11">
        <f t="shared" ca="1" si="185"/>
        <v>1.012480767</v>
      </c>
      <c r="O612" s="15">
        <f t="shared" si="186"/>
        <v>0</v>
      </c>
      <c r="P612" s="13">
        <f t="shared" ca="1" si="187"/>
        <v>1.285621E-2</v>
      </c>
      <c r="Q612" s="19">
        <f t="shared" si="188"/>
        <v>0</v>
      </c>
      <c r="R612" s="13">
        <f t="shared" si="192"/>
        <v>0</v>
      </c>
      <c r="S612" s="13"/>
      <c r="T612" s="13"/>
      <c r="U612" s="13"/>
      <c r="V612" s="13"/>
      <c r="W612" s="4" t="str">
        <f t="shared" si="189"/>
        <v>J=</v>
      </c>
      <c r="X612" s="30">
        <f t="shared" si="190"/>
        <v>44881</v>
      </c>
      <c r="Y612" s="3"/>
      <c r="Z612" s="3"/>
      <c r="AB612" s="3"/>
      <c r="AC612" s="1"/>
      <c r="AD612" s="3"/>
      <c r="AE612" s="3"/>
      <c r="AF612" s="3"/>
      <c r="AG612" s="3"/>
      <c r="AH612" s="3"/>
      <c r="AI612" s="10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</row>
    <row r="613" spans="1:145" x14ac:dyDescent="0.15">
      <c r="A613" s="36">
        <f t="shared" si="191"/>
        <v>44871</v>
      </c>
      <c r="B613" s="14">
        <f t="shared" ca="1" si="193"/>
        <v>1.0429385500000001</v>
      </c>
      <c r="C613" s="13">
        <f t="shared" ca="1" si="177"/>
        <v>1.0300823400000001</v>
      </c>
      <c r="D613" s="12">
        <f ca="1">IF(A613&lt;$B$1,VLOOKUP(A613,[1]DI!$A$4:$B$15000,2,FALSE),0)</f>
        <v>0</v>
      </c>
      <c r="E613" s="13">
        <f t="shared" ca="1" si="178"/>
        <v>1</v>
      </c>
      <c r="F613" s="13">
        <f ca="1">(TRUNC(PRODUCT($E$12:$E612),16))</f>
        <v>1.1464979192342999</v>
      </c>
      <c r="G613" s="13">
        <f t="shared" ca="1" si="179"/>
        <v>1.13837691987884</v>
      </c>
      <c r="H613" s="13">
        <f t="shared" ca="1" si="180"/>
        <v>1.0071338400000001</v>
      </c>
      <c r="I613" s="12">
        <f t="shared" si="194"/>
        <v>0.1</v>
      </c>
      <c r="J613" s="30">
        <f t="shared" si="181"/>
        <v>44851</v>
      </c>
      <c r="K613" s="2">
        <f t="shared" si="182"/>
        <v>13</v>
      </c>
      <c r="L613" s="15">
        <f t="shared" si="183"/>
        <v>14</v>
      </c>
      <c r="M613" s="11">
        <f t="shared" si="184"/>
        <v>1.005309053</v>
      </c>
      <c r="N613" s="11">
        <f t="shared" ca="1" si="185"/>
        <v>1.012480767</v>
      </c>
      <c r="O613" s="15">
        <f t="shared" si="186"/>
        <v>0</v>
      </c>
      <c r="P613" s="13">
        <f t="shared" ca="1" si="187"/>
        <v>1.285621E-2</v>
      </c>
      <c r="Q613" s="19">
        <f t="shared" si="188"/>
        <v>0</v>
      </c>
      <c r="R613" s="13">
        <f t="shared" si="192"/>
        <v>0</v>
      </c>
      <c r="S613" s="13"/>
      <c r="T613" s="13"/>
      <c r="U613" s="13"/>
      <c r="V613" s="13"/>
      <c r="W613" s="4" t="str">
        <f t="shared" si="189"/>
        <v>J=</v>
      </c>
      <c r="X613" s="30">
        <f t="shared" si="190"/>
        <v>44881</v>
      </c>
      <c r="Y613" s="3"/>
      <c r="Z613" s="3"/>
      <c r="AB613" s="3"/>
      <c r="AC613" s="1"/>
      <c r="AD613" s="3"/>
      <c r="AE613" s="3"/>
      <c r="AF613" s="3"/>
      <c r="AG613" s="3"/>
      <c r="AH613" s="3"/>
      <c r="AI613" s="10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</row>
    <row r="614" spans="1:145" x14ac:dyDescent="0.15">
      <c r="A614" s="36">
        <f t="shared" si="191"/>
        <v>44872</v>
      </c>
      <c r="B614" s="14">
        <f t="shared" ca="1" si="193"/>
        <v>1.0429385500000001</v>
      </c>
      <c r="C614" s="13">
        <f t="shared" ca="1" si="177"/>
        <v>1.0300823400000001</v>
      </c>
      <c r="D614" s="12">
        <f ca="1">IF(A614&lt;$B$1,VLOOKUP(A614,[1]DI!$A$4:$B$15000,2,FALSE),0)</f>
        <v>0.13650000000000001</v>
      </c>
      <c r="E614" s="13">
        <f t="shared" ca="1" si="178"/>
        <v>1.00050788</v>
      </c>
      <c r="F614" s="13">
        <f ca="1">(TRUNC(PRODUCT($E$12:$E613),16))</f>
        <v>1.1464979192342999</v>
      </c>
      <c r="G614" s="13">
        <f t="shared" ca="1" si="179"/>
        <v>1.13837691987884</v>
      </c>
      <c r="H614" s="13">
        <f t="shared" ca="1" si="180"/>
        <v>1.0071338400000001</v>
      </c>
      <c r="I614" s="12">
        <f t="shared" si="194"/>
        <v>0.1</v>
      </c>
      <c r="J614" s="30">
        <f t="shared" si="181"/>
        <v>44851</v>
      </c>
      <c r="K614" s="2">
        <f t="shared" si="182"/>
        <v>14</v>
      </c>
      <c r="L614" s="15">
        <f t="shared" si="183"/>
        <v>14</v>
      </c>
      <c r="M614" s="11">
        <f t="shared" si="184"/>
        <v>1.005309053</v>
      </c>
      <c r="N614" s="11">
        <f t="shared" ca="1" si="185"/>
        <v>1.012480767</v>
      </c>
      <c r="O614" s="15">
        <f t="shared" si="186"/>
        <v>0</v>
      </c>
      <c r="P614" s="13">
        <f t="shared" ca="1" si="187"/>
        <v>1.285621E-2</v>
      </c>
      <c r="Q614" s="19">
        <f t="shared" si="188"/>
        <v>0</v>
      </c>
      <c r="R614" s="13">
        <f t="shared" si="192"/>
        <v>0</v>
      </c>
      <c r="S614" s="13"/>
      <c r="T614" s="13"/>
      <c r="U614" s="13"/>
      <c r="V614" s="13"/>
      <c r="W614" s="4" t="str">
        <f t="shared" si="189"/>
        <v>J=</v>
      </c>
      <c r="X614" s="30">
        <f t="shared" si="190"/>
        <v>44881</v>
      </c>
      <c r="Y614" s="3"/>
      <c r="Z614" s="3"/>
      <c r="AB614" s="3"/>
      <c r="AC614" s="1"/>
      <c r="AD614" s="3"/>
      <c r="AE614" s="3"/>
      <c r="AF614" s="3"/>
      <c r="AG614" s="3"/>
      <c r="AH614" s="3"/>
      <c r="AI614" s="10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</row>
    <row r="615" spans="1:145" x14ac:dyDescent="0.15">
      <c r="A615" s="36">
        <f t="shared" si="191"/>
        <v>44873</v>
      </c>
      <c r="B615" s="14">
        <f t="shared" ca="1" si="193"/>
        <v>1.0438629700000002</v>
      </c>
      <c r="C615" s="13">
        <f t="shared" ca="1" si="177"/>
        <v>1.0300823400000001</v>
      </c>
      <c r="D615" s="12">
        <f ca="1">IF(A615&lt;$B$1,VLOOKUP(A615,[1]DI!$A$4:$B$15000,2,FALSE),0)</f>
        <v>0.13650000000000001</v>
      </c>
      <c r="E615" s="13">
        <f t="shared" ca="1" si="178"/>
        <v>1.00050788</v>
      </c>
      <c r="F615" s="13">
        <f ca="1">(TRUNC(PRODUCT($E$12:$E614),16))</f>
        <v>1.14708020259753</v>
      </c>
      <c r="G615" s="13">
        <f t="shared" ca="1" si="179"/>
        <v>1.13837691987884</v>
      </c>
      <c r="H615" s="13">
        <f t="shared" ca="1" si="180"/>
        <v>1.0076453400000001</v>
      </c>
      <c r="I615" s="12">
        <f t="shared" si="194"/>
        <v>0.1</v>
      </c>
      <c r="J615" s="30">
        <f t="shared" si="181"/>
        <v>44851</v>
      </c>
      <c r="K615" s="2">
        <f t="shared" si="182"/>
        <v>15</v>
      </c>
      <c r="L615" s="15">
        <f t="shared" si="183"/>
        <v>15</v>
      </c>
      <c r="M615" s="11">
        <f t="shared" si="184"/>
        <v>1.005689348</v>
      </c>
      <c r="N615" s="11">
        <f t="shared" ca="1" si="185"/>
        <v>1.0133781850000001</v>
      </c>
      <c r="O615" s="15">
        <f t="shared" si="186"/>
        <v>0</v>
      </c>
      <c r="P615" s="13">
        <f t="shared" ca="1" si="187"/>
        <v>1.378063E-2</v>
      </c>
      <c r="Q615" s="19">
        <f t="shared" si="188"/>
        <v>0</v>
      </c>
      <c r="R615" s="13">
        <f t="shared" si="192"/>
        <v>0</v>
      </c>
      <c r="S615" s="13"/>
      <c r="T615" s="13"/>
      <c r="U615" s="13"/>
      <c r="V615" s="13"/>
      <c r="W615" s="4" t="str">
        <f t="shared" si="189"/>
        <v>J=</v>
      </c>
      <c r="X615" s="30">
        <f t="shared" si="190"/>
        <v>44881</v>
      </c>
      <c r="Y615" s="3"/>
      <c r="Z615" s="3"/>
      <c r="AB615" s="3"/>
      <c r="AC615" s="1"/>
      <c r="AD615" s="3"/>
      <c r="AE615" s="3"/>
      <c r="AF615" s="3"/>
      <c r="AG615" s="3"/>
      <c r="AH615" s="3"/>
      <c r="AI615" s="10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</row>
    <row r="616" spans="1:145" x14ac:dyDescent="0.15">
      <c r="A616" s="36">
        <f t="shared" si="191"/>
        <v>44874</v>
      </c>
      <c r="B616" s="14">
        <f t="shared" ca="1" si="193"/>
        <v>1.0447882100000001</v>
      </c>
      <c r="C616" s="13">
        <f t="shared" ca="1" si="177"/>
        <v>1.0300823400000001</v>
      </c>
      <c r="D616" s="12">
        <f ca="1">IF(A616&lt;$B$1,VLOOKUP(A616,[1]DI!$A$4:$B$15000,2,FALSE),0)</f>
        <v>0.13650000000000001</v>
      </c>
      <c r="E616" s="13">
        <f t="shared" ca="1" si="178"/>
        <v>1.00050788</v>
      </c>
      <c r="F616" s="13">
        <f ca="1">(TRUNC(PRODUCT($E$12:$E615),16))</f>
        <v>1.14766278169082</v>
      </c>
      <c r="G616" s="13">
        <f t="shared" ca="1" si="179"/>
        <v>1.13837691987884</v>
      </c>
      <c r="H616" s="13">
        <f t="shared" ca="1" si="180"/>
        <v>1.00815711</v>
      </c>
      <c r="I616" s="12">
        <f t="shared" si="194"/>
        <v>0.1</v>
      </c>
      <c r="J616" s="30">
        <f t="shared" si="181"/>
        <v>44851</v>
      </c>
      <c r="K616" s="2">
        <f t="shared" si="182"/>
        <v>16</v>
      </c>
      <c r="L616" s="15">
        <f t="shared" si="183"/>
        <v>16</v>
      </c>
      <c r="M616" s="11">
        <f t="shared" si="184"/>
        <v>1.0060697869999999</v>
      </c>
      <c r="N616" s="11">
        <f t="shared" ca="1" si="185"/>
        <v>1.014276409</v>
      </c>
      <c r="O616" s="15">
        <f t="shared" si="186"/>
        <v>0</v>
      </c>
      <c r="P616" s="13">
        <f t="shared" ca="1" si="187"/>
        <v>1.4705869999999999E-2</v>
      </c>
      <c r="Q616" s="19">
        <f t="shared" si="188"/>
        <v>0</v>
      </c>
      <c r="R616" s="13">
        <f t="shared" si="192"/>
        <v>0</v>
      </c>
      <c r="S616" s="13"/>
      <c r="T616" s="13"/>
      <c r="U616" s="13"/>
      <c r="V616" s="13"/>
      <c r="W616" s="4" t="str">
        <f t="shared" si="189"/>
        <v>J=</v>
      </c>
      <c r="X616" s="30">
        <f t="shared" si="190"/>
        <v>44881</v>
      </c>
      <c r="Y616" s="3"/>
      <c r="Z616" s="3"/>
      <c r="AB616" s="3"/>
      <c r="AC616" s="1"/>
      <c r="AD616" s="3"/>
      <c r="AE616" s="3"/>
      <c r="AF616" s="3"/>
      <c r="AG616" s="3"/>
      <c r="AH616" s="3"/>
      <c r="AI616" s="10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</row>
    <row r="617" spans="1:145" x14ac:dyDescent="0.15">
      <c r="A617" s="36">
        <f t="shared" si="191"/>
        <v>44875</v>
      </c>
      <c r="B617" s="14">
        <f t="shared" ca="1" si="193"/>
        <v>1.0457142700000002</v>
      </c>
      <c r="C617" s="13">
        <f t="shared" ca="1" si="177"/>
        <v>1.0300823400000001</v>
      </c>
      <c r="D617" s="12">
        <f ca="1">IF(A617&lt;$B$1,VLOOKUP(A617,[1]DI!$A$4:$B$15000,2,FALSE),0)</f>
        <v>0.13650000000000001</v>
      </c>
      <c r="E617" s="13">
        <f t="shared" ca="1" si="178"/>
        <v>1.00050788</v>
      </c>
      <c r="F617" s="13">
        <f ca="1">(TRUNC(PRODUCT($E$12:$E616),16))</f>
        <v>1.1482456566643899</v>
      </c>
      <c r="G617" s="13">
        <f t="shared" ca="1" si="179"/>
        <v>1.13837691987884</v>
      </c>
      <c r="H617" s="13">
        <f t="shared" ca="1" si="180"/>
        <v>1.0086691299999999</v>
      </c>
      <c r="I617" s="12">
        <f t="shared" si="194"/>
        <v>0.1</v>
      </c>
      <c r="J617" s="30">
        <f t="shared" si="181"/>
        <v>44851</v>
      </c>
      <c r="K617" s="2">
        <f t="shared" si="182"/>
        <v>17</v>
      </c>
      <c r="L617" s="15">
        <f t="shared" si="183"/>
        <v>17</v>
      </c>
      <c r="M617" s="11">
        <f t="shared" si="184"/>
        <v>1.00645037</v>
      </c>
      <c r="N617" s="11">
        <f t="shared" ca="1" si="185"/>
        <v>1.015175419</v>
      </c>
      <c r="O617" s="15">
        <f t="shared" si="186"/>
        <v>0</v>
      </c>
      <c r="P617" s="13">
        <f t="shared" ca="1" si="187"/>
        <v>1.5631929999999999E-2</v>
      </c>
      <c r="Q617" s="19">
        <f t="shared" si="188"/>
        <v>0</v>
      </c>
      <c r="R617" s="13">
        <f t="shared" si="192"/>
        <v>0</v>
      </c>
      <c r="S617" s="13"/>
      <c r="T617" s="13"/>
      <c r="U617" s="13"/>
      <c r="V617" s="13"/>
      <c r="W617" s="4" t="str">
        <f t="shared" si="189"/>
        <v>J=</v>
      </c>
      <c r="X617" s="30">
        <f t="shared" si="190"/>
        <v>44881</v>
      </c>
      <c r="Y617" s="3"/>
      <c r="Z617" s="3"/>
      <c r="AB617" s="3"/>
      <c r="AC617" s="1"/>
      <c r="AD617" s="3"/>
      <c r="AE617" s="3"/>
      <c r="AF617" s="3"/>
      <c r="AG617" s="3"/>
      <c r="AH617" s="3"/>
      <c r="AI617" s="10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</row>
    <row r="618" spans="1:145" x14ac:dyDescent="0.15">
      <c r="A618" s="36">
        <f t="shared" si="191"/>
        <v>44876</v>
      </c>
      <c r="B618" s="14">
        <f t="shared" ca="1" si="193"/>
        <v>1.0466411400000002</v>
      </c>
      <c r="C618" s="13">
        <f t="shared" ca="1" si="177"/>
        <v>1.0300823400000001</v>
      </c>
      <c r="D618" s="12">
        <f ca="1">IF(A618&lt;$B$1,VLOOKUP(A618,[1]DI!$A$4:$B$15000,2,FALSE),0)</f>
        <v>0.13650000000000001</v>
      </c>
      <c r="E618" s="13">
        <f t="shared" ca="1" si="178"/>
        <v>1.00050788</v>
      </c>
      <c r="F618" s="13">
        <f ca="1">(TRUNC(PRODUCT($E$12:$E617),16))</f>
        <v>1.1488288276684899</v>
      </c>
      <c r="G618" s="13">
        <f t="shared" ca="1" si="179"/>
        <v>1.13837691987884</v>
      </c>
      <c r="H618" s="13">
        <f t="shared" ca="1" si="180"/>
        <v>1.0091814100000001</v>
      </c>
      <c r="I618" s="12">
        <f t="shared" si="194"/>
        <v>0.1</v>
      </c>
      <c r="J618" s="30">
        <f t="shared" si="181"/>
        <v>44851</v>
      </c>
      <c r="K618" s="2">
        <f t="shared" si="182"/>
        <v>18</v>
      </c>
      <c r="L618" s="15">
        <f t="shared" si="183"/>
        <v>18</v>
      </c>
      <c r="M618" s="11">
        <f t="shared" si="184"/>
        <v>1.006831096</v>
      </c>
      <c r="N618" s="11">
        <f t="shared" ca="1" si="185"/>
        <v>1.016075225</v>
      </c>
      <c r="O618" s="15">
        <f t="shared" si="186"/>
        <v>0</v>
      </c>
      <c r="P618" s="13">
        <f t="shared" ca="1" si="187"/>
        <v>1.6558799999999999E-2</v>
      </c>
      <c r="Q618" s="19">
        <f t="shared" si="188"/>
        <v>0</v>
      </c>
      <c r="R618" s="13">
        <f t="shared" si="192"/>
        <v>0</v>
      </c>
      <c r="S618" s="13"/>
      <c r="T618" s="13"/>
      <c r="U618" s="13"/>
      <c r="V618" s="13"/>
      <c r="W618" s="4" t="str">
        <f t="shared" si="189"/>
        <v>J=</v>
      </c>
      <c r="X618" s="30">
        <f t="shared" si="190"/>
        <v>44881</v>
      </c>
      <c r="Y618" s="3"/>
      <c r="Z618" s="3"/>
      <c r="AB618" s="3"/>
      <c r="AC618" s="1"/>
      <c r="AD618" s="3"/>
      <c r="AE618" s="3"/>
      <c r="AF618" s="3"/>
      <c r="AG618" s="3"/>
      <c r="AH618" s="3"/>
      <c r="AI618" s="10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</row>
    <row r="619" spans="1:145" x14ac:dyDescent="0.15">
      <c r="A619" s="36">
        <f t="shared" si="191"/>
        <v>44877</v>
      </c>
      <c r="B619" s="14">
        <f t="shared" ca="1" si="193"/>
        <v>1.04756885</v>
      </c>
      <c r="C619" s="13">
        <f t="shared" ca="1" si="177"/>
        <v>1.0300823400000001</v>
      </c>
      <c r="D619" s="12">
        <f ca="1">IF(A619&lt;$B$1,VLOOKUP(A619,[1]DI!$A$4:$B$15000,2,FALSE),0)</f>
        <v>0</v>
      </c>
      <c r="E619" s="13">
        <f t="shared" ca="1" si="178"/>
        <v>1</v>
      </c>
      <c r="F619" s="13">
        <f ca="1">(TRUNC(PRODUCT($E$12:$E618),16))</f>
        <v>1.1494122948534899</v>
      </c>
      <c r="G619" s="13">
        <f t="shared" ca="1" si="179"/>
        <v>1.13837691987884</v>
      </c>
      <c r="H619" s="13">
        <f t="shared" ca="1" si="180"/>
        <v>1.0096939599999999</v>
      </c>
      <c r="I619" s="12">
        <f t="shared" si="194"/>
        <v>0.1</v>
      </c>
      <c r="J619" s="30">
        <f t="shared" si="181"/>
        <v>44851</v>
      </c>
      <c r="K619" s="2">
        <f t="shared" si="182"/>
        <v>18</v>
      </c>
      <c r="L619" s="15">
        <f t="shared" si="183"/>
        <v>19</v>
      </c>
      <c r="M619" s="11">
        <f t="shared" si="184"/>
        <v>1.0072119669999999</v>
      </c>
      <c r="N619" s="11">
        <f t="shared" ca="1" si="185"/>
        <v>1.01697584</v>
      </c>
      <c r="O619" s="15">
        <f t="shared" si="186"/>
        <v>0</v>
      </c>
      <c r="P619" s="13">
        <f t="shared" ca="1" si="187"/>
        <v>1.748651E-2</v>
      </c>
      <c r="Q619" s="19">
        <f t="shared" si="188"/>
        <v>0</v>
      </c>
      <c r="R619" s="13">
        <f t="shared" si="192"/>
        <v>0</v>
      </c>
      <c r="S619" s="13"/>
      <c r="T619" s="13"/>
      <c r="U619" s="13"/>
      <c r="V619" s="13"/>
      <c r="W619" s="4" t="str">
        <f t="shared" si="189"/>
        <v>J=</v>
      </c>
      <c r="X619" s="30">
        <f t="shared" si="190"/>
        <v>44881</v>
      </c>
      <c r="Y619" s="3"/>
      <c r="Z619" s="3"/>
      <c r="AB619" s="3"/>
      <c r="AC619" s="1"/>
      <c r="AD619" s="3"/>
      <c r="AE619" s="3"/>
      <c r="AF619" s="3"/>
      <c r="AG619" s="3"/>
      <c r="AH619" s="3"/>
      <c r="AI619" s="10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</row>
    <row r="620" spans="1:145" x14ac:dyDescent="0.15">
      <c r="A620" s="36">
        <f t="shared" si="191"/>
        <v>44878</v>
      </c>
      <c r="B620" s="14">
        <f t="shared" ca="1" si="193"/>
        <v>1.04756885</v>
      </c>
      <c r="C620" s="13">
        <f t="shared" ca="1" si="177"/>
        <v>1.0300823400000001</v>
      </c>
      <c r="D620" s="12">
        <f ca="1">IF(A620&lt;$B$1,VLOOKUP(A620,[1]DI!$A$4:$B$15000,2,FALSE),0)</f>
        <v>0</v>
      </c>
      <c r="E620" s="13">
        <f t="shared" ca="1" si="178"/>
        <v>1</v>
      </c>
      <c r="F620" s="13">
        <f ca="1">(TRUNC(PRODUCT($E$12:$E619),16))</f>
        <v>1.1494122948534899</v>
      </c>
      <c r="G620" s="13">
        <f t="shared" ca="1" si="179"/>
        <v>1.13837691987884</v>
      </c>
      <c r="H620" s="13">
        <f t="shared" ca="1" si="180"/>
        <v>1.0096939599999999</v>
      </c>
      <c r="I620" s="12">
        <f t="shared" si="194"/>
        <v>0.1</v>
      </c>
      <c r="J620" s="30">
        <f t="shared" si="181"/>
        <v>44851</v>
      </c>
      <c r="K620" s="2">
        <f t="shared" si="182"/>
        <v>18</v>
      </c>
      <c r="L620" s="15">
        <f t="shared" si="183"/>
        <v>19</v>
      </c>
      <c r="M620" s="11">
        <f t="shared" si="184"/>
        <v>1.0072119669999999</v>
      </c>
      <c r="N620" s="11">
        <f t="shared" ca="1" si="185"/>
        <v>1.01697584</v>
      </c>
      <c r="O620" s="15">
        <f t="shared" si="186"/>
        <v>0</v>
      </c>
      <c r="P620" s="13">
        <f t="shared" ca="1" si="187"/>
        <v>1.748651E-2</v>
      </c>
      <c r="Q620" s="19">
        <f t="shared" si="188"/>
        <v>0</v>
      </c>
      <c r="R620" s="13">
        <f t="shared" si="192"/>
        <v>0</v>
      </c>
      <c r="S620" s="13"/>
      <c r="T620" s="13"/>
      <c r="U620" s="13"/>
      <c r="V620" s="13"/>
      <c r="W620" s="4" t="str">
        <f t="shared" si="189"/>
        <v>J=</v>
      </c>
      <c r="X620" s="30">
        <f t="shared" si="190"/>
        <v>44881</v>
      </c>
      <c r="Y620" s="3"/>
      <c r="Z620" s="3"/>
      <c r="AB620" s="3"/>
      <c r="AC620" s="1"/>
      <c r="AD620" s="3"/>
      <c r="AE620" s="3"/>
      <c r="AF620" s="3"/>
      <c r="AG620" s="3"/>
      <c r="AH620" s="3"/>
      <c r="AI620" s="10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</row>
    <row r="621" spans="1:145" x14ac:dyDescent="0.15">
      <c r="A621" s="36">
        <f t="shared" si="191"/>
        <v>44879</v>
      </c>
      <c r="B621" s="14">
        <f t="shared" ca="1" si="193"/>
        <v>1.04756885</v>
      </c>
      <c r="C621" s="13">
        <f t="shared" ca="1" si="177"/>
        <v>1.0300823400000001</v>
      </c>
      <c r="D621" s="12">
        <f ca="1">IF(A621&lt;$B$1,VLOOKUP(A621,[1]DI!$A$4:$B$15000,2,FALSE),0)</f>
        <v>0.13650000000000001</v>
      </c>
      <c r="E621" s="13">
        <f t="shared" ca="1" si="178"/>
        <v>1.00050788</v>
      </c>
      <c r="F621" s="13">
        <f ca="1">(TRUNC(PRODUCT($E$12:$E620),16))</f>
        <v>1.1494122948534899</v>
      </c>
      <c r="G621" s="13">
        <f t="shared" ca="1" si="179"/>
        <v>1.13837691987884</v>
      </c>
      <c r="H621" s="13">
        <f t="shared" ca="1" si="180"/>
        <v>1.0096939599999999</v>
      </c>
      <c r="I621" s="12">
        <f t="shared" si="194"/>
        <v>0.1</v>
      </c>
      <c r="J621" s="30">
        <f t="shared" si="181"/>
        <v>44851</v>
      </c>
      <c r="K621" s="2">
        <f t="shared" si="182"/>
        <v>19</v>
      </c>
      <c r="L621" s="15">
        <f t="shared" si="183"/>
        <v>19</v>
      </c>
      <c r="M621" s="11">
        <f t="shared" si="184"/>
        <v>1.0072119669999999</v>
      </c>
      <c r="N621" s="11">
        <f t="shared" ca="1" si="185"/>
        <v>1.01697584</v>
      </c>
      <c r="O621" s="15">
        <f t="shared" si="186"/>
        <v>0</v>
      </c>
      <c r="P621" s="13">
        <f t="shared" ca="1" si="187"/>
        <v>1.748651E-2</v>
      </c>
      <c r="Q621" s="19">
        <f t="shared" si="188"/>
        <v>0</v>
      </c>
      <c r="R621" s="13">
        <f t="shared" si="192"/>
        <v>0</v>
      </c>
      <c r="S621" s="13"/>
      <c r="T621" s="13"/>
      <c r="U621" s="13"/>
      <c r="V621" s="13"/>
      <c r="W621" s="4" t="str">
        <f t="shared" si="189"/>
        <v>J=</v>
      </c>
      <c r="X621" s="30">
        <f t="shared" si="190"/>
        <v>44881</v>
      </c>
      <c r="Y621" s="3"/>
      <c r="Z621" s="3"/>
      <c r="AB621" s="3"/>
      <c r="AC621" s="1"/>
      <c r="AD621" s="3"/>
      <c r="AE621" s="3"/>
      <c r="AF621" s="3"/>
      <c r="AG621" s="3"/>
      <c r="AH621" s="3"/>
      <c r="AI621" s="10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</row>
    <row r="622" spans="1:145" x14ac:dyDescent="0.15">
      <c r="A622" s="36">
        <f t="shared" si="191"/>
        <v>44880</v>
      </c>
      <c r="B622" s="14">
        <f t="shared" ca="1" si="193"/>
        <v>1.0484973700000002</v>
      </c>
      <c r="C622" s="13">
        <f t="shared" ca="1" si="177"/>
        <v>1.0300823400000001</v>
      </c>
      <c r="D622" s="12">
        <f ca="1">IF(A622&lt;$B$1,VLOOKUP(A622,[1]DI!$A$4:$B$15000,2,FALSE),0)</f>
        <v>0</v>
      </c>
      <c r="E622" s="13">
        <f t="shared" ca="1" si="178"/>
        <v>1</v>
      </c>
      <c r="F622" s="13">
        <f ca="1">(TRUNC(PRODUCT($E$12:$E621),16))</f>
        <v>1.1499960583697999</v>
      </c>
      <c r="G622" s="13">
        <f t="shared" ca="1" si="179"/>
        <v>1.13837691987884</v>
      </c>
      <c r="H622" s="13">
        <f t="shared" ca="1" si="180"/>
        <v>1.01020676</v>
      </c>
      <c r="I622" s="12">
        <f t="shared" si="194"/>
        <v>0.1</v>
      </c>
      <c r="J622" s="30">
        <f t="shared" si="181"/>
        <v>44851</v>
      </c>
      <c r="K622" s="2">
        <f t="shared" si="182"/>
        <v>19</v>
      </c>
      <c r="L622" s="15">
        <f t="shared" si="183"/>
        <v>20</v>
      </c>
      <c r="M622" s="11">
        <f t="shared" si="184"/>
        <v>1.007592982</v>
      </c>
      <c r="N622" s="11">
        <f t="shared" ca="1" si="185"/>
        <v>1.017877242</v>
      </c>
      <c r="O622" s="15">
        <f t="shared" si="186"/>
        <v>0</v>
      </c>
      <c r="P622" s="13">
        <f t="shared" ca="1" si="187"/>
        <v>1.8415029999999999E-2</v>
      </c>
      <c r="Q622" s="19">
        <f t="shared" si="188"/>
        <v>0</v>
      </c>
      <c r="R622" s="13">
        <f t="shared" si="192"/>
        <v>0</v>
      </c>
      <c r="S622" s="13"/>
      <c r="T622" s="13"/>
      <c r="U622" s="13"/>
      <c r="V622" s="13"/>
      <c r="W622" s="4" t="str">
        <f t="shared" si="189"/>
        <v>J=</v>
      </c>
      <c r="X622" s="30">
        <f t="shared" si="190"/>
        <v>44881</v>
      </c>
      <c r="Y622" s="3"/>
      <c r="Z622" s="3"/>
      <c r="AB622" s="3"/>
      <c r="AC622" s="1"/>
      <c r="AD622" s="3"/>
      <c r="AE622" s="3"/>
      <c r="AF622" s="3"/>
      <c r="AG622" s="3"/>
      <c r="AH622" s="3"/>
      <c r="AI622" s="10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</row>
    <row r="623" spans="1:145" x14ac:dyDescent="0.15">
      <c r="A623" s="36">
        <f t="shared" si="191"/>
        <v>44881</v>
      </c>
      <c r="B623" s="14">
        <f t="shared" ca="1" si="193"/>
        <v>1.0484973700000002</v>
      </c>
      <c r="C623" s="13">
        <f t="shared" ca="1" si="177"/>
        <v>1.0300823400000001</v>
      </c>
      <c r="D623" s="12">
        <f ca="1">IF(A623&lt;$B$1,VLOOKUP(A623,[1]DI!$A$4:$B$15000,2,FALSE),0)</f>
        <v>0.13650000000000001</v>
      </c>
      <c r="E623" s="13">
        <f t="shared" ca="1" si="178"/>
        <v>1.00050788</v>
      </c>
      <c r="F623" s="13">
        <f ca="1">(TRUNC(PRODUCT($E$12:$E622),16))</f>
        <v>1.1499960583697999</v>
      </c>
      <c r="G623" s="13">
        <f t="shared" ca="1" si="179"/>
        <v>1.13837691987884</v>
      </c>
      <c r="H623" s="13">
        <f t="shared" ca="1" si="180"/>
        <v>1.01020676</v>
      </c>
      <c r="I623" s="12">
        <f t="shared" si="194"/>
        <v>0.1</v>
      </c>
      <c r="J623" s="30">
        <f t="shared" si="181"/>
        <v>44851</v>
      </c>
      <c r="K623" s="2">
        <f t="shared" si="182"/>
        <v>20</v>
      </c>
      <c r="L623" s="15">
        <f t="shared" si="183"/>
        <v>20</v>
      </c>
      <c r="M623" s="11">
        <f t="shared" si="184"/>
        <v>1.007592982</v>
      </c>
      <c r="N623" s="11">
        <f t="shared" ca="1" si="185"/>
        <v>1.017877242</v>
      </c>
      <c r="O623" s="15">
        <f t="shared" si="186"/>
        <v>7</v>
      </c>
      <c r="P623" s="13">
        <f t="shared" ca="1" si="187"/>
        <v>1.8415029999999999E-2</v>
      </c>
      <c r="Q623" s="19">
        <f t="shared" si="188"/>
        <v>0</v>
      </c>
      <c r="R623" s="13">
        <f t="shared" si="192"/>
        <v>0</v>
      </c>
      <c r="S623" s="13"/>
      <c r="T623" s="13"/>
      <c r="U623" s="13"/>
      <c r="V623" s="13"/>
      <c r="W623" s="4" t="str">
        <f t="shared" si="189"/>
        <v>J=</v>
      </c>
      <c r="X623" s="30">
        <f t="shared" si="190"/>
        <v>44881</v>
      </c>
      <c r="Y623" s="3"/>
      <c r="Z623" s="3"/>
      <c r="AB623" s="3"/>
      <c r="AC623" s="1"/>
      <c r="AD623" s="3"/>
      <c r="AE623" s="3"/>
      <c r="AF623" s="3"/>
      <c r="AG623" s="3"/>
      <c r="AH623" s="3"/>
      <c r="AI623" s="10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</row>
    <row r="624" spans="1:145" x14ac:dyDescent="0.15">
      <c r="A624" s="36">
        <f t="shared" si="191"/>
        <v>44882</v>
      </c>
      <c r="B624" s="14">
        <f t="shared" ca="1" si="193"/>
        <v>1.0309953600000001</v>
      </c>
      <c r="C624" s="13">
        <f t="shared" ca="1" si="177"/>
        <v>1.0300823400000001</v>
      </c>
      <c r="D624" s="12">
        <f ca="1">IF(A624&lt;$B$1,VLOOKUP(A624,[1]DI!$A$4:$B$15000,2,FALSE),0)</f>
        <v>0.13650000000000001</v>
      </c>
      <c r="E624" s="13">
        <f t="shared" ca="1" si="178"/>
        <v>1.00050788</v>
      </c>
      <c r="F624" s="13">
        <f ca="1">(TRUNC(PRODUCT($E$12:$E623),16))</f>
        <v>1.1505801183679201</v>
      </c>
      <c r="G624" s="13">
        <f t="shared" ca="1" si="179"/>
        <v>1.1499960583697999</v>
      </c>
      <c r="H624" s="13">
        <f t="shared" ca="1" si="180"/>
        <v>1.00050788</v>
      </c>
      <c r="I624" s="12">
        <f t="shared" si="194"/>
        <v>0.1</v>
      </c>
      <c r="J624" s="30">
        <f t="shared" si="181"/>
        <v>44881</v>
      </c>
      <c r="K624" s="2">
        <f t="shared" si="182"/>
        <v>1</v>
      </c>
      <c r="L624" s="15">
        <f t="shared" si="183"/>
        <v>1</v>
      </c>
      <c r="M624" s="11">
        <f t="shared" si="184"/>
        <v>1.000378287</v>
      </c>
      <c r="N624" s="11">
        <f t="shared" ca="1" si="185"/>
        <v>1.0008863589999999</v>
      </c>
      <c r="O624" s="15">
        <f t="shared" si="186"/>
        <v>0</v>
      </c>
      <c r="P624" s="13">
        <f t="shared" ca="1" si="187"/>
        <v>9.1301999999999996E-4</v>
      </c>
      <c r="Q624" s="19">
        <f t="shared" si="188"/>
        <v>0</v>
      </c>
      <c r="R624" s="13">
        <f t="shared" si="192"/>
        <v>0</v>
      </c>
      <c r="S624" s="13"/>
      <c r="T624" s="13"/>
      <c r="U624" s="13"/>
      <c r="V624" s="13"/>
      <c r="W624" s="4" t="str">
        <f t="shared" si="189"/>
        <v>A+J=</v>
      </c>
      <c r="X624" s="30">
        <f t="shared" si="190"/>
        <v>44985</v>
      </c>
      <c r="Y624" s="3"/>
      <c r="Z624" s="3"/>
      <c r="AB624" s="3"/>
      <c r="AC624" s="1"/>
      <c r="AD624" s="3"/>
      <c r="AE624" s="3"/>
      <c r="AF624" s="3"/>
      <c r="AG624" s="3"/>
      <c r="AH624" s="3"/>
      <c r="AI624" s="10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</row>
    <row r="625" spans="1:145" x14ac:dyDescent="0.15">
      <c r="A625" s="36">
        <f t="shared" si="191"/>
        <v>44883</v>
      </c>
      <c r="B625" s="14">
        <f t="shared" ca="1" si="193"/>
        <v>1.0319091900000001</v>
      </c>
      <c r="C625" s="13">
        <f t="shared" ca="1" si="177"/>
        <v>1.0300823400000001</v>
      </c>
      <c r="D625" s="12">
        <f ca="1">IF(A625&lt;$B$1,VLOOKUP(A625,[1]DI!$A$4:$B$15000,2,FALSE),0)</f>
        <v>0.13650000000000001</v>
      </c>
      <c r="E625" s="13">
        <f t="shared" ca="1" si="178"/>
        <v>1.00050788</v>
      </c>
      <c r="F625" s="13">
        <f ca="1">(TRUNC(PRODUCT($E$12:$E624),16))</f>
        <v>1.15116447499844</v>
      </c>
      <c r="G625" s="13">
        <f t="shared" ca="1" si="179"/>
        <v>1.1499960583697999</v>
      </c>
      <c r="H625" s="13">
        <f t="shared" ca="1" si="180"/>
        <v>1.00101602</v>
      </c>
      <c r="I625" s="12">
        <f t="shared" si="194"/>
        <v>0.1</v>
      </c>
      <c r="J625" s="30">
        <f t="shared" si="181"/>
        <v>44881</v>
      </c>
      <c r="K625" s="2">
        <f t="shared" si="182"/>
        <v>2</v>
      </c>
      <c r="L625" s="15">
        <f t="shared" si="183"/>
        <v>2</v>
      </c>
      <c r="M625" s="11">
        <f t="shared" si="184"/>
        <v>1.0007567159999999</v>
      </c>
      <c r="N625" s="11">
        <f t="shared" ca="1" si="185"/>
        <v>1.0017735050000001</v>
      </c>
      <c r="O625" s="15">
        <f t="shared" si="186"/>
        <v>0</v>
      </c>
      <c r="P625" s="13">
        <f t="shared" ca="1" si="187"/>
        <v>1.8268500000000001E-3</v>
      </c>
      <c r="Q625" s="19">
        <f t="shared" si="188"/>
        <v>0</v>
      </c>
      <c r="R625" s="13">
        <f t="shared" si="192"/>
        <v>0</v>
      </c>
      <c r="S625" s="13"/>
      <c r="T625" s="13"/>
      <c r="U625" s="13"/>
      <c r="V625" s="13"/>
      <c r="W625" s="4" t="str">
        <f t="shared" si="189"/>
        <v>A+J=</v>
      </c>
      <c r="X625" s="30">
        <f t="shared" si="190"/>
        <v>44985</v>
      </c>
      <c r="Y625" s="3"/>
      <c r="Z625" s="3"/>
      <c r="AB625" s="3"/>
      <c r="AC625" s="1"/>
      <c r="AD625" s="3"/>
      <c r="AE625" s="3"/>
      <c r="AF625" s="3"/>
      <c r="AG625" s="3"/>
      <c r="AH625" s="3"/>
      <c r="AI625" s="10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</row>
    <row r="626" spans="1:145" x14ac:dyDescent="0.15">
      <c r="A626" s="36">
        <f t="shared" si="191"/>
        <v>44884</v>
      </c>
      <c r="B626" s="14">
        <f t="shared" ca="1" si="193"/>
        <v>1.0328238300000001</v>
      </c>
      <c r="C626" s="13">
        <f t="shared" ca="1" si="177"/>
        <v>1.0300823400000001</v>
      </c>
      <c r="D626" s="12">
        <f ca="1">IF(A626&lt;$B$1,VLOOKUP(A626,[1]DI!$A$4:$B$15000,2,FALSE),0)</f>
        <v>0</v>
      </c>
      <c r="E626" s="13">
        <f t="shared" ca="1" si="178"/>
        <v>1</v>
      </c>
      <c r="F626" s="13">
        <f ca="1">(TRUNC(PRODUCT($E$12:$E625),16))</f>
        <v>1.1517491284120001</v>
      </c>
      <c r="G626" s="13">
        <f t="shared" ca="1" si="179"/>
        <v>1.1499960583697999</v>
      </c>
      <c r="H626" s="13">
        <f t="shared" ca="1" si="180"/>
        <v>1.00152441</v>
      </c>
      <c r="I626" s="12">
        <f t="shared" si="194"/>
        <v>0.1</v>
      </c>
      <c r="J626" s="30">
        <f t="shared" si="181"/>
        <v>44881</v>
      </c>
      <c r="K626" s="2">
        <f t="shared" si="182"/>
        <v>2</v>
      </c>
      <c r="L626" s="15">
        <f t="shared" si="183"/>
        <v>3</v>
      </c>
      <c r="M626" s="11">
        <f t="shared" si="184"/>
        <v>1.001135289</v>
      </c>
      <c r="N626" s="11">
        <f t="shared" ca="1" si="185"/>
        <v>1.0026614300000001</v>
      </c>
      <c r="O626" s="15">
        <f t="shared" si="186"/>
        <v>0</v>
      </c>
      <c r="P626" s="13">
        <f t="shared" ca="1" si="187"/>
        <v>2.7414900000000001E-3</v>
      </c>
      <c r="Q626" s="19">
        <f t="shared" si="188"/>
        <v>0</v>
      </c>
      <c r="R626" s="13">
        <f t="shared" si="192"/>
        <v>0</v>
      </c>
      <c r="S626" s="13"/>
      <c r="T626" s="13"/>
      <c r="U626" s="13"/>
      <c r="V626" s="13"/>
      <c r="W626" s="4" t="str">
        <f t="shared" si="189"/>
        <v>A+J=</v>
      </c>
      <c r="X626" s="30">
        <f t="shared" si="190"/>
        <v>44985</v>
      </c>
      <c r="Y626" s="3"/>
      <c r="Z626" s="3"/>
      <c r="AB626" s="3"/>
      <c r="AC626" s="1"/>
      <c r="AD626" s="3"/>
      <c r="AE626" s="3"/>
      <c r="AF626" s="3"/>
      <c r="AG626" s="3"/>
      <c r="AH626" s="3"/>
      <c r="AI626" s="10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</row>
    <row r="627" spans="1:145" x14ac:dyDescent="0.15">
      <c r="A627" s="36">
        <f t="shared" si="191"/>
        <v>44885</v>
      </c>
      <c r="B627" s="14">
        <f t="shared" ca="1" si="193"/>
        <v>1.0328238300000001</v>
      </c>
      <c r="C627" s="13">
        <f t="shared" ca="1" si="177"/>
        <v>1.0300823400000001</v>
      </c>
      <c r="D627" s="12">
        <f ca="1">IF(A627&lt;$B$1,VLOOKUP(A627,[1]DI!$A$4:$B$15000,2,FALSE),0)</f>
        <v>0</v>
      </c>
      <c r="E627" s="13">
        <f t="shared" ca="1" si="178"/>
        <v>1</v>
      </c>
      <c r="F627" s="13">
        <f ca="1">(TRUNC(PRODUCT($E$12:$E626),16))</f>
        <v>1.1517491284120001</v>
      </c>
      <c r="G627" s="13">
        <f t="shared" ca="1" si="179"/>
        <v>1.1499960583697999</v>
      </c>
      <c r="H627" s="13">
        <f t="shared" ca="1" si="180"/>
        <v>1.00152441</v>
      </c>
      <c r="I627" s="12">
        <f t="shared" si="194"/>
        <v>0.1</v>
      </c>
      <c r="J627" s="30">
        <f t="shared" si="181"/>
        <v>44881</v>
      </c>
      <c r="K627" s="2">
        <f t="shared" si="182"/>
        <v>2</v>
      </c>
      <c r="L627" s="15">
        <f t="shared" si="183"/>
        <v>3</v>
      </c>
      <c r="M627" s="11">
        <f t="shared" si="184"/>
        <v>1.001135289</v>
      </c>
      <c r="N627" s="11">
        <f t="shared" ca="1" si="185"/>
        <v>1.0026614300000001</v>
      </c>
      <c r="O627" s="15">
        <f t="shared" si="186"/>
        <v>0</v>
      </c>
      <c r="P627" s="13">
        <f t="shared" ca="1" si="187"/>
        <v>2.7414900000000001E-3</v>
      </c>
      <c r="Q627" s="19">
        <f t="shared" si="188"/>
        <v>0</v>
      </c>
      <c r="R627" s="13">
        <f t="shared" si="192"/>
        <v>0</v>
      </c>
      <c r="S627" s="13"/>
      <c r="T627" s="13"/>
      <c r="U627" s="13"/>
      <c r="V627" s="13"/>
      <c r="W627" s="4" t="str">
        <f t="shared" si="189"/>
        <v>A+J=</v>
      </c>
      <c r="X627" s="30">
        <f t="shared" si="190"/>
        <v>44985</v>
      </c>
      <c r="Y627" s="3"/>
      <c r="Z627" s="3"/>
      <c r="AB627" s="3"/>
      <c r="AC627" s="1"/>
      <c r="AD627" s="3"/>
      <c r="AE627" s="3"/>
      <c r="AF627" s="3"/>
      <c r="AG627" s="3"/>
      <c r="AH627" s="3"/>
      <c r="AI627" s="10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</row>
    <row r="628" spans="1:145" x14ac:dyDescent="0.15">
      <c r="A628" s="36">
        <f t="shared" si="191"/>
        <v>44886</v>
      </c>
      <c r="B628" s="14">
        <f t="shared" ca="1" si="193"/>
        <v>1.0328238300000001</v>
      </c>
      <c r="C628" s="13">
        <f t="shared" ca="1" si="177"/>
        <v>1.0300823400000001</v>
      </c>
      <c r="D628" s="12">
        <f ca="1">IF(A628&lt;$B$1,VLOOKUP(A628,[1]DI!$A$4:$B$15000,2,FALSE),0)</f>
        <v>0.13650000000000001</v>
      </c>
      <c r="E628" s="13">
        <f t="shared" ca="1" si="178"/>
        <v>1.00050788</v>
      </c>
      <c r="F628" s="13">
        <f ca="1">(TRUNC(PRODUCT($E$12:$E627),16))</f>
        <v>1.1517491284120001</v>
      </c>
      <c r="G628" s="13">
        <f t="shared" ca="1" si="179"/>
        <v>1.1499960583697999</v>
      </c>
      <c r="H628" s="13">
        <f t="shared" ca="1" si="180"/>
        <v>1.00152441</v>
      </c>
      <c r="I628" s="12">
        <f t="shared" si="194"/>
        <v>0.1</v>
      </c>
      <c r="J628" s="30">
        <f t="shared" si="181"/>
        <v>44881</v>
      </c>
      <c r="K628" s="2">
        <f t="shared" si="182"/>
        <v>3</v>
      </c>
      <c r="L628" s="15">
        <f t="shared" si="183"/>
        <v>3</v>
      </c>
      <c r="M628" s="11">
        <f t="shared" si="184"/>
        <v>1.001135289</v>
      </c>
      <c r="N628" s="11">
        <f t="shared" ca="1" si="185"/>
        <v>1.0026614300000001</v>
      </c>
      <c r="O628" s="15">
        <f t="shared" si="186"/>
        <v>0</v>
      </c>
      <c r="P628" s="13">
        <f t="shared" ca="1" si="187"/>
        <v>2.7414900000000001E-3</v>
      </c>
      <c r="Q628" s="19">
        <f t="shared" si="188"/>
        <v>0</v>
      </c>
      <c r="R628" s="13">
        <f t="shared" si="192"/>
        <v>0</v>
      </c>
      <c r="S628" s="13"/>
      <c r="T628" s="13"/>
      <c r="U628" s="13"/>
      <c r="V628" s="13"/>
      <c r="W628" s="4" t="str">
        <f t="shared" si="189"/>
        <v>A+J=</v>
      </c>
      <c r="X628" s="30">
        <f t="shared" si="190"/>
        <v>44985</v>
      </c>
      <c r="Y628" s="3"/>
      <c r="Z628" s="3"/>
      <c r="AB628" s="3"/>
      <c r="AC628" s="1"/>
      <c r="AD628" s="3"/>
      <c r="AE628" s="3"/>
      <c r="AF628" s="3"/>
      <c r="AG628" s="3"/>
      <c r="AH628" s="3"/>
      <c r="AI628" s="10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</row>
    <row r="629" spans="1:145" x14ac:dyDescent="0.15">
      <c r="A629" s="36">
        <f t="shared" si="191"/>
        <v>44887</v>
      </c>
      <c r="B629" s="14">
        <f t="shared" ca="1" si="193"/>
        <v>1.03373928</v>
      </c>
      <c r="C629" s="13">
        <f t="shared" ca="1" si="177"/>
        <v>1.0300823400000001</v>
      </c>
      <c r="D629" s="12">
        <f ca="1">IF(A629&lt;$B$1,VLOOKUP(A629,[1]DI!$A$4:$B$15000,2,FALSE),0)</f>
        <v>0.13650000000000001</v>
      </c>
      <c r="E629" s="13">
        <f t="shared" ca="1" si="178"/>
        <v>1.00050788</v>
      </c>
      <c r="F629" s="13">
        <f ca="1">(TRUNC(PRODUCT($E$12:$E628),16))</f>
        <v>1.1523340787593399</v>
      </c>
      <c r="G629" s="13">
        <f t="shared" ca="1" si="179"/>
        <v>1.1499960583697999</v>
      </c>
      <c r="H629" s="13">
        <f t="shared" ca="1" si="180"/>
        <v>1.00203307</v>
      </c>
      <c r="I629" s="12">
        <f t="shared" si="194"/>
        <v>0.1</v>
      </c>
      <c r="J629" s="30">
        <f t="shared" si="181"/>
        <v>44881</v>
      </c>
      <c r="K629" s="2">
        <f t="shared" si="182"/>
        <v>4</v>
      </c>
      <c r="L629" s="15">
        <f t="shared" si="183"/>
        <v>4</v>
      </c>
      <c r="M629" s="11">
        <f t="shared" si="184"/>
        <v>1.001514005</v>
      </c>
      <c r="N629" s="11">
        <f t="shared" ca="1" si="185"/>
        <v>1.0035501529999999</v>
      </c>
      <c r="O629" s="15">
        <f t="shared" si="186"/>
        <v>0</v>
      </c>
      <c r="P629" s="13">
        <f t="shared" ca="1" si="187"/>
        <v>3.65694E-3</v>
      </c>
      <c r="Q629" s="19">
        <f t="shared" si="188"/>
        <v>0</v>
      </c>
      <c r="R629" s="13">
        <f t="shared" si="192"/>
        <v>0</v>
      </c>
      <c r="S629" s="13"/>
      <c r="T629" s="13"/>
      <c r="U629" s="13"/>
      <c r="V629" s="13"/>
      <c r="W629" s="4" t="str">
        <f t="shared" si="189"/>
        <v>A+J=</v>
      </c>
      <c r="X629" s="30">
        <f t="shared" si="190"/>
        <v>44985</v>
      </c>
      <c r="Y629" s="3"/>
      <c r="Z629" s="3"/>
      <c r="AB629" s="3"/>
      <c r="AC629" s="1"/>
      <c r="AD629" s="3"/>
      <c r="AE629" s="3"/>
      <c r="AF629" s="3"/>
      <c r="AG629" s="3"/>
      <c r="AH629" s="3"/>
      <c r="AI629" s="10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</row>
    <row r="630" spans="1:145" x14ac:dyDescent="0.15">
      <c r="A630" s="36">
        <f t="shared" si="191"/>
        <v>44888</v>
      </c>
      <c r="B630" s="14">
        <f t="shared" ca="1" si="193"/>
        <v>1.0346555500000001</v>
      </c>
      <c r="C630" s="13">
        <f t="shared" ca="1" si="177"/>
        <v>1.0300823400000001</v>
      </c>
      <c r="D630" s="12">
        <f ca="1">IF(A630&lt;$B$1,VLOOKUP(A630,[1]DI!$A$4:$B$15000,2,FALSE),0)</f>
        <v>0.13650000000000001</v>
      </c>
      <c r="E630" s="13">
        <f t="shared" ca="1" si="178"/>
        <v>1.00050788</v>
      </c>
      <c r="F630" s="13">
        <f ca="1">(TRUNC(PRODUCT($E$12:$E629),16))</f>
        <v>1.15291932619126</v>
      </c>
      <c r="G630" s="13">
        <f t="shared" ca="1" si="179"/>
        <v>1.1499960583697999</v>
      </c>
      <c r="H630" s="13">
        <f t="shared" ca="1" si="180"/>
        <v>1.0025419799999999</v>
      </c>
      <c r="I630" s="12">
        <f t="shared" si="194"/>
        <v>0.1</v>
      </c>
      <c r="J630" s="30">
        <f t="shared" si="181"/>
        <v>44881</v>
      </c>
      <c r="K630" s="2">
        <f t="shared" si="182"/>
        <v>5</v>
      </c>
      <c r="L630" s="15">
        <f t="shared" si="183"/>
        <v>5</v>
      </c>
      <c r="M630" s="11">
        <f t="shared" si="184"/>
        <v>1.001892864</v>
      </c>
      <c r="N630" s="11">
        <f t="shared" ca="1" si="185"/>
        <v>1.004439656</v>
      </c>
      <c r="O630" s="15">
        <f t="shared" si="186"/>
        <v>0</v>
      </c>
      <c r="P630" s="13">
        <f t="shared" ca="1" si="187"/>
        <v>4.5732100000000003E-3</v>
      </c>
      <c r="Q630" s="19">
        <f t="shared" si="188"/>
        <v>0</v>
      </c>
      <c r="R630" s="13">
        <f t="shared" si="192"/>
        <v>0</v>
      </c>
      <c r="S630" s="13"/>
      <c r="T630" s="13"/>
      <c r="U630" s="13"/>
      <c r="V630" s="13"/>
      <c r="W630" s="4" t="str">
        <f t="shared" si="189"/>
        <v>A+J=</v>
      </c>
      <c r="X630" s="30">
        <f t="shared" si="190"/>
        <v>44985</v>
      </c>
      <c r="Y630" s="3"/>
      <c r="Z630" s="3"/>
      <c r="AB630" s="3"/>
      <c r="AC630" s="1"/>
      <c r="AD630" s="3"/>
      <c r="AE630" s="3"/>
      <c r="AF630" s="3"/>
      <c r="AG630" s="3"/>
      <c r="AH630" s="3"/>
      <c r="AI630" s="10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</row>
    <row r="631" spans="1:145" x14ac:dyDescent="0.15">
      <c r="A631" s="36">
        <f t="shared" si="191"/>
        <v>44889</v>
      </c>
      <c r="B631" s="14">
        <f t="shared" ca="1" si="193"/>
        <v>1.0355726200000002</v>
      </c>
      <c r="C631" s="13">
        <f t="shared" ca="1" si="177"/>
        <v>1.0300823400000001</v>
      </c>
      <c r="D631" s="12">
        <f ca="1">IF(A631&lt;$B$1,VLOOKUP(A631,[1]DI!$A$4:$B$15000,2,FALSE),0)</f>
        <v>0.13650000000000001</v>
      </c>
      <c r="E631" s="13">
        <f t="shared" ca="1" si="178"/>
        <v>1.00050788</v>
      </c>
      <c r="F631" s="13">
        <f ca="1">(TRUNC(PRODUCT($E$12:$E630),16))</f>
        <v>1.1535048708586499</v>
      </c>
      <c r="G631" s="13">
        <f t="shared" ca="1" si="179"/>
        <v>1.1499960583697999</v>
      </c>
      <c r="H631" s="13">
        <f t="shared" ca="1" si="180"/>
        <v>1.0030511499999999</v>
      </c>
      <c r="I631" s="12">
        <f t="shared" si="194"/>
        <v>0.1</v>
      </c>
      <c r="J631" s="30">
        <f t="shared" si="181"/>
        <v>44881</v>
      </c>
      <c r="K631" s="2">
        <f t="shared" si="182"/>
        <v>6</v>
      </c>
      <c r="L631" s="15">
        <f t="shared" si="183"/>
        <v>6</v>
      </c>
      <c r="M631" s="11">
        <f t="shared" si="184"/>
        <v>1.0022718669999999</v>
      </c>
      <c r="N631" s="11">
        <f t="shared" ca="1" si="185"/>
        <v>1.0053299490000001</v>
      </c>
      <c r="O631" s="15">
        <f t="shared" si="186"/>
        <v>0</v>
      </c>
      <c r="P631" s="13">
        <f t="shared" ca="1" si="187"/>
        <v>5.4902800000000002E-3</v>
      </c>
      <c r="Q631" s="19">
        <f t="shared" si="188"/>
        <v>0</v>
      </c>
      <c r="R631" s="13">
        <f t="shared" si="192"/>
        <v>0</v>
      </c>
      <c r="S631" s="13"/>
      <c r="T631" s="13"/>
      <c r="U631" s="13"/>
      <c r="V631" s="13"/>
      <c r="W631" s="4" t="str">
        <f t="shared" si="189"/>
        <v>A+J=</v>
      </c>
      <c r="X631" s="30">
        <f t="shared" si="190"/>
        <v>44985</v>
      </c>
      <c r="Y631" s="3"/>
      <c r="Z631" s="3"/>
      <c r="AB631" s="3"/>
      <c r="AC631" s="1"/>
      <c r="AD631" s="3"/>
      <c r="AE631" s="3"/>
      <c r="AF631" s="3"/>
      <c r="AG631" s="3"/>
      <c r="AH631" s="3"/>
      <c r="AI631" s="10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</row>
    <row r="632" spans="1:145" x14ac:dyDescent="0.15">
      <c r="A632" s="36">
        <f t="shared" si="191"/>
        <v>44890</v>
      </c>
      <c r="B632" s="14">
        <f t="shared" ca="1" si="193"/>
        <v>1.0364905100000001</v>
      </c>
      <c r="C632" s="13">
        <f t="shared" ca="1" si="177"/>
        <v>1.0300823400000001</v>
      </c>
      <c r="D632" s="12">
        <f ca="1">IF(A632&lt;$B$1,VLOOKUP(A632,[1]DI!$A$4:$B$15000,2,FALSE),0)</f>
        <v>0.13650000000000001</v>
      </c>
      <c r="E632" s="13">
        <f t="shared" ca="1" si="178"/>
        <v>1.00050788</v>
      </c>
      <c r="F632" s="13">
        <f ca="1">(TRUNC(PRODUCT($E$12:$E631),16))</f>
        <v>1.15409071291246</v>
      </c>
      <c r="G632" s="13">
        <f t="shared" ca="1" si="179"/>
        <v>1.1499960583697999</v>
      </c>
      <c r="H632" s="13">
        <f t="shared" ca="1" si="180"/>
        <v>1.00356058</v>
      </c>
      <c r="I632" s="12">
        <f t="shared" si="194"/>
        <v>0.1</v>
      </c>
      <c r="J632" s="30">
        <f t="shared" si="181"/>
        <v>44881</v>
      </c>
      <c r="K632" s="2">
        <f t="shared" si="182"/>
        <v>7</v>
      </c>
      <c r="L632" s="15">
        <f t="shared" si="183"/>
        <v>7</v>
      </c>
      <c r="M632" s="11">
        <f t="shared" si="184"/>
        <v>1.0026510129999999</v>
      </c>
      <c r="N632" s="11">
        <f t="shared" ca="1" si="185"/>
        <v>1.006221032</v>
      </c>
      <c r="O632" s="15">
        <f t="shared" si="186"/>
        <v>0</v>
      </c>
      <c r="P632" s="13">
        <f t="shared" ca="1" si="187"/>
        <v>6.4081700000000004E-3</v>
      </c>
      <c r="Q632" s="19">
        <f t="shared" si="188"/>
        <v>0</v>
      </c>
      <c r="R632" s="13">
        <f t="shared" si="192"/>
        <v>0</v>
      </c>
      <c r="S632" s="13"/>
      <c r="T632" s="13"/>
      <c r="U632" s="13"/>
      <c r="V632" s="13"/>
      <c r="W632" s="4" t="str">
        <f t="shared" si="189"/>
        <v>A+J=</v>
      </c>
      <c r="X632" s="30">
        <f t="shared" si="190"/>
        <v>44985</v>
      </c>
      <c r="Y632" s="3"/>
      <c r="Z632" s="3"/>
      <c r="AB632" s="3"/>
      <c r="AC632" s="1"/>
      <c r="AD632" s="3"/>
      <c r="AE632" s="3"/>
      <c r="AF632" s="3"/>
      <c r="AG632" s="3"/>
      <c r="AH632" s="3"/>
      <c r="AI632" s="10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</row>
    <row r="633" spans="1:145" x14ac:dyDescent="0.15">
      <c r="A633" s="36">
        <f t="shared" si="191"/>
        <v>44891</v>
      </c>
      <c r="B633" s="14">
        <f t="shared" ca="1" si="193"/>
        <v>1.0374092100000001</v>
      </c>
      <c r="C633" s="13">
        <f t="shared" ref="C633:C652" ca="1" si="195">(C632-R632)</f>
        <v>1.0300823400000001</v>
      </c>
      <c r="D633" s="12">
        <f ca="1">IF(A633&lt;$B$1,VLOOKUP(A633,[1]DI!$A$4:$B$15000,2,FALSE),0)</f>
        <v>0</v>
      </c>
      <c r="E633" s="13">
        <f t="shared" ref="E633:E652" ca="1" si="196">ROUND(((1+D633)^(1/252)),8)</f>
        <v>1</v>
      </c>
      <c r="F633" s="13">
        <f ca="1">(TRUNC(PRODUCT($E$12:$E632),16))</f>
        <v>1.1546768525037301</v>
      </c>
      <c r="G633" s="13">
        <f t="shared" ref="G633:G652" ca="1" si="197">IF(O632&gt;0,F632,G632)</f>
        <v>1.1499960583697999</v>
      </c>
      <c r="H633" s="13">
        <f t="shared" ref="H633:H652" ca="1" si="198">ROUND(F633/G633,8)</f>
        <v>1.0040702699999999</v>
      </c>
      <c r="I633" s="12">
        <f t="shared" si="194"/>
        <v>0.1</v>
      </c>
      <c r="J633" s="30">
        <f t="shared" ref="J633:J652" si="199">IF(O632&gt;0,VLOOKUP(O632,Z$12:AJ$150,2),J632)</f>
        <v>44881</v>
      </c>
      <c r="K633" s="2">
        <f t="shared" ref="K633:K652" si="200">IF(A633&gt;J633,IF(NETWORKDAYS(J633,A633,$Z$160:$Z$544)-1=0,1,NETWORKDAYS(J633,A633,$Z$160:$Z$544)-1),0)</f>
        <v>7</v>
      </c>
      <c r="L633" s="15">
        <f t="shared" ref="L633:L652" si="201">IF(AND(K633=1,K632=1),1,IF(K633&gt;0,IF(K633=K632,K633+1,K633),0))</f>
        <v>8</v>
      </c>
      <c r="M633" s="11">
        <f t="shared" ref="M633:M652" si="202">ROUND((I633+1)^(L633/252),9)</f>
        <v>1.003030302</v>
      </c>
      <c r="N633" s="11">
        <f t="shared" ref="N633:N652" ca="1" si="203">ROUND(H633*M633,9)</f>
        <v>1.0071129059999999</v>
      </c>
      <c r="O633" s="15">
        <f t="shared" ref="O633:O652" si="204">IF(VLOOKUP(A633,AA$12:AH$150,8)=VLOOKUP(A632,AA$12:AH$150,8),0,VLOOKUP(A633,AA$12:AH$150,8))</f>
        <v>0</v>
      </c>
      <c r="P633" s="13">
        <f t="shared" ref="P633:P652" ca="1" si="205">TRUNC(((N633-1)*C633),8)</f>
        <v>7.3268700000000001E-3</v>
      </c>
      <c r="Q633" s="19">
        <f t="shared" ref="Q633:Q696" si="206">IF($O633&gt;0,VLOOKUP($O633,$Z$12:$AF$150,7),0)</f>
        <v>0</v>
      </c>
      <c r="R633" s="13">
        <f t="shared" si="192"/>
        <v>0</v>
      </c>
      <c r="S633" s="13"/>
      <c r="T633" s="13"/>
      <c r="U633" s="13"/>
      <c r="V633" s="13"/>
      <c r="W633" s="4" t="str">
        <f t="shared" ref="W633:W652" si="207">IF(O632&gt;0,VLOOKUP(O632,Z$12:AJ$150,10),W632)</f>
        <v>A+J=</v>
      </c>
      <c r="X633" s="30">
        <f t="shared" ref="X633:X652" si="208">IF(O632&gt;0,VLOOKUP(O632,Z$12:AJ$150,11),X632)</f>
        <v>44985</v>
      </c>
      <c r="Y633" s="3"/>
      <c r="Z633" s="3"/>
      <c r="AB633" s="3"/>
      <c r="AC633" s="1"/>
      <c r="AD633" s="3"/>
      <c r="AE633" s="3"/>
      <c r="AF633" s="3"/>
      <c r="AG633" s="3"/>
      <c r="AH633" s="3"/>
      <c r="AI633" s="10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</row>
    <row r="634" spans="1:145" x14ac:dyDescent="0.15">
      <c r="A634" s="36">
        <f t="shared" si="191"/>
        <v>44892</v>
      </c>
      <c r="B634" s="14">
        <f t="shared" ca="1" si="193"/>
        <v>1.0374092100000001</v>
      </c>
      <c r="C634" s="13">
        <f t="shared" ca="1" si="195"/>
        <v>1.0300823400000001</v>
      </c>
      <c r="D634" s="12">
        <f ca="1">IF(A634&lt;$B$1,VLOOKUP(A634,[1]DI!$A$4:$B$15000,2,FALSE),0)</f>
        <v>0</v>
      </c>
      <c r="E634" s="13">
        <f t="shared" ca="1" si="196"/>
        <v>1</v>
      </c>
      <c r="F634" s="13">
        <f ca="1">(TRUNC(PRODUCT($E$12:$E633),16))</f>
        <v>1.1546768525037301</v>
      </c>
      <c r="G634" s="13">
        <f t="shared" ca="1" si="197"/>
        <v>1.1499960583697999</v>
      </c>
      <c r="H634" s="13">
        <f t="shared" ca="1" si="198"/>
        <v>1.0040702699999999</v>
      </c>
      <c r="I634" s="12">
        <f t="shared" si="194"/>
        <v>0.1</v>
      </c>
      <c r="J634" s="30">
        <f t="shared" si="199"/>
        <v>44881</v>
      </c>
      <c r="K634" s="2">
        <f t="shared" si="200"/>
        <v>7</v>
      </c>
      <c r="L634" s="15">
        <f t="shared" si="201"/>
        <v>8</v>
      </c>
      <c r="M634" s="11">
        <f t="shared" si="202"/>
        <v>1.003030302</v>
      </c>
      <c r="N634" s="11">
        <f t="shared" ca="1" si="203"/>
        <v>1.0071129059999999</v>
      </c>
      <c r="O634" s="15">
        <f t="shared" si="204"/>
        <v>0</v>
      </c>
      <c r="P634" s="13">
        <f t="shared" ca="1" si="205"/>
        <v>7.3268700000000001E-3</v>
      </c>
      <c r="Q634" s="19">
        <f t="shared" si="206"/>
        <v>0</v>
      </c>
      <c r="R634" s="13">
        <f t="shared" si="192"/>
        <v>0</v>
      </c>
      <c r="S634" s="13"/>
      <c r="T634" s="13"/>
      <c r="U634" s="13"/>
      <c r="V634" s="13"/>
      <c r="W634" s="4" t="str">
        <f t="shared" si="207"/>
        <v>A+J=</v>
      </c>
      <c r="X634" s="30">
        <f t="shared" si="208"/>
        <v>44985</v>
      </c>
      <c r="Y634" s="3"/>
      <c r="Z634" s="3"/>
      <c r="AB634" s="3"/>
      <c r="AC634" s="1"/>
      <c r="AD634" s="3"/>
      <c r="AE634" s="3"/>
      <c r="AF634" s="3"/>
      <c r="AG634" s="3"/>
      <c r="AH634" s="3"/>
      <c r="AI634" s="10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</row>
    <row r="635" spans="1:145" x14ac:dyDescent="0.15">
      <c r="A635" s="36">
        <f t="shared" si="191"/>
        <v>44893</v>
      </c>
      <c r="B635" s="14">
        <f t="shared" ca="1" si="193"/>
        <v>1.0374092100000001</v>
      </c>
      <c r="C635" s="13">
        <f t="shared" ca="1" si="195"/>
        <v>1.0300823400000001</v>
      </c>
      <c r="D635" s="12">
        <f ca="1">IF(A635&lt;$B$1,VLOOKUP(A635,[1]DI!$A$4:$B$15000,2,FALSE),0)</f>
        <v>0.13650000000000001</v>
      </c>
      <c r="E635" s="13">
        <f t="shared" ca="1" si="196"/>
        <v>1.00050788</v>
      </c>
      <c r="F635" s="13">
        <f ca="1">(TRUNC(PRODUCT($E$12:$E634),16))</f>
        <v>1.1546768525037301</v>
      </c>
      <c r="G635" s="13">
        <f t="shared" ca="1" si="197"/>
        <v>1.1499960583697999</v>
      </c>
      <c r="H635" s="13">
        <f t="shared" ca="1" si="198"/>
        <v>1.0040702699999999</v>
      </c>
      <c r="I635" s="12">
        <f t="shared" si="194"/>
        <v>0.1</v>
      </c>
      <c r="J635" s="30">
        <f t="shared" si="199"/>
        <v>44881</v>
      </c>
      <c r="K635" s="2">
        <f t="shared" si="200"/>
        <v>8</v>
      </c>
      <c r="L635" s="15">
        <f t="shared" si="201"/>
        <v>8</v>
      </c>
      <c r="M635" s="11">
        <f t="shared" si="202"/>
        <v>1.003030302</v>
      </c>
      <c r="N635" s="11">
        <f t="shared" ca="1" si="203"/>
        <v>1.0071129059999999</v>
      </c>
      <c r="O635" s="15">
        <f t="shared" si="204"/>
        <v>0</v>
      </c>
      <c r="P635" s="13">
        <f t="shared" ca="1" si="205"/>
        <v>7.3268700000000001E-3</v>
      </c>
      <c r="Q635" s="19">
        <f t="shared" si="206"/>
        <v>0</v>
      </c>
      <c r="R635" s="13">
        <f t="shared" si="192"/>
        <v>0</v>
      </c>
      <c r="S635" s="13"/>
      <c r="T635" s="13"/>
      <c r="U635" s="13"/>
      <c r="V635" s="13"/>
      <c r="W635" s="4" t="str">
        <f t="shared" si="207"/>
        <v>A+J=</v>
      </c>
      <c r="X635" s="30">
        <f t="shared" si="208"/>
        <v>44985</v>
      </c>
      <c r="Y635" s="3"/>
      <c r="Z635" s="3"/>
      <c r="AB635" s="3"/>
      <c r="AC635" s="1"/>
      <c r="AD635" s="3"/>
      <c r="AE635" s="3"/>
      <c r="AF635" s="3"/>
      <c r="AG635" s="3"/>
      <c r="AH635" s="3"/>
      <c r="AI635" s="10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</row>
    <row r="636" spans="1:145" x14ac:dyDescent="0.15">
      <c r="A636" s="36">
        <f t="shared" si="191"/>
        <v>44894</v>
      </c>
      <c r="B636" s="14">
        <f t="shared" ca="1" si="193"/>
        <v>1.0383287300000001</v>
      </c>
      <c r="C636" s="13">
        <f t="shared" ca="1" si="195"/>
        <v>1.0300823400000001</v>
      </c>
      <c r="D636" s="12">
        <f ca="1">IF(A636&lt;$B$1,VLOOKUP(A636,[1]DI!$A$4:$B$15000,2,FALSE),0)</f>
        <v>0.13650000000000001</v>
      </c>
      <c r="E636" s="13">
        <f t="shared" ca="1" si="196"/>
        <v>1.00050788</v>
      </c>
      <c r="F636" s="13">
        <f ca="1">(TRUNC(PRODUCT($E$12:$E635),16))</f>
        <v>1.1552632897835799</v>
      </c>
      <c r="G636" s="13">
        <f t="shared" ca="1" si="197"/>
        <v>1.1499960583697999</v>
      </c>
      <c r="H636" s="13">
        <f t="shared" ca="1" si="198"/>
        <v>1.00458022</v>
      </c>
      <c r="I636" s="12">
        <f t="shared" si="194"/>
        <v>0.1</v>
      </c>
      <c r="J636" s="30">
        <f t="shared" si="199"/>
        <v>44881</v>
      </c>
      <c r="K636" s="2">
        <f t="shared" si="200"/>
        <v>9</v>
      </c>
      <c r="L636" s="15">
        <f t="shared" si="201"/>
        <v>9</v>
      </c>
      <c r="M636" s="11">
        <f t="shared" si="202"/>
        <v>1.003409735</v>
      </c>
      <c r="N636" s="11">
        <f t="shared" ca="1" si="203"/>
        <v>1.0080055720000001</v>
      </c>
      <c r="O636" s="15">
        <f t="shared" si="204"/>
        <v>0</v>
      </c>
      <c r="P636" s="13">
        <f t="shared" ca="1" si="205"/>
        <v>8.2463899999999993E-3</v>
      </c>
      <c r="Q636" s="19">
        <f t="shared" si="206"/>
        <v>0</v>
      </c>
      <c r="R636" s="13">
        <f t="shared" si="192"/>
        <v>0</v>
      </c>
      <c r="S636" s="13"/>
      <c r="T636" s="13"/>
      <c r="U636" s="13"/>
      <c r="V636" s="13"/>
      <c r="W636" s="4" t="str">
        <f t="shared" si="207"/>
        <v>A+J=</v>
      </c>
      <c r="X636" s="30">
        <f t="shared" si="208"/>
        <v>44985</v>
      </c>
      <c r="Y636" s="3"/>
      <c r="Z636" s="3"/>
      <c r="AB636" s="3"/>
      <c r="AC636" s="1"/>
      <c r="AD636" s="3"/>
      <c r="AE636" s="3"/>
      <c r="AF636" s="3"/>
      <c r="AG636" s="3"/>
      <c r="AH636" s="3"/>
      <c r="AI636" s="10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</row>
    <row r="637" spans="1:145" x14ac:dyDescent="0.15">
      <c r="A637" s="36">
        <f t="shared" si="191"/>
        <v>44895</v>
      </c>
      <c r="B637" s="14">
        <f t="shared" ca="1" si="193"/>
        <v>1.0392490600000002</v>
      </c>
      <c r="C637" s="13">
        <f t="shared" ca="1" si="195"/>
        <v>1.0300823400000001</v>
      </c>
      <c r="D637" s="12">
        <f ca="1">IF(A637&lt;$B$1,VLOOKUP(A637,[1]DI!$A$4:$B$15000,2,FALSE),0)</f>
        <v>0.13650000000000001</v>
      </c>
      <c r="E637" s="13">
        <f t="shared" ca="1" si="196"/>
        <v>1.00050788</v>
      </c>
      <c r="F637" s="13">
        <f ca="1">(TRUNC(PRODUCT($E$12:$E636),16))</f>
        <v>1.1558500249032</v>
      </c>
      <c r="G637" s="13">
        <f t="shared" ca="1" si="197"/>
        <v>1.1499960583697999</v>
      </c>
      <c r="H637" s="13">
        <f t="shared" ca="1" si="198"/>
        <v>1.0050904199999999</v>
      </c>
      <c r="I637" s="12">
        <f t="shared" si="194"/>
        <v>0.1</v>
      </c>
      <c r="J637" s="30">
        <f t="shared" si="199"/>
        <v>44881</v>
      </c>
      <c r="K637" s="2">
        <f t="shared" si="200"/>
        <v>10</v>
      </c>
      <c r="L637" s="15">
        <f t="shared" si="201"/>
        <v>10</v>
      </c>
      <c r="M637" s="11">
        <f t="shared" si="202"/>
        <v>1.003789311</v>
      </c>
      <c r="N637" s="11">
        <f t="shared" ca="1" si="203"/>
        <v>1.0088990200000001</v>
      </c>
      <c r="O637" s="15">
        <f t="shared" si="204"/>
        <v>0</v>
      </c>
      <c r="P637" s="13">
        <f t="shared" ca="1" si="205"/>
        <v>9.1667199999999997E-3</v>
      </c>
      <c r="Q637" s="19">
        <f t="shared" si="206"/>
        <v>0</v>
      </c>
      <c r="R637" s="13">
        <f t="shared" si="192"/>
        <v>0</v>
      </c>
      <c r="S637" s="13"/>
      <c r="T637" s="13"/>
      <c r="U637" s="13"/>
      <c r="V637" s="13"/>
      <c r="W637" s="4" t="str">
        <f t="shared" si="207"/>
        <v>A+J=</v>
      </c>
      <c r="X637" s="30">
        <f t="shared" si="208"/>
        <v>44985</v>
      </c>
      <c r="Y637" s="3"/>
      <c r="Z637" s="3"/>
      <c r="AB637" s="3"/>
      <c r="AC637" s="1"/>
      <c r="AD637" s="3"/>
      <c r="AE637" s="3"/>
      <c r="AF637" s="3"/>
      <c r="AG637" s="3"/>
      <c r="AH637" s="3"/>
      <c r="AI637" s="10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</row>
    <row r="638" spans="1:145" x14ac:dyDescent="0.15">
      <c r="A638" s="36">
        <f t="shared" si="191"/>
        <v>44896</v>
      </c>
      <c r="B638" s="14">
        <f t="shared" ca="1" si="193"/>
        <v>1.0401702100000001</v>
      </c>
      <c r="C638" s="13">
        <f t="shared" ca="1" si="195"/>
        <v>1.0300823400000001</v>
      </c>
      <c r="D638" s="12">
        <f ca="1">IF(A638&lt;$B$1,VLOOKUP(A638,[1]DI!$A$4:$B$15000,2,FALSE),0)</f>
        <v>0.13650000000000001</v>
      </c>
      <c r="E638" s="13">
        <f t="shared" ca="1" si="196"/>
        <v>1.00050788</v>
      </c>
      <c r="F638" s="13">
        <f ca="1">(TRUNC(PRODUCT($E$12:$E637),16))</f>
        <v>1.1564370580138501</v>
      </c>
      <c r="G638" s="13">
        <f t="shared" ca="1" si="197"/>
        <v>1.1499960583697999</v>
      </c>
      <c r="H638" s="13">
        <f t="shared" ca="1" si="198"/>
        <v>1.00560089</v>
      </c>
      <c r="I638" s="12">
        <f t="shared" si="194"/>
        <v>0.1</v>
      </c>
      <c r="J638" s="30">
        <f t="shared" si="199"/>
        <v>44881</v>
      </c>
      <c r="K638" s="2">
        <f t="shared" si="200"/>
        <v>11</v>
      </c>
      <c r="L638" s="15">
        <f t="shared" si="201"/>
        <v>11</v>
      </c>
      <c r="M638" s="11">
        <f t="shared" si="202"/>
        <v>1.004169031</v>
      </c>
      <c r="N638" s="11">
        <f t="shared" ca="1" si="203"/>
        <v>1.0097932709999999</v>
      </c>
      <c r="O638" s="15">
        <f t="shared" si="204"/>
        <v>0</v>
      </c>
      <c r="P638" s="13">
        <f t="shared" ca="1" si="205"/>
        <v>1.0087870000000001E-2</v>
      </c>
      <c r="Q638" s="19">
        <f t="shared" si="206"/>
        <v>0</v>
      </c>
      <c r="R638" s="13">
        <f t="shared" si="192"/>
        <v>0</v>
      </c>
      <c r="S638" s="13"/>
      <c r="T638" s="13"/>
      <c r="U638" s="13"/>
      <c r="V638" s="13"/>
      <c r="W638" s="4" t="str">
        <f t="shared" si="207"/>
        <v>A+J=</v>
      </c>
      <c r="X638" s="30">
        <f t="shared" si="208"/>
        <v>44985</v>
      </c>
      <c r="Y638" s="3"/>
      <c r="Z638" s="3"/>
      <c r="AB638" s="3"/>
      <c r="AC638" s="1"/>
      <c r="AD638" s="3"/>
      <c r="AE638" s="3"/>
      <c r="AF638" s="3"/>
      <c r="AG638" s="3"/>
      <c r="AH638" s="3"/>
      <c r="AI638" s="10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</row>
    <row r="639" spans="1:145" x14ac:dyDescent="0.15">
      <c r="A639" s="36">
        <f t="shared" si="191"/>
        <v>44897</v>
      </c>
      <c r="B639" s="14">
        <f t="shared" ca="1" si="193"/>
        <v>1.0410921700000002</v>
      </c>
      <c r="C639" s="13">
        <f t="shared" ca="1" si="195"/>
        <v>1.0300823400000001</v>
      </c>
      <c r="D639" s="12">
        <f ca="1">IF(A639&lt;$B$1,VLOOKUP(A639,[1]DI!$A$4:$B$15000,2,FALSE),0)</f>
        <v>0.13650000000000001</v>
      </c>
      <c r="E639" s="13">
        <f t="shared" ca="1" si="196"/>
        <v>1.00050788</v>
      </c>
      <c r="F639" s="13">
        <f ca="1">(TRUNC(PRODUCT($E$12:$E638),16))</f>
        <v>1.1570243892668699</v>
      </c>
      <c r="G639" s="13">
        <f t="shared" ca="1" si="197"/>
        <v>1.1499960583697999</v>
      </c>
      <c r="H639" s="13">
        <f t="shared" ca="1" si="198"/>
        <v>1.00611161</v>
      </c>
      <c r="I639" s="12">
        <f t="shared" si="194"/>
        <v>0.1</v>
      </c>
      <c r="J639" s="30">
        <f t="shared" si="199"/>
        <v>44881</v>
      </c>
      <c r="K639" s="2">
        <f t="shared" si="200"/>
        <v>12</v>
      </c>
      <c r="L639" s="15">
        <f t="shared" si="201"/>
        <v>12</v>
      </c>
      <c r="M639" s="11">
        <f t="shared" si="202"/>
        <v>1.0045488950000001</v>
      </c>
      <c r="N639" s="11">
        <f t="shared" ca="1" si="203"/>
        <v>1.010688306</v>
      </c>
      <c r="O639" s="15">
        <f t="shared" si="204"/>
        <v>0</v>
      </c>
      <c r="P639" s="13">
        <f t="shared" ca="1" si="205"/>
        <v>1.100983E-2</v>
      </c>
      <c r="Q639" s="19">
        <f t="shared" si="206"/>
        <v>0</v>
      </c>
      <c r="R639" s="13">
        <f t="shared" si="192"/>
        <v>0</v>
      </c>
      <c r="S639" s="13"/>
      <c r="T639" s="13"/>
      <c r="U639" s="13"/>
      <c r="V639" s="13"/>
      <c r="W639" s="4" t="str">
        <f t="shared" si="207"/>
        <v>A+J=</v>
      </c>
      <c r="X639" s="30">
        <f t="shared" si="208"/>
        <v>44985</v>
      </c>
      <c r="Y639" s="3"/>
      <c r="Z639" s="3"/>
      <c r="AB639" s="3"/>
      <c r="AC639" s="1"/>
      <c r="AD639" s="3"/>
      <c r="AE639" s="3"/>
      <c r="AF639" s="3"/>
      <c r="AG639" s="3"/>
      <c r="AH639" s="3"/>
      <c r="AI639" s="10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</row>
    <row r="640" spans="1:145" x14ac:dyDescent="0.15">
      <c r="A640" s="36">
        <f t="shared" si="191"/>
        <v>44898</v>
      </c>
      <c r="B640" s="14">
        <f t="shared" ca="1" si="193"/>
        <v>1.0420149600000002</v>
      </c>
      <c r="C640" s="13">
        <f t="shared" ca="1" si="195"/>
        <v>1.0300823400000001</v>
      </c>
      <c r="D640" s="12">
        <f ca="1">IF(A640&lt;$B$1,VLOOKUP(A640,[1]DI!$A$4:$B$15000,2,FALSE),0)</f>
        <v>0</v>
      </c>
      <c r="E640" s="13">
        <f t="shared" ca="1" si="196"/>
        <v>1</v>
      </c>
      <c r="F640" s="13">
        <f ca="1">(TRUNC(PRODUCT($E$12:$E639),16))</f>
        <v>1.15761201881369</v>
      </c>
      <c r="G640" s="13">
        <f t="shared" ca="1" si="197"/>
        <v>1.1499960583697999</v>
      </c>
      <c r="H640" s="13">
        <f t="shared" ca="1" si="198"/>
        <v>1.0066226</v>
      </c>
      <c r="I640" s="12">
        <f t="shared" si="194"/>
        <v>0.1</v>
      </c>
      <c r="J640" s="30">
        <f t="shared" si="199"/>
        <v>44881</v>
      </c>
      <c r="K640" s="2">
        <f t="shared" si="200"/>
        <v>12</v>
      </c>
      <c r="L640" s="15">
        <f t="shared" si="201"/>
        <v>13</v>
      </c>
      <c r="M640" s="11">
        <f t="shared" si="202"/>
        <v>1.0049289020000001</v>
      </c>
      <c r="N640" s="11">
        <f t="shared" ca="1" si="203"/>
        <v>1.011584144</v>
      </c>
      <c r="O640" s="15">
        <f t="shared" si="204"/>
        <v>0</v>
      </c>
      <c r="P640" s="13">
        <f t="shared" ca="1" si="205"/>
        <v>1.193262E-2</v>
      </c>
      <c r="Q640" s="19">
        <f t="shared" si="206"/>
        <v>0</v>
      </c>
      <c r="R640" s="13">
        <f t="shared" si="192"/>
        <v>0</v>
      </c>
      <c r="S640" s="13"/>
      <c r="T640" s="13"/>
      <c r="U640" s="13"/>
      <c r="V640" s="13"/>
      <c r="W640" s="4" t="str">
        <f t="shared" si="207"/>
        <v>A+J=</v>
      </c>
      <c r="X640" s="30">
        <f t="shared" si="208"/>
        <v>44985</v>
      </c>
      <c r="Y640" s="3"/>
      <c r="Z640" s="3"/>
      <c r="AB640" s="3"/>
      <c r="AC640" s="1"/>
      <c r="AD640" s="3"/>
      <c r="AE640" s="3"/>
      <c r="AF640" s="3"/>
      <c r="AG640" s="3"/>
      <c r="AH640" s="3"/>
      <c r="AI640" s="10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</row>
    <row r="641" spans="1:145" x14ac:dyDescent="0.15">
      <c r="A641" s="36">
        <f t="shared" si="191"/>
        <v>44899</v>
      </c>
      <c r="B641" s="14">
        <f t="shared" ca="1" si="193"/>
        <v>1.0420149600000002</v>
      </c>
      <c r="C641" s="13">
        <f t="shared" ca="1" si="195"/>
        <v>1.0300823400000001</v>
      </c>
      <c r="D641" s="12">
        <f ca="1">IF(A641&lt;$B$1,VLOOKUP(A641,[1]DI!$A$4:$B$15000,2,FALSE),0)</f>
        <v>0</v>
      </c>
      <c r="E641" s="13">
        <f t="shared" ca="1" si="196"/>
        <v>1</v>
      </c>
      <c r="F641" s="13">
        <f ca="1">(TRUNC(PRODUCT($E$12:$E640),16))</f>
        <v>1.15761201881369</v>
      </c>
      <c r="G641" s="13">
        <f t="shared" ca="1" si="197"/>
        <v>1.1499960583697999</v>
      </c>
      <c r="H641" s="13">
        <f t="shared" ca="1" si="198"/>
        <v>1.0066226</v>
      </c>
      <c r="I641" s="12">
        <f t="shared" si="194"/>
        <v>0.1</v>
      </c>
      <c r="J641" s="30">
        <f t="shared" si="199"/>
        <v>44881</v>
      </c>
      <c r="K641" s="2">
        <f t="shared" si="200"/>
        <v>12</v>
      </c>
      <c r="L641" s="15">
        <f t="shared" si="201"/>
        <v>13</v>
      </c>
      <c r="M641" s="11">
        <f t="shared" si="202"/>
        <v>1.0049289020000001</v>
      </c>
      <c r="N641" s="11">
        <f t="shared" ca="1" si="203"/>
        <v>1.011584144</v>
      </c>
      <c r="O641" s="15">
        <f t="shared" si="204"/>
        <v>0</v>
      </c>
      <c r="P641" s="13">
        <f t="shared" ca="1" si="205"/>
        <v>1.193262E-2</v>
      </c>
      <c r="Q641" s="19">
        <f t="shared" si="206"/>
        <v>0</v>
      </c>
      <c r="R641" s="13">
        <f t="shared" si="192"/>
        <v>0</v>
      </c>
      <c r="S641" s="13"/>
      <c r="T641" s="13"/>
      <c r="U641" s="13"/>
      <c r="V641" s="13"/>
      <c r="W641" s="4" t="str">
        <f t="shared" si="207"/>
        <v>A+J=</v>
      </c>
      <c r="X641" s="30">
        <f t="shared" si="208"/>
        <v>44985</v>
      </c>
      <c r="Y641" s="3"/>
      <c r="Z641" s="3"/>
      <c r="AB641" s="3"/>
      <c r="AC641" s="1"/>
      <c r="AD641" s="3"/>
      <c r="AE641" s="3"/>
      <c r="AF641" s="3"/>
      <c r="AG641" s="3"/>
      <c r="AH641" s="3"/>
      <c r="AI641" s="10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</row>
    <row r="642" spans="1:145" x14ac:dyDescent="0.15">
      <c r="A642" s="36">
        <f t="shared" si="191"/>
        <v>44900</v>
      </c>
      <c r="B642" s="14">
        <f t="shared" ca="1" si="193"/>
        <v>1.0420149600000002</v>
      </c>
      <c r="C642" s="13">
        <f t="shared" ca="1" si="195"/>
        <v>1.0300823400000001</v>
      </c>
      <c r="D642" s="12">
        <f ca="1">IF(A642&lt;$B$1,VLOOKUP(A642,[1]DI!$A$4:$B$15000,2,FALSE),0)</f>
        <v>0.13650000000000001</v>
      </c>
      <c r="E642" s="13">
        <f t="shared" ca="1" si="196"/>
        <v>1.00050788</v>
      </c>
      <c r="F642" s="13">
        <f ca="1">(TRUNC(PRODUCT($E$12:$E641),16))</f>
        <v>1.15761201881369</v>
      </c>
      <c r="G642" s="13">
        <f t="shared" ca="1" si="197"/>
        <v>1.1499960583697999</v>
      </c>
      <c r="H642" s="13">
        <f t="shared" ca="1" si="198"/>
        <v>1.0066226</v>
      </c>
      <c r="I642" s="12">
        <f t="shared" si="194"/>
        <v>0.1</v>
      </c>
      <c r="J642" s="30">
        <f t="shared" si="199"/>
        <v>44881</v>
      </c>
      <c r="K642" s="2">
        <f t="shared" si="200"/>
        <v>13</v>
      </c>
      <c r="L642" s="15">
        <f t="shared" si="201"/>
        <v>13</v>
      </c>
      <c r="M642" s="11">
        <f t="shared" si="202"/>
        <v>1.0049289020000001</v>
      </c>
      <c r="N642" s="11">
        <f t="shared" ca="1" si="203"/>
        <v>1.011584144</v>
      </c>
      <c r="O642" s="15">
        <f t="shared" si="204"/>
        <v>0</v>
      </c>
      <c r="P642" s="13">
        <f t="shared" ca="1" si="205"/>
        <v>1.193262E-2</v>
      </c>
      <c r="Q642" s="19">
        <f t="shared" si="206"/>
        <v>0</v>
      </c>
      <c r="R642" s="13">
        <f t="shared" si="192"/>
        <v>0</v>
      </c>
      <c r="S642" s="13"/>
      <c r="T642" s="13"/>
      <c r="U642" s="13"/>
      <c r="V642" s="13"/>
      <c r="W642" s="4" t="str">
        <f t="shared" si="207"/>
        <v>A+J=</v>
      </c>
      <c r="X642" s="30">
        <f t="shared" si="208"/>
        <v>44985</v>
      </c>
      <c r="Y642" s="3"/>
      <c r="Z642" s="3"/>
      <c r="AB642" s="3"/>
      <c r="AC642" s="1"/>
      <c r="AD642" s="3"/>
      <c r="AE642" s="3"/>
      <c r="AF642" s="3"/>
      <c r="AG642" s="3"/>
      <c r="AH642" s="3"/>
      <c r="AI642" s="10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</row>
    <row r="643" spans="1:145" x14ac:dyDescent="0.15">
      <c r="A643" s="36">
        <f t="shared" si="191"/>
        <v>44901</v>
      </c>
      <c r="B643" s="14">
        <f t="shared" ca="1" si="193"/>
        <v>1.0429385500000001</v>
      </c>
      <c r="C643" s="13">
        <f t="shared" ca="1" si="195"/>
        <v>1.0300823400000001</v>
      </c>
      <c r="D643" s="12">
        <f ca="1">IF(A643&lt;$B$1,VLOOKUP(A643,[1]DI!$A$4:$B$15000,2,FALSE),0)</f>
        <v>0.13650000000000001</v>
      </c>
      <c r="E643" s="13">
        <f t="shared" ca="1" si="196"/>
        <v>1.00050788</v>
      </c>
      <c r="F643" s="13">
        <f ca="1">(TRUNC(PRODUCT($E$12:$E642),16))</f>
        <v>1.15819994680581</v>
      </c>
      <c r="G643" s="13">
        <f t="shared" ca="1" si="197"/>
        <v>1.1499960583697999</v>
      </c>
      <c r="H643" s="13">
        <f t="shared" ca="1" si="198"/>
        <v>1.0071338400000001</v>
      </c>
      <c r="I643" s="12">
        <f t="shared" si="194"/>
        <v>0.1</v>
      </c>
      <c r="J643" s="30">
        <f t="shared" si="199"/>
        <v>44881</v>
      </c>
      <c r="K643" s="2">
        <f t="shared" si="200"/>
        <v>14</v>
      </c>
      <c r="L643" s="15">
        <f t="shared" si="201"/>
        <v>14</v>
      </c>
      <c r="M643" s="11">
        <f t="shared" si="202"/>
        <v>1.005309053</v>
      </c>
      <c r="N643" s="11">
        <f t="shared" ca="1" si="203"/>
        <v>1.012480767</v>
      </c>
      <c r="O643" s="15">
        <f t="shared" si="204"/>
        <v>0</v>
      </c>
      <c r="P643" s="13">
        <f t="shared" ca="1" si="205"/>
        <v>1.285621E-2</v>
      </c>
      <c r="Q643" s="19">
        <f t="shared" si="206"/>
        <v>0</v>
      </c>
      <c r="R643" s="13">
        <f t="shared" si="192"/>
        <v>0</v>
      </c>
      <c r="S643" s="13"/>
      <c r="T643" s="13"/>
      <c r="U643" s="13"/>
      <c r="V643" s="13"/>
      <c r="W643" s="4" t="str">
        <f t="shared" si="207"/>
        <v>A+J=</v>
      </c>
      <c r="X643" s="30">
        <f t="shared" si="208"/>
        <v>44985</v>
      </c>
      <c r="Y643" s="3"/>
      <c r="Z643" s="3"/>
      <c r="AB643" s="3"/>
      <c r="AC643" s="1"/>
      <c r="AD643" s="3"/>
      <c r="AE643" s="3"/>
      <c r="AF643" s="3"/>
      <c r="AG643" s="3"/>
      <c r="AH643" s="3"/>
      <c r="AI643" s="10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</row>
    <row r="644" spans="1:145" x14ac:dyDescent="0.15">
      <c r="A644" s="36">
        <f t="shared" si="191"/>
        <v>44902</v>
      </c>
      <c r="B644" s="14">
        <f t="shared" ca="1" si="193"/>
        <v>1.0438629700000002</v>
      </c>
      <c r="C644" s="13">
        <f t="shared" ca="1" si="195"/>
        <v>1.0300823400000001</v>
      </c>
      <c r="D644" s="12">
        <f ca="1">IF(A644&lt;$B$1,VLOOKUP(A644,[1]DI!$A$4:$B$15000,2,FALSE),0)</f>
        <v>0.13650000000000001</v>
      </c>
      <c r="E644" s="13">
        <f t="shared" ca="1" si="196"/>
        <v>1.00050788</v>
      </c>
      <c r="F644" s="13">
        <f ca="1">(TRUNC(PRODUCT($E$12:$E643),16))</f>
        <v>1.15878817339479</v>
      </c>
      <c r="G644" s="13">
        <f t="shared" ca="1" si="197"/>
        <v>1.1499960583697999</v>
      </c>
      <c r="H644" s="13">
        <f t="shared" ca="1" si="198"/>
        <v>1.0076453400000001</v>
      </c>
      <c r="I644" s="12">
        <f t="shared" si="194"/>
        <v>0.1</v>
      </c>
      <c r="J644" s="30">
        <f t="shared" si="199"/>
        <v>44881</v>
      </c>
      <c r="K644" s="2">
        <f t="shared" si="200"/>
        <v>15</v>
      </c>
      <c r="L644" s="15">
        <f t="shared" si="201"/>
        <v>15</v>
      </c>
      <c r="M644" s="11">
        <f t="shared" si="202"/>
        <v>1.005689348</v>
      </c>
      <c r="N644" s="11">
        <f t="shared" ca="1" si="203"/>
        <v>1.0133781850000001</v>
      </c>
      <c r="O644" s="15">
        <f t="shared" si="204"/>
        <v>0</v>
      </c>
      <c r="P644" s="13">
        <f t="shared" ca="1" si="205"/>
        <v>1.378063E-2</v>
      </c>
      <c r="Q644" s="19">
        <f t="shared" si="206"/>
        <v>0</v>
      </c>
      <c r="R644" s="13">
        <f t="shared" si="192"/>
        <v>0</v>
      </c>
      <c r="S644" s="13"/>
      <c r="T644" s="13"/>
      <c r="U644" s="13"/>
      <c r="V644" s="13"/>
      <c r="W644" s="4" t="str">
        <f t="shared" si="207"/>
        <v>A+J=</v>
      </c>
      <c r="X644" s="30">
        <f t="shared" si="208"/>
        <v>44985</v>
      </c>
      <c r="Y644" s="3"/>
      <c r="Z644" s="3"/>
      <c r="AB644" s="3"/>
      <c r="AC644" s="1"/>
      <c r="AD644" s="3"/>
      <c r="AE644" s="3"/>
      <c r="AF644" s="3"/>
      <c r="AG644" s="3"/>
      <c r="AH644" s="3"/>
      <c r="AI644" s="10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</row>
    <row r="645" spans="1:145" x14ac:dyDescent="0.15">
      <c r="A645" s="36">
        <f t="shared" si="191"/>
        <v>44903</v>
      </c>
      <c r="B645" s="14">
        <f t="shared" ca="1" si="193"/>
        <v>1.0447882100000001</v>
      </c>
      <c r="C645" s="13">
        <f t="shared" ca="1" si="195"/>
        <v>1.0300823400000001</v>
      </c>
      <c r="D645" s="12">
        <f ca="1">IF(A645&lt;$B$1,VLOOKUP(A645,[1]DI!$A$4:$B$15000,2,FALSE),0)</f>
        <v>0.13650000000000001</v>
      </c>
      <c r="E645" s="13">
        <f t="shared" ca="1" si="196"/>
        <v>1.00050788</v>
      </c>
      <c r="F645" s="13">
        <f ca="1">(TRUNC(PRODUCT($E$12:$E644),16))</f>
        <v>1.15937669873229</v>
      </c>
      <c r="G645" s="13">
        <f t="shared" ca="1" si="197"/>
        <v>1.1499960583697999</v>
      </c>
      <c r="H645" s="13">
        <f t="shared" ca="1" si="198"/>
        <v>1.00815711</v>
      </c>
      <c r="I645" s="12">
        <f t="shared" si="194"/>
        <v>0.1</v>
      </c>
      <c r="J645" s="30">
        <f t="shared" si="199"/>
        <v>44881</v>
      </c>
      <c r="K645" s="2">
        <f t="shared" si="200"/>
        <v>16</v>
      </c>
      <c r="L645" s="15">
        <f t="shared" si="201"/>
        <v>16</v>
      </c>
      <c r="M645" s="11">
        <f t="shared" si="202"/>
        <v>1.0060697869999999</v>
      </c>
      <c r="N645" s="11">
        <f t="shared" ca="1" si="203"/>
        <v>1.014276409</v>
      </c>
      <c r="O645" s="15">
        <f t="shared" si="204"/>
        <v>0</v>
      </c>
      <c r="P645" s="13">
        <f t="shared" ca="1" si="205"/>
        <v>1.4705869999999999E-2</v>
      </c>
      <c r="Q645" s="19">
        <f t="shared" si="206"/>
        <v>0</v>
      </c>
      <c r="R645" s="13">
        <f t="shared" si="192"/>
        <v>0</v>
      </c>
      <c r="S645" s="13"/>
      <c r="T645" s="13"/>
      <c r="U645" s="13"/>
      <c r="V645" s="13"/>
      <c r="W645" s="4" t="str">
        <f t="shared" si="207"/>
        <v>A+J=</v>
      </c>
      <c r="X645" s="30">
        <f t="shared" si="208"/>
        <v>44985</v>
      </c>
      <c r="Y645" s="3"/>
      <c r="Z645" s="3"/>
      <c r="AB645" s="3"/>
      <c r="AC645" s="1"/>
      <c r="AD645" s="3"/>
      <c r="AE645" s="3"/>
      <c r="AF645" s="3"/>
      <c r="AG645" s="3"/>
      <c r="AH645" s="3"/>
      <c r="AI645" s="10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</row>
    <row r="646" spans="1:145" x14ac:dyDescent="0.15">
      <c r="A646" s="36">
        <f t="shared" si="191"/>
        <v>44904</v>
      </c>
      <c r="B646" s="14">
        <f t="shared" ca="1" si="193"/>
        <v>1.0457142700000002</v>
      </c>
      <c r="C646" s="13">
        <f t="shared" ca="1" si="195"/>
        <v>1.0300823400000001</v>
      </c>
      <c r="D646" s="12">
        <f ca="1">IF(A646&lt;$B$1,VLOOKUP(A646,[1]DI!$A$4:$B$15000,2,FALSE),0)</f>
        <v>0.13650000000000001</v>
      </c>
      <c r="E646" s="13">
        <f t="shared" ca="1" si="196"/>
        <v>1.00050788</v>
      </c>
      <c r="F646" s="13">
        <f ca="1">(TRUNC(PRODUCT($E$12:$E645),16))</f>
        <v>1.1599655229700401</v>
      </c>
      <c r="G646" s="13">
        <f t="shared" ca="1" si="197"/>
        <v>1.1499960583697999</v>
      </c>
      <c r="H646" s="13">
        <f t="shared" ca="1" si="198"/>
        <v>1.0086691299999999</v>
      </c>
      <c r="I646" s="12">
        <f t="shared" si="194"/>
        <v>0.1</v>
      </c>
      <c r="J646" s="30">
        <f t="shared" si="199"/>
        <v>44881</v>
      </c>
      <c r="K646" s="2">
        <f t="shared" si="200"/>
        <v>17</v>
      </c>
      <c r="L646" s="15">
        <f t="shared" si="201"/>
        <v>17</v>
      </c>
      <c r="M646" s="11">
        <f t="shared" si="202"/>
        <v>1.00645037</v>
      </c>
      <c r="N646" s="11">
        <f t="shared" ca="1" si="203"/>
        <v>1.015175419</v>
      </c>
      <c r="O646" s="15">
        <f t="shared" si="204"/>
        <v>0</v>
      </c>
      <c r="P646" s="13">
        <f t="shared" ca="1" si="205"/>
        <v>1.5631929999999999E-2</v>
      </c>
      <c r="Q646" s="19">
        <f t="shared" si="206"/>
        <v>0</v>
      </c>
      <c r="R646" s="13">
        <f t="shared" si="192"/>
        <v>0</v>
      </c>
      <c r="S646" s="13"/>
      <c r="T646" s="13"/>
      <c r="U646" s="13"/>
      <c r="V646" s="13"/>
      <c r="W646" s="4" t="str">
        <f t="shared" si="207"/>
        <v>A+J=</v>
      </c>
      <c r="X646" s="30">
        <f t="shared" si="208"/>
        <v>44985</v>
      </c>
      <c r="Y646" s="3"/>
      <c r="Z646" s="3"/>
      <c r="AB646" s="3"/>
      <c r="AC646" s="1"/>
      <c r="AD646" s="3"/>
      <c r="AE646" s="3"/>
      <c r="AF646" s="3"/>
      <c r="AG646" s="3"/>
      <c r="AH646" s="3"/>
      <c r="AI646" s="10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</row>
    <row r="647" spans="1:145" x14ac:dyDescent="0.15">
      <c r="A647" s="36">
        <f t="shared" si="191"/>
        <v>44905</v>
      </c>
      <c r="B647" s="14">
        <f t="shared" ca="1" si="193"/>
        <v>1.0466411400000002</v>
      </c>
      <c r="C647" s="13">
        <f t="shared" ca="1" si="195"/>
        <v>1.0300823400000001</v>
      </c>
      <c r="D647" s="12">
        <f ca="1">IF(A647&lt;$B$1,VLOOKUP(A647,[1]DI!$A$4:$B$15000,2,FALSE),0)</f>
        <v>0</v>
      </c>
      <c r="E647" s="13">
        <f t="shared" ca="1" si="196"/>
        <v>1</v>
      </c>
      <c r="F647" s="13">
        <f ca="1">(TRUNC(PRODUCT($E$12:$E646),16))</f>
        <v>1.1605546462598499</v>
      </c>
      <c r="G647" s="13">
        <f t="shared" ca="1" si="197"/>
        <v>1.1499960583697999</v>
      </c>
      <c r="H647" s="13">
        <f t="shared" ca="1" si="198"/>
        <v>1.0091814100000001</v>
      </c>
      <c r="I647" s="12">
        <f t="shared" si="194"/>
        <v>0.1</v>
      </c>
      <c r="J647" s="30">
        <f t="shared" si="199"/>
        <v>44881</v>
      </c>
      <c r="K647" s="2">
        <f t="shared" si="200"/>
        <v>17</v>
      </c>
      <c r="L647" s="15">
        <f t="shared" si="201"/>
        <v>18</v>
      </c>
      <c r="M647" s="11">
        <f t="shared" si="202"/>
        <v>1.006831096</v>
      </c>
      <c r="N647" s="11">
        <f t="shared" ca="1" si="203"/>
        <v>1.016075225</v>
      </c>
      <c r="O647" s="15">
        <f t="shared" si="204"/>
        <v>0</v>
      </c>
      <c r="P647" s="13">
        <f t="shared" ca="1" si="205"/>
        <v>1.6558799999999999E-2</v>
      </c>
      <c r="Q647" s="19">
        <f t="shared" si="206"/>
        <v>0</v>
      </c>
      <c r="R647" s="13">
        <f t="shared" si="192"/>
        <v>0</v>
      </c>
      <c r="S647" s="13"/>
      <c r="T647" s="13"/>
      <c r="U647" s="13"/>
      <c r="V647" s="13"/>
      <c r="W647" s="4" t="str">
        <f t="shared" si="207"/>
        <v>A+J=</v>
      </c>
      <c r="X647" s="30">
        <f t="shared" si="208"/>
        <v>44985</v>
      </c>
      <c r="Y647" s="3"/>
      <c r="Z647" s="3"/>
      <c r="AB647" s="3"/>
      <c r="AC647" s="1"/>
      <c r="AD647" s="3"/>
      <c r="AE647" s="3"/>
      <c r="AF647" s="3"/>
      <c r="AG647" s="3"/>
      <c r="AH647" s="3"/>
      <c r="AI647" s="10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</row>
    <row r="648" spans="1:145" x14ac:dyDescent="0.15">
      <c r="A648" s="36">
        <f t="shared" si="191"/>
        <v>44906</v>
      </c>
      <c r="B648" s="14">
        <f t="shared" ca="1" si="193"/>
        <v>1.0466411400000002</v>
      </c>
      <c r="C648" s="13">
        <f t="shared" ca="1" si="195"/>
        <v>1.0300823400000001</v>
      </c>
      <c r="D648" s="12">
        <f ca="1">IF(A648&lt;$B$1,VLOOKUP(A648,[1]DI!$A$4:$B$15000,2,FALSE),0)</f>
        <v>0</v>
      </c>
      <c r="E648" s="13">
        <f t="shared" ca="1" si="196"/>
        <v>1</v>
      </c>
      <c r="F648" s="13">
        <f ca="1">(TRUNC(PRODUCT($E$12:$E647),16))</f>
        <v>1.1605546462598499</v>
      </c>
      <c r="G648" s="13">
        <f t="shared" ca="1" si="197"/>
        <v>1.1499960583697999</v>
      </c>
      <c r="H648" s="13">
        <f t="shared" ca="1" si="198"/>
        <v>1.0091814100000001</v>
      </c>
      <c r="I648" s="12">
        <f t="shared" si="194"/>
        <v>0.1</v>
      </c>
      <c r="J648" s="30">
        <f t="shared" si="199"/>
        <v>44881</v>
      </c>
      <c r="K648" s="2">
        <f t="shared" si="200"/>
        <v>17</v>
      </c>
      <c r="L648" s="15">
        <f t="shared" si="201"/>
        <v>18</v>
      </c>
      <c r="M648" s="11">
        <f t="shared" si="202"/>
        <v>1.006831096</v>
      </c>
      <c r="N648" s="11">
        <f t="shared" ca="1" si="203"/>
        <v>1.016075225</v>
      </c>
      <c r="O648" s="15">
        <f t="shared" si="204"/>
        <v>0</v>
      </c>
      <c r="P648" s="13">
        <f t="shared" ca="1" si="205"/>
        <v>1.6558799999999999E-2</v>
      </c>
      <c r="Q648" s="19">
        <f t="shared" si="206"/>
        <v>0</v>
      </c>
      <c r="R648" s="13">
        <f t="shared" si="192"/>
        <v>0</v>
      </c>
      <c r="S648" s="13"/>
      <c r="T648" s="13"/>
      <c r="U648" s="13"/>
      <c r="V648" s="13"/>
      <c r="W648" s="4" t="str">
        <f t="shared" si="207"/>
        <v>A+J=</v>
      </c>
      <c r="X648" s="30">
        <f t="shared" si="208"/>
        <v>44985</v>
      </c>
      <c r="Y648" s="3"/>
      <c r="Z648" s="3"/>
      <c r="AB648" s="3"/>
      <c r="AC648" s="1"/>
      <c r="AD648" s="3"/>
      <c r="AE648" s="3"/>
      <c r="AF648" s="3"/>
      <c r="AG648" s="3"/>
      <c r="AH648" s="3"/>
      <c r="AI648" s="10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</row>
    <row r="649" spans="1:145" x14ac:dyDescent="0.15">
      <c r="A649" s="36">
        <f t="shared" si="191"/>
        <v>44907</v>
      </c>
      <c r="B649" s="14">
        <f t="shared" ca="1" si="193"/>
        <v>1.0466411400000002</v>
      </c>
      <c r="C649" s="13">
        <f t="shared" ca="1" si="195"/>
        <v>1.0300823400000001</v>
      </c>
      <c r="D649" s="12">
        <f ca="1">IF(A649&lt;$B$1,VLOOKUP(A649,[1]DI!$A$4:$B$15000,2,FALSE),0)</f>
        <v>0.13650000000000001</v>
      </c>
      <c r="E649" s="13">
        <f t="shared" ca="1" si="196"/>
        <v>1.00050788</v>
      </c>
      <c r="F649" s="13">
        <f ca="1">(TRUNC(PRODUCT($E$12:$E648),16))</f>
        <v>1.1605546462598499</v>
      </c>
      <c r="G649" s="13">
        <f t="shared" ca="1" si="197"/>
        <v>1.1499960583697999</v>
      </c>
      <c r="H649" s="13">
        <f t="shared" ca="1" si="198"/>
        <v>1.0091814100000001</v>
      </c>
      <c r="I649" s="12">
        <f t="shared" si="194"/>
        <v>0.1</v>
      </c>
      <c r="J649" s="30">
        <f t="shared" si="199"/>
        <v>44881</v>
      </c>
      <c r="K649" s="2">
        <f t="shared" si="200"/>
        <v>18</v>
      </c>
      <c r="L649" s="15">
        <f t="shared" si="201"/>
        <v>18</v>
      </c>
      <c r="M649" s="11">
        <f t="shared" si="202"/>
        <v>1.006831096</v>
      </c>
      <c r="N649" s="11">
        <f t="shared" ca="1" si="203"/>
        <v>1.016075225</v>
      </c>
      <c r="O649" s="15">
        <f t="shared" si="204"/>
        <v>0</v>
      </c>
      <c r="P649" s="13">
        <f t="shared" ca="1" si="205"/>
        <v>1.6558799999999999E-2</v>
      </c>
      <c r="Q649" s="19">
        <f t="shared" si="206"/>
        <v>0</v>
      </c>
      <c r="R649" s="13">
        <f t="shared" si="192"/>
        <v>0</v>
      </c>
      <c r="S649" s="13"/>
      <c r="T649" s="13"/>
      <c r="U649" s="13"/>
      <c r="V649" s="13"/>
      <c r="W649" s="4" t="str">
        <f t="shared" si="207"/>
        <v>A+J=</v>
      </c>
      <c r="X649" s="30">
        <f t="shared" si="208"/>
        <v>44985</v>
      </c>
      <c r="Y649" s="3"/>
      <c r="Z649" s="3"/>
      <c r="AB649" s="3"/>
      <c r="AC649" s="1"/>
      <c r="AD649" s="3"/>
      <c r="AE649" s="3"/>
      <c r="AF649" s="3"/>
      <c r="AG649" s="3"/>
      <c r="AH649" s="3"/>
      <c r="AI649" s="10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</row>
    <row r="650" spans="1:145" ht="15" x14ac:dyDescent="0.25">
      <c r="A650" s="36">
        <f t="shared" si="191"/>
        <v>44908</v>
      </c>
      <c r="B650" s="14">
        <f t="shared" ca="1" si="193"/>
        <v>1.04756885</v>
      </c>
      <c r="C650" s="13">
        <f t="shared" ca="1" si="195"/>
        <v>1.0300823400000001</v>
      </c>
      <c r="D650" s="12">
        <f ca="1">IF(A650&lt;$B$1,VLOOKUP(A650,[1]DI!$A$4:$B$15000,2,FALSE),0)</f>
        <v>0.13650000000000001</v>
      </c>
      <c r="E650" s="13">
        <f t="shared" ca="1" si="196"/>
        <v>1.00050788</v>
      </c>
      <c r="F650" s="13">
        <f ca="1">(TRUNC(PRODUCT($E$12:$E649),16))</f>
        <v>1.1611440687535901</v>
      </c>
      <c r="G650" s="13">
        <f t="shared" ca="1" si="197"/>
        <v>1.1499960583697999</v>
      </c>
      <c r="H650" s="13">
        <f t="shared" ca="1" si="198"/>
        <v>1.0096939599999999</v>
      </c>
      <c r="I650" s="12">
        <f t="shared" si="194"/>
        <v>0.1</v>
      </c>
      <c r="J650" s="30">
        <f t="shared" si="199"/>
        <v>44881</v>
      </c>
      <c r="K650" s="2">
        <f t="shared" si="200"/>
        <v>19</v>
      </c>
      <c r="L650" s="15">
        <f t="shared" si="201"/>
        <v>19</v>
      </c>
      <c r="M650" s="11">
        <f t="shared" si="202"/>
        <v>1.0072119669999999</v>
      </c>
      <c r="N650" s="11">
        <f t="shared" ca="1" si="203"/>
        <v>1.01697584</v>
      </c>
      <c r="O650" s="15">
        <f t="shared" si="204"/>
        <v>0</v>
      </c>
      <c r="P650" s="13">
        <f t="shared" ca="1" si="205"/>
        <v>1.748651E-2</v>
      </c>
      <c r="Q650" s="19">
        <f t="shared" si="206"/>
        <v>0</v>
      </c>
      <c r="R650" s="13">
        <f t="shared" si="192"/>
        <v>0</v>
      </c>
      <c r="S650" s="13"/>
      <c r="T650" s="13"/>
      <c r="U650" s="13"/>
      <c r="V650" s="13"/>
      <c r="W650" s="4" t="str">
        <f t="shared" si="207"/>
        <v>A+J=</v>
      </c>
      <c r="X650" s="30">
        <f t="shared" si="208"/>
        <v>44985</v>
      </c>
      <c r="Y650" s="125" t="s">
        <v>90</v>
      </c>
      <c r="Z650" s="3"/>
      <c r="AB650" s="3"/>
      <c r="AC650" s="1"/>
      <c r="AD650" s="3"/>
      <c r="AE650" s="3"/>
      <c r="AF650" s="3"/>
      <c r="AG650" s="3"/>
      <c r="AH650" s="3"/>
      <c r="AI650" s="10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</row>
    <row r="651" spans="1:145" ht="15" x14ac:dyDescent="0.25">
      <c r="A651" s="36">
        <f t="shared" si="191"/>
        <v>44909</v>
      </c>
      <c r="B651" s="14">
        <f t="shared" ca="1" si="193"/>
        <v>1.0484973700000002</v>
      </c>
      <c r="C651" s="13">
        <f t="shared" ca="1" si="195"/>
        <v>1.0300823400000001</v>
      </c>
      <c r="D651" s="12">
        <f ca="1">IF(A651&lt;$B$1,VLOOKUP(A651,[1]DI!$A$4:$B$15000,2,FALSE),0)</f>
        <v>0.13650000000000001</v>
      </c>
      <c r="E651" s="13">
        <f t="shared" ca="1" si="196"/>
        <v>1.00050788</v>
      </c>
      <c r="F651" s="13">
        <f ca="1">(TRUNC(PRODUCT($E$12:$E650),16))</f>
        <v>1.1617337906032299</v>
      </c>
      <c r="G651" s="13">
        <f t="shared" ca="1" si="197"/>
        <v>1.1499960583697999</v>
      </c>
      <c r="H651" s="13">
        <f t="shared" ca="1" si="198"/>
        <v>1.01020676</v>
      </c>
      <c r="I651" s="12">
        <f t="shared" si="194"/>
        <v>0.1</v>
      </c>
      <c r="J651" s="30">
        <f t="shared" si="199"/>
        <v>44881</v>
      </c>
      <c r="K651" s="2">
        <f t="shared" si="200"/>
        <v>20</v>
      </c>
      <c r="L651" s="15">
        <f t="shared" si="201"/>
        <v>20</v>
      </c>
      <c r="M651" s="11">
        <f t="shared" si="202"/>
        <v>1.007592982</v>
      </c>
      <c r="N651" s="11">
        <f t="shared" ca="1" si="203"/>
        <v>1.017877242</v>
      </c>
      <c r="O651" s="15">
        <f t="shared" si="204"/>
        <v>0</v>
      </c>
      <c r="P651" s="13">
        <f t="shared" ca="1" si="205"/>
        <v>1.8415029999999999E-2</v>
      </c>
      <c r="Q651" s="19">
        <f t="shared" si="206"/>
        <v>0</v>
      </c>
      <c r="R651" s="13">
        <f t="shared" si="192"/>
        <v>0</v>
      </c>
      <c r="S651" s="13"/>
      <c r="T651" s="13"/>
      <c r="U651" s="13"/>
      <c r="V651" s="13"/>
      <c r="W651" s="4" t="str">
        <f t="shared" si="207"/>
        <v>A+J=</v>
      </c>
      <c r="X651" s="30">
        <f t="shared" si="208"/>
        <v>44985</v>
      </c>
      <c r="Y651" s="146">
        <v>240000</v>
      </c>
      <c r="Z651" s="3"/>
      <c r="AB651" s="3"/>
      <c r="AC651" s="1"/>
      <c r="AD651" s="3"/>
      <c r="AE651" s="3"/>
      <c r="AF651" s="3"/>
      <c r="AG651" s="3"/>
      <c r="AH651" s="3"/>
      <c r="AI651" s="10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</row>
    <row r="652" spans="1:145" ht="15" x14ac:dyDescent="0.25">
      <c r="A652" s="36">
        <f t="shared" si="191"/>
        <v>44910</v>
      </c>
      <c r="B652" s="14">
        <f t="shared" ca="1" si="193"/>
        <v>1.0494267100000001</v>
      </c>
      <c r="C652" s="13">
        <f t="shared" ca="1" si="195"/>
        <v>1.0300823400000001</v>
      </c>
      <c r="D652" s="12">
        <f ca="1">IF(A652&lt;$B$1,VLOOKUP(A652,[1]DI!$A$4:$B$15000,2,FALSE),0)</f>
        <v>0.13650000000000001</v>
      </c>
      <c r="E652" s="13">
        <f t="shared" ca="1" si="196"/>
        <v>1.00050788</v>
      </c>
      <c r="F652" s="13">
        <f ca="1">(TRUNC(PRODUCT($E$12:$E651),16))</f>
        <v>1.1623238119607999</v>
      </c>
      <c r="G652" s="13">
        <f t="shared" ca="1" si="197"/>
        <v>1.1499960583697999</v>
      </c>
      <c r="H652" s="13">
        <f t="shared" ca="1" si="198"/>
        <v>1.01071982</v>
      </c>
      <c r="I652" s="12">
        <f t="shared" si="194"/>
        <v>0.1</v>
      </c>
      <c r="J652" s="30">
        <f t="shared" si="199"/>
        <v>44881</v>
      </c>
      <c r="K652" s="2">
        <f t="shared" si="200"/>
        <v>21</v>
      </c>
      <c r="L652" s="15">
        <f t="shared" si="201"/>
        <v>21</v>
      </c>
      <c r="M652" s="11">
        <f t="shared" si="202"/>
        <v>1.00797414</v>
      </c>
      <c r="N652" s="11">
        <f t="shared" ca="1" si="203"/>
        <v>1.018779441</v>
      </c>
      <c r="O652" s="15">
        <f t="shared" si="204"/>
        <v>0</v>
      </c>
      <c r="P652" s="13">
        <f t="shared" ca="1" si="205"/>
        <v>1.934437E-2</v>
      </c>
      <c r="Q652" s="19">
        <f t="shared" si="206"/>
        <v>0</v>
      </c>
      <c r="R652" s="13">
        <f t="shared" si="192"/>
        <v>0</v>
      </c>
      <c r="S652" s="13"/>
      <c r="T652" s="13"/>
      <c r="U652" s="13"/>
      <c r="V652" s="13"/>
      <c r="W652" s="4" t="str">
        <f t="shared" si="207"/>
        <v>A+J=</v>
      </c>
      <c r="X652" s="30">
        <f t="shared" si="208"/>
        <v>44985</v>
      </c>
      <c r="Y652" s="125" t="s">
        <v>91</v>
      </c>
      <c r="Z652" s="3"/>
      <c r="AB652" s="3"/>
      <c r="AC652" s="1"/>
      <c r="AD652" s="3"/>
      <c r="AE652" s="3"/>
      <c r="AF652" s="3"/>
      <c r="AG652" s="3"/>
      <c r="AH652" s="3"/>
      <c r="AI652" s="10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</row>
    <row r="653" spans="1:145" ht="15.75" x14ac:dyDescent="0.25">
      <c r="A653" s="138">
        <f t="shared" si="191"/>
        <v>44911</v>
      </c>
      <c r="B653" s="139">
        <f t="shared" ref="B653:B713" ca="1" si="209">IF(A653&lt;=TODAY(),C653+P653,IF(AND(A653&gt;TODAY(),A653&lt;=$B$1),IF(VLOOKUP(TODAY(),$A$10:$D$5000,4,FALSE)=0,"n.d",C653+P653),"n.d"))</f>
        <v>1.05035688</v>
      </c>
      <c r="C653" s="140">
        <f t="shared" ref="C653:C713" ca="1" si="210">(C652-R652)</f>
        <v>1.0300823400000001</v>
      </c>
      <c r="D653" s="141">
        <f ca="1">IF(A653&lt;$B$1,VLOOKUP(A653,[1]DI!$A$4:$B$15000,2,FALSE),0)</f>
        <v>0.13650000000000001</v>
      </c>
      <c r="E653" s="140">
        <f t="shared" ref="E653:E713" ca="1" si="211">ROUND(((1+D653)^(1/252)),8)</f>
        <v>1.00050788</v>
      </c>
      <c r="F653" s="140">
        <f ca="1">(TRUNC(PRODUCT($E$12:$E652),16))</f>
        <v>1.1629141329784201</v>
      </c>
      <c r="G653" s="140">
        <f t="shared" ref="G653:G713" ca="1" si="212">IF(O652&gt;0,F652,G652)</f>
        <v>1.1499960583697999</v>
      </c>
      <c r="H653" s="140">
        <f t="shared" ref="H653:H713" ca="1" si="213">ROUND(F653/G653,8)</f>
        <v>1.01123315</v>
      </c>
      <c r="I653" s="141">
        <f t="shared" ref="I653:I713" si="214">IF(O652&gt;0,VLOOKUP(A652,AG$160:AH$222,2),I652)</f>
        <v>0.1</v>
      </c>
      <c r="J653" s="138">
        <f t="shared" ref="J653:J713" si="215">IF(O652&gt;0,VLOOKUP(O652,Z$12:AJ$150,2),J652)</f>
        <v>44881</v>
      </c>
      <c r="K653" s="142">
        <f t="shared" ref="K653:K713" si="216">IF(A653&gt;J653,IF(NETWORKDAYS(J653,A653,$Z$160:$Z$544)-1=0,1,NETWORKDAYS(J653,A653,$Z$160:$Z$544)-1),0)</f>
        <v>22</v>
      </c>
      <c r="L653" s="143">
        <f t="shared" ref="L653:L713" si="217">IF(AND(K653=1,K652=1),1,IF(K653&gt;0,IF(K653=K652,K653+1,K653),0))</f>
        <v>22</v>
      </c>
      <c r="M653" s="144">
        <f t="shared" ref="M653:M713" si="218">ROUND((I653+1)^(L653/252),9)</f>
        <v>1.0083554429999999</v>
      </c>
      <c r="N653" s="144">
        <f t="shared" ref="N653:N713" ca="1" si="219">ROUND(H653*M653,9)</f>
        <v>1.019682451</v>
      </c>
      <c r="O653" s="143">
        <v>8</v>
      </c>
      <c r="P653" s="140">
        <f t="shared" ref="P653" ca="1" si="220">TRUNC(((N653-1)*C653),8)</f>
        <v>2.0274540000000001E-2</v>
      </c>
      <c r="Q653" s="148">
        <f ca="1">R653/C653</f>
        <v>3.8831847170586381E-2</v>
      </c>
      <c r="R653" s="123">
        <f>Y653</f>
        <v>0.04</v>
      </c>
      <c r="S653" s="140"/>
      <c r="T653" s="140"/>
      <c r="U653" s="140"/>
      <c r="V653" s="140"/>
      <c r="W653" s="145" t="str">
        <f t="shared" ref="W653:W714" si="221">IF(O652&gt;0,VLOOKUP(O652,Z$12:AJ$150,10),W652)</f>
        <v>A+J=</v>
      </c>
      <c r="X653" s="138">
        <f t="shared" ref="X653:X714" si="222">IF(O652&gt;0,VLOOKUP(O652,Z$12:AJ$150,11),X652)</f>
        <v>44985</v>
      </c>
      <c r="Y653" s="147">
        <f>Y651/6000000</f>
        <v>0.04</v>
      </c>
      <c r="Z653" s="3"/>
      <c r="AB653" s="3"/>
      <c r="AC653" s="1"/>
      <c r="AD653" s="3"/>
      <c r="AE653" s="3"/>
      <c r="AF653" s="3"/>
      <c r="AG653" s="3"/>
      <c r="AH653" s="3"/>
      <c r="AI653" s="10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</row>
    <row r="654" spans="1:145" ht="18.75" x14ac:dyDescent="0.3">
      <c r="A654" s="36">
        <f t="shared" ref="A654:A717" si="223">(A653+1)</f>
        <v>44912</v>
      </c>
      <c r="B654" s="14">
        <f t="shared" ca="1" si="209"/>
        <v>1.0112524105209999</v>
      </c>
      <c r="C654" s="127">
        <f t="shared" ca="1" si="210"/>
        <v>0.99008234000000006</v>
      </c>
      <c r="D654" s="12">
        <f ca="1">IF(A654&lt;$B$1,VLOOKUP(A654,[1]DI!$A$4:$B$15000,2,FALSE),0)</f>
        <v>0</v>
      </c>
      <c r="E654" s="13">
        <f t="shared" ca="1" si="211"/>
        <v>1</v>
      </c>
      <c r="F654" s="13">
        <f ca="1">(TRUNC(PRODUCT($E$12:$E653),16))</f>
        <v>1.1635047538082799</v>
      </c>
      <c r="G654" s="13">
        <f t="shared" ca="1" si="212"/>
        <v>1.1629141329784201</v>
      </c>
      <c r="H654" s="13">
        <f t="shared" ca="1" si="213"/>
        <v>1.00050788</v>
      </c>
      <c r="I654" s="12">
        <f t="shared" si="214"/>
        <v>0.1</v>
      </c>
      <c r="J654" s="30">
        <v>44911</v>
      </c>
      <c r="K654" s="2">
        <f t="shared" si="216"/>
        <v>1</v>
      </c>
      <c r="L654" s="15">
        <f t="shared" si="217"/>
        <v>1</v>
      </c>
      <c r="M654" s="11">
        <f t="shared" si="218"/>
        <v>1.000378287</v>
      </c>
      <c r="N654" s="11">
        <f t="shared" ca="1" si="219"/>
        <v>1.0008863589999999</v>
      </c>
      <c r="O654" s="15">
        <f t="shared" ref="O654:O713" si="224">IF(VLOOKUP(A654,AA$12:AH$150,8)=VLOOKUP(A653,AA$12:AH$150,8),0,VLOOKUP(A654,AA$12:AH$150,8))</f>
        <v>0</v>
      </c>
      <c r="P654" s="149">
        <f ca="1">TRUNC(((N654-1)*C654),8)+(P$653*N654)</f>
        <v>2.1170070520999857E-2</v>
      </c>
      <c r="Q654" s="19">
        <f t="shared" si="206"/>
        <v>0</v>
      </c>
      <c r="R654" s="13">
        <f t="shared" ref="R654:R713" si="225">IF(Q654&gt;0,TRUNC(Q654*C654,8),0)</f>
        <v>0</v>
      </c>
      <c r="S654" s="13"/>
      <c r="T654" s="13"/>
      <c r="U654" s="13"/>
      <c r="V654" s="13"/>
      <c r="W654" s="4" t="s">
        <v>86</v>
      </c>
      <c r="X654" s="30">
        <v>44985</v>
      </c>
      <c r="Y654" s="3"/>
      <c r="Z654" s="3"/>
      <c r="AB654" s="3"/>
      <c r="AC654" s="1"/>
      <c r="AD654" s="3"/>
      <c r="AE654" s="3"/>
      <c r="AF654" s="3"/>
      <c r="AG654" s="3"/>
      <c r="AH654" s="3"/>
      <c r="AI654" s="10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</row>
    <row r="655" spans="1:145" ht="15" x14ac:dyDescent="0.25">
      <c r="A655" s="36">
        <f t="shared" si="223"/>
        <v>44913</v>
      </c>
      <c r="B655" s="14">
        <f t="shared" ca="1" si="209"/>
        <v>1.0112524105209999</v>
      </c>
      <c r="C655" s="13">
        <f t="shared" ca="1" si="210"/>
        <v>0.99008234000000006</v>
      </c>
      <c r="D655" s="12">
        <f ca="1">IF(A655&lt;$B$1,VLOOKUP(A655,[1]DI!$A$4:$B$15000,2,FALSE),0)</f>
        <v>0</v>
      </c>
      <c r="E655" s="13">
        <f t="shared" ca="1" si="211"/>
        <v>1</v>
      </c>
      <c r="F655" s="13">
        <f ca="1">(TRUNC(PRODUCT($E$12:$E654),16))</f>
        <v>1.1635047538082799</v>
      </c>
      <c r="G655" s="13">
        <f t="shared" ca="1" si="212"/>
        <v>1.1629141329784201</v>
      </c>
      <c r="H655" s="13">
        <f t="shared" ca="1" si="213"/>
        <v>1.00050788</v>
      </c>
      <c r="I655" s="12">
        <f t="shared" si="214"/>
        <v>0.1</v>
      </c>
      <c r="J655" s="30">
        <f t="shared" si="215"/>
        <v>44911</v>
      </c>
      <c r="K655" s="2">
        <f t="shared" si="216"/>
        <v>1</v>
      </c>
      <c r="L655" s="15">
        <f t="shared" si="217"/>
        <v>1</v>
      </c>
      <c r="M655" s="11">
        <f t="shared" si="218"/>
        <v>1.000378287</v>
      </c>
      <c r="N655" s="11">
        <f t="shared" ca="1" si="219"/>
        <v>1.0008863589999999</v>
      </c>
      <c r="O655" s="15">
        <f t="shared" si="224"/>
        <v>0</v>
      </c>
      <c r="P655" s="149">
        <f t="shared" ref="P655:P713" ca="1" si="226">TRUNC(((N655-1)*C655),8)+(P$653*N655)</f>
        <v>2.1170070520999857E-2</v>
      </c>
      <c r="Q655" s="19">
        <f t="shared" si="206"/>
        <v>0</v>
      </c>
      <c r="R655" s="13">
        <f t="shared" si="225"/>
        <v>0</v>
      </c>
      <c r="S655" s="13"/>
      <c r="T655" s="13"/>
      <c r="U655" s="13"/>
      <c r="V655" s="13"/>
      <c r="W655" s="4" t="str">
        <f t="shared" si="221"/>
        <v>A+J=</v>
      </c>
      <c r="X655" s="30">
        <f t="shared" si="222"/>
        <v>44985</v>
      </c>
      <c r="Y655" s="3"/>
      <c r="Z655" s="3"/>
      <c r="AB655" s="3"/>
      <c r="AC655" s="1"/>
      <c r="AD655" s="3"/>
      <c r="AE655" s="3"/>
      <c r="AF655" s="3"/>
      <c r="AG655" s="3"/>
      <c r="AH655" s="3"/>
      <c r="AI655" s="10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</row>
    <row r="656" spans="1:145" ht="15" x14ac:dyDescent="0.25">
      <c r="A656" s="36">
        <f t="shared" si="223"/>
        <v>44914</v>
      </c>
      <c r="B656" s="14">
        <f t="shared" ca="1" si="209"/>
        <v>1.0112524105209999</v>
      </c>
      <c r="C656" s="13">
        <f t="shared" ca="1" si="210"/>
        <v>0.99008234000000006</v>
      </c>
      <c r="D656" s="12">
        <f ca="1">IF(A656&lt;$B$1,VLOOKUP(A656,[1]DI!$A$4:$B$15000,2,FALSE),0)</f>
        <v>0.13650000000000001</v>
      </c>
      <c r="E656" s="13">
        <f t="shared" ca="1" si="211"/>
        <v>1.00050788</v>
      </c>
      <c r="F656" s="13">
        <f ca="1">(TRUNC(PRODUCT($E$12:$E655),16))</f>
        <v>1.1635047538082799</v>
      </c>
      <c r="G656" s="13">
        <f t="shared" ca="1" si="212"/>
        <v>1.1629141329784201</v>
      </c>
      <c r="H656" s="13">
        <f t="shared" ca="1" si="213"/>
        <v>1.00050788</v>
      </c>
      <c r="I656" s="12">
        <f t="shared" si="214"/>
        <v>0.1</v>
      </c>
      <c r="J656" s="30">
        <f t="shared" si="215"/>
        <v>44911</v>
      </c>
      <c r="K656" s="2">
        <f t="shared" si="216"/>
        <v>1</v>
      </c>
      <c r="L656" s="15">
        <f t="shared" si="217"/>
        <v>1</v>
      </c>
      <c r="M656" s="11">
        <f t="shared" si="218"/>
        <v>1.000378287</v>
      </c>
      <c r="N656" s="11">
        <f t="shared" ca="1" si="219"/>
        <v>1.0008863589999999</v>
      </c>
      <c r="O656" s="15">
        <f t="shared" si="224"/>
        <v>0</v>
      </c>
      <c r="P656" s="149">
        <f t="shared" ca="1" si="226"/>
        <v>2.1170070520999857E-2</v>
      </c>
      <c r="Q656" s="19">
        <f t="shared" si="206"/>
        <v>0</v>
      </c>
      <c r="R656" s="13">
        <f t="shared" si="225"/>
        <v>0</v>
      </c>
      <c r="S656" s="13"/>
      <c r="T656" s="13"/>
      <c r="U656" s="13"/>
      <c r="V656" s="13"/>
      <c r="W656" s="4" t="str">
        <f t="shared" si="221"/>
        <v>A+J=</v>
      </c>
      <c r="X656" s="30">
        <f t="shared" si="222"/>
        <v>44985</v>
      </c>
      <c r="Y656" s="3"/>
      <c r="Z656" s="3"/>
      <c r="AB656" s="3"/>
      <c r="AC656" s="1"/>
      <c r="AD656" s="3"/>
      <c r="AE656" s="3"/>
      <c r="AF656" s="3"/>
      <c r="AG656" s="3"/>
      <c r="AH656" s="3"/>
      <c r="AI656" s="10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</row>
    <row r="657" spans="1:145" ht="15" x14ac:dyDescent="0.25">
      <c r="A657" s="36">
        <f t="shared" si="223"/>
        <v>44915</v>
      </c>
      <c r="B657" s="14">
        <f t="shared" ca="1" si="209"/>
        <v>1.0121487469980628</v>
      </c>
      <c r="C657" s="13">
        <f t="shared" ca="1" si="210"/>
        <v>0.99008234000000006</v>
      </c>
      <c r="D657" s="12">
        <f ca="1">IF(A657&lt;$B$1,VLOOKUP(A657,[1]DI!$A$4:$B$15000,2,FALSE),0)</f>
        <v>0.13650000000000001</v>
      </c>
      <c r="E657" s="13">
        <f t="shared" ca="1" si="211"/>
        <v>1.00050788</v>
      </c>
      <c r="F657" s="13">
        <f ca="1">(TRUNC(PRODUCT($E$12:$E656),16))</f>
        <v>1.1640956746026401</v>
      </c>
      <c r="G657" s="13">
        <f t="shared" ca="1" si="212"/>
        <v>1.1629141329784201</v>
      </c>
      <c r="H657" s="13">
        <f t="shared" ca="1" si="213"/>
        <v>1.00101602</v>
      </c>
      <c r="I657" s="12">
        <f t="shared" si="214"/>
        <v>0.1</v>
      </c>
      <c r="J657" s="30">
        <f t="shared" si="215"/>
        <v>44911</v>
      </c>
      <c r="K657" s="2">
        <f t="shared" si="216"/>
        <v>2</v>
      </c>
      <c r="L657" s="15">
        <f t="shared" si="217"/>
        <v>2</v>
      </c>
      <c r="M657" s="11">
        <f t="shared" si="218"/>
        <v>1.0007567159999999</v>
      </c>
      <c r="N657" s="11">
        <f t="shared" ca="1" si="219"/>
        <v>1.0017735050000001</v>
      </c>
      <c r="O657" s="15">
        <f t="shared" si="224"/>
        <v>0</v>
      </c>
      <c r="P657" s="149">
        <f t="shared" ca="1" si="226"/>
        <v>2.2066406998062702E-2</v>
      </c>
      <c r="Q657" s="19">
        <f t="shared" si="206"/>
        <v>0</v>
      </c>
      <c r="R657" s="13">
        <f t="shared" si="225"/>
        <v>0</v>
      </c>
      <c r="S657" s="13"/>
      <c r="T657" s="13"/>
      <c r="U657" s="13"/>
      <c r="V657" s="13"/>
      <c r="W657" s="4" t="str">
        <f t="shared" si="221"/>
        <v>A+J=</v>
      </c>
      <c r="X657" s="30">
        <f t="shared" si="222"/>
        <v>44985</v>
      </c>
      <c r="Y657" s="3"/>
      <c r="Z657" s="3"/>
      <c r="AB657" s="3"/>
      <c r="AC657" s="1"/>
      <c r="AD657" s="3"/>
      <c r="AE657" s="3"/>
      <c r="AF657" s="3"/>
      <c r="AG657" s="3"/>
      <c r="AH657" s="3"/>
      <c r="AI657" s="10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</row>
    <row r="658" spans="1:145" ht="15" x14ac:dyDescent="0.25">
      <c r="A658" s="36">
        <f t="shared" si="223"/>
        <v>44916</v>
      </c>
      <c r="B658" s="14">
        <f t="shared" ca="1" si="209"/>
        <v>1.0130458692689923</v>
      </c>
      <c r="C658" s="13">
        <f t="shared" ca="1" si="210"/>
        <v>0.99008234000000006</v>
      </c>
      <c r="D658" s="12">
        <f ca="1">IF(A658&lt;$B$1,VLOOKUP(A658,[1]DI!$A$4:$B$15000,2,FALSE),0)</f>
        <v>0.13650000000000001</v>
      </c>
      <c r="E658" s="13">
        <f t="shared" ca="1" si="211"/>
        <v>1.00050788</v>
      </c>
      <c r="F658" s="13">
        <f ca="1">(TRUNC(PRODUCT($E$12:$E657),16))</f>
        <v>1.1646868955138601</v>
      </c>
      <c r="G658" s="13">
        <f t="shared" ca="1" si="212"/>
        <v>1.1629141329784201</v>
      </c>
      <c r="H658" s="13">
        <f t="shared" ca="1" si="213"/>
        <v>1.00152441</v>
      </c>
      <c r="I658" s="12">
        <f t="shared" si="214"/>
        <v>0.1</v>
      </c>
      <c r="J658" s="30">
        <f t="shared" si="215"/>
        <v>44911</v>
      </c>
      <c r="K658" s="2">
        <f t="shared" si="216"/>
        <v>3</v>
      </c>
      <c r="L658" s="15">
        <f t="shared" si="217"/>
        <v>3</v>
      </c>
      <c r="M658" s="11">
        <f t="shared" si="218"/>
        <v>1.001135289</v>
      </c>
      <c r="N658" s="11">
        <f t="shared" ca="1" si="219"/>
        <v>1.0026614300000001</v>
      </c>
      <c r="O658" s="15">
        <f t="shared" si="224"/>
        <v>0</v>
      </c>
      <c r="P658" s="149">
        <f t="shared" ca="1" si="226"/>
        <v>2.2963529268992203E-2</v>
      </c>
      <c r="Q658" s="19">
        <f t="shared" si="206"/>
        <v>0</v>
      </c>
      <c r="R658" s="13">
        <f t="shared" si="225"/>
        <v>0</v>
      </c>
      <c r="S658" s="13"/>
      <c r="T658" s="13"/>
      <c r="U658" s="13"/>
      <c r="V658" s="13"/>
      <c r="W658" s="4" t="str">
        <f t="shared" si="221"/>
        <v>A+J=</v>
      </c>
      <c r="X658" s="30">
        <f t="shared" si="222"/>
        <v>44985</v>
      </c>
      <c r="Y658" s="3"/>
      <c r="Z658" s="3"/>
      <c r="AB658" s="3"/>
      <c r="AC658" s="1"/>
      <c r="AD658" s="3"/>
      <c r="AE658" s="3"/>
      <c r="AF658" s="3"/>
      <c r="AG658" s="3"/>
      <c r="AH658" s="3"/>
      <c r="AI658" s="10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</row>
    <row r="659" spans="1:145" ht="15" x14ac:dyDescent="0.25">
      <c r="A659" s="36">
        <f t="shared" si="223"/>
        <v>44917</v>
      </c>
      <c r="B659" s="14">
        <f t="shared" ca="1" si="209"/>
        <v>1.0139437977190047</v>
      </c>
      <c r="C659" s="13">
        <f t="shared" ca="1" si="210"/>
        <v>0.99008234000000006</v>
      </c>
      <c r="D659" s="12">
        <f ca="1">IF(A659&lt;$B$1,VLOOKUP(A659,[1]DI!$A$4:$B$15000,2,FALSE),0)</f>
        <v>0.13650000000000001</v>
      </c>
      <c r="E659" s="13">
        <f t="shared" ca="1" si="211"/>
        <v>1.00050788</v>
      </c>
      <c r="F659" s="13">
        <f ca="1">(TRUNC(PRODUCT($E$12:$E658),16))</f>
        <v>1.1652784166943499</v>
      </c>
      <c r="G659" s="13">
        <f t="shared" ca="1" si="212"/>
        <v>1.1629141329784201</v>
      </c>
      <c r="H659" s="13">
        <f t="shared" ca="1" si="213"/>
        <v>1.00203307</v>
      </c>
      <c r="I659" s="12">
        <f t="shared" si="214"/>
        <v>0.1</v>
      </c>
      <c r="J659" s="30">
        <f t="shared" si="215"/>
        <v>44911</v>
      </c>
      <c r="K659" s="2">
        <f t="shared" si="216"/>
        <v>4</v>
      </c>
      <c r="L659" s="15">
        <f t="shared" si="217"/>
        <v>4</v>
      </c>
      <c r="M659" s="11">
        <f t="shared" si="218"/>
        <v>1.001514005</v>
      </c>
      <c r="N659" s="11">
        <f t="shared" ca="1" si="219"/>
        <v>1.0035501529999999</v>
      </c>
      <c r="O659" s="15">
        <f t="shared" si="224"/>
        <v>0</v>
      </c>
      <c r="P659" s="149">
        <f t="shared" ca="1" si="226"/>
        <v>2.3861457719004622E-2</v>
      </c>
      <c r="Q659" s="19">
        <f t="shared" si="206"/>
        <v>0</v>
      </c>
      <c r="R659" s="13">
        <f t="shared" si="225"/>
        <v>0</v>
      </c>
      <c r="S659" s="13"/>
      <c r="T659" s="13"/>
      <c r="U659" s="13"/>
      <c r="V659" s="13"/>
      <c r="W659" s="4" t="str">
        <f t="shared" si="221"/>
        <v>A+J=</v>
      </c>
      <c r="X659" s="30">
        <f t="shared" si="222"/>
        <v>44985</v>
      </c>
      <c r="Y659" s="3"/>
      <c r="Z659" s="3"/>
      <c r="AB659" s="3"/>
      <c r="AC659" s="1"/>
      <c r="AD659" s="3"/>
      <c r="AE659" s="3"/>
      <c r="AF659" s="3"/>
      <c r="AG659" s="3"/>
      <c r="AH659" s="3"/>
      <c r="AI659" s="10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</row>
    <row r="660" spans="1:145" ht="15" x14ac:dyDescent="0.25">
      <c r="A660" s="36">
        <f t="shared" si="223"/>
        <v>44918</v>
      </c>
      <c r="B660" s="14">
        <f t="shared" ca="1" si="209"/>
        <v>1.0148425119831583</v>
      </c>
      <c r="C660" s="13">
        <f t="shared" ca="1" si="210"/>
        <v>0.99008234000000006</v>
      </c>
      <c r="D660" s="12">
        <f ca="1">IF(A660&lt;$B$1,VLOOKUP(A660,[1]DI!$A$4:$B$15000,2,FALSE),0)</f>
        <v>0.13650000000000001</v>
      </c>
      <c r="E660" s="13">
        <f t="shared" ca="1" si="211"/>
        <v>1.00050788</v>
      </c>
      <c r="F660" s="13">
        <f ca="1">(TRUNC(PRODUCT($E$12:$E659),16))</f>
        <v>1.1658702382966299</v>
      </c>
      <c r="G660" s="13">
        <f t="shared" ca="1" si="212"/>
        <v>1.1629141329784201</v>
      </c>
      <c r="H660" s="13">
        <f t="shared" ca="1" si="213"/>
        <v>1.0025419799999999</v>
      </c>
      <c r="I660" s="12">
        <f t="shared" si="214"/>
        <v>0.1</v>
      </c>
      <c r="J660" s="30">
        <f t="shared" si="215"/>
        <v>44911</v>
      </c>
      <c r="K660" s="2">
        <f t="shared" si="216"/>
        <v>5</v>
      </c>
      <c r="L660" s="15">
        <f t="shared" si="217"/>
        <v>5</v>
      </c>
      <c r="M660" s="11">
        <f t="shared" si="218"/>
        <v>1.001892864</v>
      </c>
      <c r="N660" s="11">
        <f t="shared" ca="1" si="219"/>
        <v>1.004439656</v>
      </c>
      <c r="O660" s="15">
        <f t="shared" si="224"/>
        <v>0</v>
      </c>
      <c r="P660" s="149">
        <f t="shared" ca="1" si="226"/>
        <v>2.476017198315824E-2</v>
      </c>
      <c r="Q660" s="19">
        <f t="shared" si="206"/>
        <v>0</v>
      </c>
      <c r="R660" s="13">
        <f t="shared" si="225"/>
        <v>0</v>
      </c>
      <c r="S660" s="13"/>
      <c r="T660" s="13"/>
      <c r="U660" s="13"/>
      <c r="V660" s="13"/>
      <c r="W660" s="4" t="str">
        <f t="shared" si="221"/>
        <v>A+J=</v>
      </c>
      <c r="X660" s="30">
        <f t="shared" si="222"/>
        <v>44985</v>
      </c>
      <c r="Y660" s="3"/>
      <c r="Z660" s="3"/>
      <c r="AB660" s="3"/>
      <c r="AC660" s="1"/>
      <c r="AD660" s="3"/>
      <c r="AE660" s="3"/>
      <c r="AF660" s="3"/>
      <c r="AG660" s="3"/>
      <c r="AH660" s="3"/>
      <c r="AI660" s="10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</row>
    <row r="661" spans="1:145" ht="15" x14ac:dyDescent="0.25">
      <c r="A661" s="36">
        <f t="shared" si="223"/>
        <v>44919</v>
      </c>
      <c r="B661" s="14">
        <f t="shared" ca="1" si="209"/>
        <v>1.0157420222641986</v>
      </c>
      <c r="C661" s="13">
        <f t="shared" ca="1" si="210"/>
        <v>0.99008234000000006</v>
      </c>
      <c r="D661" s="12">
        <f ca="1">IF(A661&lt;$B$1,VLOOKUP(A661,[1]DI!$A$4:$B$15000,2,FALSE),0)</f>
        <v>0</v>
      </c>
      <c r="E661" s="13">
        <f t="shared" ca="1" si="211"/>
        <v>1</v>
      </c>
      <c r="F661" s="13">
        <f ca="1">(TRUNC(PRODUCT($E$12:$E660),16))</f>
        <v>1.16646236047325</v>
      </c>
      <c r="G661" s="13">
        <f t="shared" ca="1" si="212"/>
        <v>1.1629141329784201</v>
      </c>
      <c r="H661" s="13">
        <f t="shared" ca="1" si="213"/>
        <v>1.0030511499999999</v>
      </c>
      <c r="I661" s="12">
        <f t="shared" si="214"/>
        <v>0.1</v>
      </c>
      <c r="J661" s="30">
        <f t="shared" si="215"/>
        <v>44911</v>
      </c>
      <c r="K661" s="2">
        <f t="shared" si="216"/>
        <v>5</v>
      </c>
      <c r="L661" s="15">
        <f t="shared" si="217"/>
        <v>6</v>
      </c>
      <c r="M661" s="11">
        <f t="shared" si="218"/>
        <v>1.0022718669999999</v>
      </c>
      <c r="N661" s="11">
        <f t="shared" ca="1" si="219"/>
        <v>1.0053299490000001</v>
      </c>
      <c r="O661" s="15">
        <f t="shared" si="224"/>
        <v>0</v>
      </c>
      <c r="P661" s="149">
        <f t="shared" ca="1" si="226"/>
        <v>2.5659682264198461E-2</v>
      </c>
      <c r="Q661" s="19">
        <f t="shared" si="206"/>
        <v>0</v>
      </c>
      <c r="R661" s="13">
        <f t="shared" si="225"/>
        <v>0</v>
      </c>
      <c r="S661" s="13"/>
      <c r="T661" s="13"/>
      <c r="U661" s="13"/>
      <c r="V661" s="13"/>
      <c r="W661" s="4" t="str">
        <f t="shared" si="221"/>
        <v>A+J=</v>
      </c>
      <c r="X661" s="30">
        <f t="shared" si="222"/>
        <v>44985</v>
      </c>
      <c r="Y661" s="3"/>
      <c r="Z661" s="3"/>
      <c r="AB661" s="3"/>
      <c r="AC661" s="1"/>
      <c r="AD661" s="3"/>
      <c r="AE661" s="3"/>
      <c r="AF661" s="3"/>
      <c r="AG661" s="3"/>
      <c r="AH661" s="3"/>
      <c r="AI661" s="10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</row>
    <row r="662" spans="1:145" ht="15" x14ac:dyDescent="0.25">
      <c r="A662" s="36">
        <f t="shared" si="223"/>
        <v>44920</v>
      </c>
      <c r="B662" s="14">
        <f t="shared" ca="1" si="209"/>
        <v>1.0157420222641986</v>
      </c>
      <c r="C662" s="13">
        <f t="shared" ca="1" si="210"/>
        <v>0.99008234000000006</v>
      </c>
      <c r="D662" s="12">
        <f ca="1">IF(A662&lt;$B$1,VLOOKUP(A662,[1]DI!$A$4:$B$15000,2,FALSE),0)</f>
        <v>0</v>
      </c>
      <c r="E662" s="13">
        <f t="shared" ca="1" si="211"/>
        <v>1</v>
      </c>
      <c r="F662" s="13">
        <f ca="1">(TRUNC(PRODUCT($E$12:$E661),16))</f>
        <v>1.16646236047325</v>
      </c>
      <c r="G662" s="13">
        <f t="shared" ca="1" si="212"/>
        <v>1.1629141329784201</v>
      </c>
      <c r="H662" s="13">
        <f t="shared" ca="1" si="213"/>
        <v>1.0030511499999999</v>
      </c>
      <c r="I662" s="12">
        <f t="shared" si="214"/>
        <v>0.1</v>
      </c>
      <c r="J662" s="30">
        <f t="shared" si="215"/>
        <v>44911</v>
      </c>
      <c r="K662" s="2">
        <f t="shared" si="216"/>
        <v>5</v>
      </c>
      <c r="L662" s="15">
        <f t="shared" si="217"/>
        <v>6</v>
      </c>
      <c r="M662" s="11">
        <f t="shared" si="218"/>
        <v>1.0022718669999999</v>
      </c>
      <c r="N662" s="11">
        <f t="shared" ca="1" si="219"/>
        <v>1.0053299490000001</v>
      </c>
      <c r="O662" s="15">
        <f t="shared" si="224"/>
        <v>0</v>
      </c>
      <c r="P662" s="149">
        <f t="shared" ca="1" si="226"/>
        <v>2.5659682264198461E-2</v>
      </c>
      <c r="Q662" s="19">
        <f t="shared" si="206"/>
        <v>0</v>
      </c>
      <c r="R662" s="13">
        <f t="shared" si="225"/>
        <v>0</v>
      </c>
      <c r="S662" s="13"/>
      <c r="T662" s="13"/>
      <c r="U662" s="13"/>
      <c r="V662" s="13"/>
      <c r="W662" s="4" t="str">
        <f t="shared" si="221"/>
        <v>A+J=</v>
      </c>
      <c r="X662" s="30">
        <f t="shared" si="222"/>
        <v>44985</v>
      </c>
      <c r="Y662" s="3"/>
      <c r="Z662" s="3"/>
      <c r="AB662" s="3"/>
      <c r="AC662" s="1"/>
      <c r="AD662" s="3"/>
      <c r="AE662" s="3"/>
      <c r="AF662" s="3"/>
      <c r="AG662" s="3"/>
      <c r="AH662" s="3"/>
      <c r="AI662" s="10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</row>
    <row r="663" spans="1:145" ht="15" x14ac:dyDescent="0.25">
      <c r="A663" s="36">
        <f t="shared" si="223"/>
        <v>44921</v>
      </c>
      <c r="B663" s="14">
        <f t="shared" ca="1" si="209"/>
        <v>1.0157420222641986</v>
      </c>
      <c r="C663" s="13">
        <f t="shared" ca="1" si="210"/>
        <v>0.99008234000000006</v>
      </c>
      <c r="D663" s="12">
        <f ca="1">IF(A663&lt;$B$1,VLOOKUP(A663,[1]DI!$A$4:$B$15000,2,FALSE),0)</f>
        <v>0.13650000000000001</v>
      </c>
      <c r="E663" s="13">
        <f t="shared" ca="1" si="211"/>
        <v>1.00050788</v>
      </c>
      <c r="F663" s="13">
        <f ca="1">(TRUNC(PRODUCT($E$12:$E662),16))</f>
        <v>1.16646236047325</v>
      </c>
      <c r="G663" s="13">
        <f t="shared" ca="1" si="212"/>
        <v>1.1629141329784201</v>
      </c>
      <c r="H663" s="13">
        <f t="shared" ca="1" si="213"/>
        <v>1.0030511499999999</v>
      </c>
      <c r="I663" s="12">
        <f t="shared" si="214"/>
        <v>0.1</v>
      </c>
      <c r="J663" s="30">
        <f t="shared" si="215"/>
        <v>44911</v>
      </c>
      <c r="K663" s="2">
        <f t="shared" si="216"/>
        <v>6</v>
      </c>
      <c r="L663" s="15">
        <f t="shared" si="217"/>
        <v>6</v>
      </c>
      <c r="M663" s="11">
        <f t="shared" si="218"/>
        <v>1.0022718669999999</v>
      </c>
      <c r="N663" s="11">
        <f t="shared" ca="1" si="219"/>
        <v>1.0053299490000001</v>
      </c>
      <c r="O663" s="15">
        <f t="shared" si="224"/>
        <v>0</v>
      </c>
      <c r="P663" s="149">
        <f t="shared" ca="1" si="226"/>
        <v>2.5659682264198461E-2</v>
      </c>
      <c r="Q663" s="19">
        <f t="shared" si="206"/>
        <v>0</v>
      </c>
      <c r="R663" s="13">
        <f t="shared" si="225"/>
        <v>0</v>
      </c>
      <c r="S663" s="13"/>
      <c r="T663" s="13"/>
      <c r="U663" s="13"/>
      <c r="V663" s="13"/>
      <c r="W663" s="4" t="str">
        <f t="shared" si="221"/>
        <v>A+J=</v>
      </c>
      <c r="X663" s="30">
        <f t="shared" si="222"/>
        <v>44985</v>
      </c>
      <c r="Y663" s="3"/>
      <c r="Z663" s="3"/>
      <c r="AB663" s="3"/>
      <c r="AC663" s="1"/>
      <c r="AD663" s="3"/>
      <c r="AE663" s="3"/>
      <c r="AF663" s="3"/>
      <c r="AG663" s="3"/>
      <c r="AH663" s="3"/>
      <c r="AI663" s="10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</row>
    <row r="664" spans="1:145" ht="15" x14ac:dyDescent="0.25">
      <c r="A664" s="36">
        <f t="shared" si="223"/>
        <v>44922</v>
      </c>
      <c r="B664" s="14">
        <f t="shared" ca="1" si="209"/>
        <v>1.0166423385621253</v>
      </c>
      <c r="C664" s="13">
        <f t="shared" ca="1" si="210"/>
        <v>0.99008234000000006</v>
      </c>
      <c r="D664" s="12">
        <f ca="1">IF(A664&lt;$B$1,VLOOKUP(A664,[1]DI!$A$4:$B$15000,2,FALSE),0)</f>
        <v>0.13650000000000001</v>
      </c>
      <c r="E664" s="13">
        <f t="shared" ca="1" si="211"/>
        <v>1.00050788</v>
      </c>
      <c r="F664" s="13">
        <f ca="1">(TRUNC(PRODUCT($E$12:$E663),16))</f>
        <v>1.1670547833768901</v>
      </c>
      <c r="G664" s="13">
        <f t="shared" ca="1" si="212"/>
        <v>1.1629141329784201</v>
      </c>
      <c r="H664" s="13">
        <f t="shared" ca="1" si="213"/>
        <v>1.00356058</v>
      </c>
      <c r="I664" s="12">
        <f t="shared" si="214"/>
        <v>0.1</v>
      </c>
      <c r="J664" s="30">
        <f t="shared" si="215"/>
        <v>44911</v>
      </c>
      <c r="K664" s="2">
        <f t="shared" si="216"/>
        <v>7</v>
      </c>
      <c r="L664" s="15">
        <f t="shared" si="217"/>
        <v>7</v>
      </c>
      <c r="M664" s="11">
        <f t="shared" si="218"/>
        <v>1.0026510129999999</v>
      </c>
      <c r="N664" s="11">
        <f t="shared" ca="1" si="219"/>
        <v>1.006221032</v>
      </c>
      <c r="O664" s="15">
        <f t="shared" si="224"/>
        <v>0</v>
      </c>
      <c r="P664" s="149">
        <f t="shared" ca="1" si="226"/>
        <v>2.6559998562125282E-2</v>
      </c>
      <c r="Q664" s="19">
        <f t="shared" si="206"/>
        <v>0</v>
      </c>
      <c r="R664" s="13">
        <f t="shared" si="225"/>
        <v>0</v>
      </c>
      <c r="S664" s="13"/>
      <c r="T664" s="13"/>
      <c r="U664" s="13"/>
      <c r="V664" s="13"/>
      <c r="W664" s="4" t="str">
        <f t="shared" si="221"/>
        <v>A+J=</v>
      </c>
      <c r="X664" s="30">
        <f t="shared" si="222"/>
        <v>44985</v>
      </c>
      <c r="Y664" s="3"/>
      <c r="Z664" s="3"/>
      <c r="AB664" s="3"/>
      <c r="AC664" s="1"/>
      <c r="AD664" s="3"/>
      <c r="AE664" s="3"/>
      <c r="AF664" s="3"/>
      <c r="AG664" s="3"/>
      <c r="AH664" s="3"/>
      <c r="AI664" s="10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</row>
    <row r="665" spans="1:145" ht="15" x14ac:dyDescent="0.25">
      <c r="A665" s="36">
        <f t="shared" si="223"/>
        <v>44923</v>
      </c>
      <c r="B665" s="14">
        <f t="shared" ca="1" si="209"/>
        <v>1.0175434508972132</v>
      </c>
      <c r="C665" s="13">
        <f t="shared" ca="1" si="210"/>
        <v>0.99008234000000006</v>
      </c>
      <c r="D665" s="12">
        <f ca="1">IF(A665&lt;$B$1,VLOOKUP(A665,[1]DI!$A$4:$B$15000,2,FALSE),0)</f>
        <v>0.13650000000000001</v>
      </c>
      <c r="E665" s="13">
        <f t="shared" ca="1" si="211"/>
        <v>1.00050788</v>
      </c>
      <c r="F665" s="13">
        <f ca="1">(TRUNC(PRODUCT($E$12:$E664),16))</f>
        <v>1.1676475071602701</v>
      </c>
      <c r="G665" s="13">
        <f t="shared" ca="1" si="212"/>
        <v>1.1629141329784201</v>
      </c>
      <c r="H665" s="13">
        <f t="shared" ca="1" si="213"/>
        <v>1.0040702699999999</v>
      </c>
      <c r="I665" s="12">
        <f t="shared" si="214"/>
        <v>0.1</v>
      </c>
      <c r="J665" s="30">
        <f t="shared" si="215"/>
        <v>44911</v>
      </c>
      <c r="K665" s="2">
        <f t="shared" si="216"/>
        <v>8</v>
      </c>
      <c r="L665" s="15">
        <f t="shared" si="217"/>
        <v>8</v>
      </c>
      <c r="M665" s="11">
        <f t="shared" si="218"/>
        <v>1.003030302</v>
      </c>
      <c r="N665" s="11">
        <f t="shared" ca="1" si="219"/>
        <v>1.0071129059999999</v>
      </c>
      <c r="O665" s="15">
        <f t="shared" si="224"/>
        <v>0</v>
      </c>
      <c r="P665" s="149">
        <f t="shared" ca="1" si="226"/>
        <v>2.7461110897213242E-2</v>
      </c>
      <c r="Q665" s="19">
        <f t="shared" si="206"/>
        <v>0</v>
      </c>
      <c r="R665" s="13">
        <f t="shared" si="225"/>
        <v>0</v>
      </c>
      <c r="S665" s="13"/>
      <c r="T665" s="13"/>
      <c r="U665" s="13"/>
      <c r="V665" s="13"/>
      <c r="W665" s="4" t="str">
        <f t="shared" si="221"/>
        <v>A+J=</v>
      </c>
      <c r="X665" s="30">
        <f t="shared" si="222"/>
        <v>44985</v>
      </c>
      <c r="Y665" s="3"/>
      <c r="Z665" s="3"/>
      <c r="AB665" s="3"/>
      <c r="AC665" s="1"/>
      <c r="AD665" s="3"/>
      <c r="AE665" s="3"/>
      <c r="AF665" s="3"/>
      <c r="AG665" s="3"/>
      <c r="AH665" s="3"/>
      <c r="AI665" s="10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</row>
    <row r="666" spans="1:145" ht="15" x14ac:dyDescent="0.25">
      <c r="A666" s="36">
        <f t="shared" si="223"/>
        <v>44924</v>
      </c>
      <c r="B666" s="14">
        <f t="shared" ca="1" si="209"/>
        <v>1.0184453592897369</v>
      </c>
      <c r="C666" s="13">
        <f t="shared" ca="1" si="210"/>
        <v>0.99008234000000006</v>
      </c>
      <c r="D666" s="12">
        <f ca="1">IF(A666&lt;$B$1,VLOOKUP(A666,[1]DI!$A$4:$B$15000,2,FALSE),0)</f>
        <v>0.13650000000000001</v>
      </c>
      <c r="E666" s="13">
        <f t="shared" ca="1" si="211"/>
        <v>1.00050788</v>
      </c>
      <c r="F666" s="13">
        <f ca="1">(TRUNC(PRODUCT($E$12:$E665),16))</f>
        <v>1.1682405319762099</v>
      </c>
      <c r="G666" s="13">
        <f t="shared" ca="1" si="212"/>
        <v>1.1629141329784201</v>
      </c>
      <c r="H666" s="13">
        <f t="shared" ca="1" si="213"/>
        <v>1.00458022</v>
      </c>
      <c r="I666" s="12">
        <f t="shared" si="214"/>
        <v>0.1</v>
      </c>
      <c r="J666" s="30">
        <f t="shared" si="215"/>
        <v>44911</v>
      </c>
      <c r="K666" s="2">
        <f t="shared" si="216"/>
        <v>9</v>
      </c>
      <c r="L666" s="15">
        <f t="shared" si="217"/>
        <v>9</v>
      </c>
      <c r="M666" s="11">
        <f t="shared" si="218"/>
        <v>1.003409735</v>
      </c>
      <c r="N666" s="11">
        <f t="shared" ca="1" si="219"/>
        <v>1.0080055720000001</v>
      </c>
      <c r="O666" s="15">
        <f t="shared" si="224"/>
        <v>0</v>
      </c>
      <c r="P666" s="149">
        <f t="shared" ca="1" si="226"/>
        <v>2.8363019289736884E-2</v>
      </c>
      <c r="Q666" s="19">
        <f t="shared" si="206"/>
        <v>0</v>
      </c>
      <c r="R666" s="13">
        <f t="shared" si="225"/>
        <v>0</v>
      </c>
      <c r="S666" s="13"/>
      <c r="T666" s="13"/>
      <c r="U666" s="13"/>
      <c r="V666" s="13"/>
      <c r="W666" s="4" t="str">
        <f t="shared" si="221"/>
        <v>A+J=</v>
      </c>
      <c r="X666" s="30">
        <f t="shared" si="222"/>
        <v>44985</v>
      </c>
      <c r="Y666" s="3"/>
      <c r="Z666" s="3"/>
      <c r="AB666" s="3"/>
      <c r="AC666" s="1"/>
      <c r="AD666" s="3"/>
      <c r="AE666" s="3"/>
      <c r="AF666" s="3"/>
      <c r="AG666" s="3"/>
      <c r="AH666" s="3"/>
      <c r="AI666" s="10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</row>
    <row r="667" spans="1:145" ht="15" x14ac:dyDescent="0.25">
      <c r="A667" s="36">
        <f t="shared" si="223"/>
        <v>44925</v>
      </c>
      <c r="B667" s="14">
        <f t="shared" ca="1" si="209"/>
        <v>1.019348063536951</v>
      </c>
      <c r="C667" s="13">
        <f t="shared" ca="1" si="210"/>
        <v>0.99008234000000006</v>
      </c>
      <c r="D667" s="12">
        <f ca="1">IF(A667&lt;$B$1,VLOOKUP(A667,[1]DI!$A$4:$B$15000,2,FALSE),0)</f>
        <v>0.13650000000000001</v>
      </c>
      <c r="E667" s="13">
        <f t="shared" ca="1" si="211"/>
        <v>1.00050788</v>
      </c>
      <c r="F667" s="13">
        <f ca="1">(TRUNC(PRODUCT($E$12:$E666),16))</f>
        <v>1.1688338579775901</v>
      </c>
      <c r="G667" s="13">
        <f t="shared" ca="1" si="212"/>
        <v>1.1629141329784201</v>
      </c>
      <c r="H667" s="13">
        <f t="shared" ca="1" si="213"/>
        <v>1.0050904199999999</v>
      </c>
      <c r="I667" s="12">
        <f t="shared" si="214"/>
        <v>0.1</v>
      </c>
      <c r="J667" s="30">
        <f t="shared" si="215"/>
        <v>44911</v>
      </c>
      <c r="K667" s="2">
        <f t="shared" si="216"/>
        <v>10</v>
      </c>
      <c r="L667" s="15">
        <f t="shared" si="217"/>
        <v>10</v>
      </c>
      <c r="M667" s="11">
        <f t="shared" si="218"/>
        <v>1.003789311</v>
      </c>
      <c r="N667" s="11">
        <f t="shared" ca="1" si="219"/>
        <v>1.0088990200000001</v>
      </c>
      <c r="O667" s="15">
        <f t="shared" si="224"/>
        <v>0</v>
      </c>
      <c r="P667" s="149">
        <f t="shared" ca="1" si="226"/>
        <v>2.9265723536950804E-2</v>
      </c>
      <c r="Q667" s="19">
        <f t="shared" si="206"/>
        <v>0</v>
      </c>
      <c r="R667" s="13">
        <f t="shared" si="225"/>
        <v>0</v>
      </c>
      <c r="S667" s="13"/>
      <c r="T667" s="13"/>
      <c r="U667" s="13"/>
      <c r="V667" s="13"/>
      <c r="W667" s="4" t="str">
        <f t="shared" si="221"/>
        <v>A+J=</v>
      </c>
      <c r="X667" s="30">
        <f t="shared" si="222"/>
        <v>44985</v>
      </c>
      <c r="Y667" s="3"/>
      <c r="Z667" s="3"/>
      <c r="AB667" s="3"/>
      <c r="AC667" s="1"/>
      <c r="AD667" s="3"/>
      <c r="AE667" s="3"/>
      <c r="AF667" s="3"/>
      <c r="AG667" s="3"/>
      <c r="AH667" s="3"/>
      <c r="AI667" s="10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</row>
    <row r="668" spans="1:145" ht="15" x14ac:dyDescent="0.25">
      <c r="A668" s="36">
        <f t="shared" si="223"/>
        <v>44926</v>
      </c>
      <c r="B668" s="14">
        <f t="shared" ca="1" si="209"/>
        <v>1.0202515740646203</v>
      </c>
      <c r="C668" s="13">
        <f t="shared" ca="1" si="210"/>
        <v>0.99008234000000006</v>
      </c>
      <c r="D668" s="12">
        <f ca="1">IF(A668&lt;$B$1,VLOOKUP(A668,[1]DI!$A$4:$B$15000,2,FALSE),0)</f>
        <v>0</v>
      </c>
      <c r="E668" s="13">
        <f t="shared" ca="1" si="211"/>
        <v>1</v>
      </c>
      <c r="F668" s="13">
        <f ca="1">(TRUNC(PRODUCT($E$12:$E667),16))</f>
        <v>1.1694274853173801</v>
      </c>
      <c r="G668" s="13">
        <f t="shared" ca="1" si="212"/>
        <v>1.1629141329784201</v>
      </c>
      <c r="H668" s="13">
        <f t="shared" ca="1" si="213"/>
        <v>1.00560089</v>
      </c>
      <c r="I668" s="12">
        <f t="shared" si="214"/>
        <v>0.1</v>
      </c>
      <c r="J668" s="30">
        <f t="shared" si="215"/>
        <v>44911</v>
      </c>
      <c r="K668" s="2">
        <f t="shared" si="216"/>
        <v>10</v>
      </c>
      <c r="L668" s="15">
        <f t="shared" si="217"/>
        <v>11</v>
      </c>
      <c r="M668" s="11">
        <f t="shared" si="218"/>
        <v>1.004169031</v>
      </c>
      <c r="N668" s="11">
        <f t="shared" ca="1" si="219"/>
        <v>1.0097932709999999</v>
      </c>
      <c r="O668" s="15">
        <f t="shared" si="224"/>
        <v>0</v>
      </c>
      <c r="P668" s="149">
        <f t="shared" ca="1" si="226"/>
        <v>3.016923406462034E-2</v>
      </c>
      <c r="Q668" s="19">
        <f t="shared" si="206"/>
        <v>0</v>
      </c>
      <c r="R668" s="13">
        <f t="shared" si="225"/>
        <v>0</v>
      </c>
      <c r="S668" s="13"/>
      <c r="T668" s="13"/>
      <c r="U668" s="13"/>
      <c r="V668" s="13"/>
      <c r="W668" s="4" t="str">
        <f t="shared" si="221"/>
        <v>A+J=</v>
      </c>
      <c r="X668" s="30">
        <f t="shared" si="222"/>
        <v>44985</v>
      </c>
      <c r="Y668" s="3"/>
      <c r="Z668" s="3"/>
      <c r="AB668" s="3"/>
      <c r="AC668" s="1"/>
      <c r="AD668" s="3"/>
      <c r="AE668" s="3"/>
      <c r="AF668" s="3"/>
      <c r="AG668" s="3"/>
      <c r="AH668" s="3"/>
      <c r="AI668" s="10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</row>
    <row r="669" spans="1:145" ht="15" x14ac:dyDescent="0.25">
      <c r="A669" s="36">
        <f t="shared" si="223"/>
        <v>44927</v>
      </c>
      <c r="B669" s="14">
        <f t="shared" ca="1" si="209"/>
        <v>1.0202515740646203</v>
      </c>
      <c r="C669" s="13">
        <f t="shared" ca="1" si="210"/>
        <v>0.99008234000000006</v>
      </c>
      <c r="D669" s="12">
        <f ca="1">IF(A669&lt;$B$1,VLOOKUP(A669,[1]DI!$A$4:$B$15000,2,FALSE),0)</f>
        <v>0</v>
      </c>
      <c r="E669" s="13">
        <f t="shared" ca="1" si="211"/>
        <v>1</v>
      </c>
      <c r="F669" s="13">
        <f ca="1">(TRUNC(PRODUCT($E$12:$E668),16))</f>
        <v>1.1694274853173801</v>
      </c>
      <c r="G669" s="13">
        <f t="shared" ca="1" si="212"/>
        <v>1.1629141329784201</v>
      </c>
      <c r="H669" s="13">
        <f t="shared" ca="1" si="213"/>
        <v>1.00560089</v>
      </c>
      <c r="I669" s="12">
        <f t="shared" si="214"/>
        <v>0.1</v>
      </c>
      <c r="J669" s="30">
        <f t="shared" si="215"/>
        <v>44911</v>
      </c>
      <c r="K669" s="2">
        <f t="shared" si="216"/>
        <v>10</v>
      </c>
      <c r="L669" s="15">
        <f t="shared" si="217"/>
        <v>11</v>
      </c>
      <c r="M669" s="11">
        <f t="shared" si="218"/>
        <v>1.004169031</v>
      </c>
      <c r="N669" s="11">
        <f t="shared" ca="1" si="219"/>
        <v>1.0097932709999999</v>
      </c>
      <c r="O669" s="15">
        <f t="shared" si="224"/>
        <v>0</v>
      </c>
      <c r="P669" s="149">
        <f t="shared" ca="1" si="226"/>
        <v>3.016923406462034E-2</v>
      </c>
      <c r="Q669" s="19">
        <f t="shared" si="206"/>
        <v>0</v>
      </c>
      <c r="R669" s="13">
        <f t="shared" si="225"/>
        <v>0</v>
      </c>
      <c r="S669" s="13"/>
      <c r="T669" s="13"/>
      <c r="U669" s="13"/>
      <c r="V669" s="13"/>
      <c r="W669" s="4" t="str">
        <f t="shared" si="221"/>
        <v>A+J=</v>
      </c>
      <c r="X669" s="30">
        <f t="shared" si="222"/>
        <v>44985</v>
      </c>
      <c r="Y669" s="3"/>
      <c r="Z669" s="3"/>
      <c r="AB669" s="3"/>
      <c r="AC669" s="1"/>
      <c r="AD669" s="3"/>
      <c r="AE669" s="3"/>
      <c r="AF669" s="3"/>
      <c r="AG669" s="3"/>
      <c r="AH669" s="3"/>
      <c r="AI669" s="10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</row>
    <row r="670" spans="1:145" ht="15" x14ac:dyDescent="0.25">
      <c r="A670" s="36">
        <f t="shared" si="223"/>
        <v>44928</v>
      </c>
      <c r="B670" s="14">
        <f t="shared" ca="1" si="209"/>
        <v>1.0202515740646203</v>
      </c>
      <c r="C670" s="13">
        <f t="shared" ca="1" si="210"/>
        <v>0.99008234000000006</v>
      </c>
      <c r="D670" s="12">
        <f ca="1">IF(A670&lt;$B$1,VLOOKUP(A670,[1]DI!$A$4:$B$15000,2,FALSE),0)</f>
        <v>0.13650000000000001</v>
      </c>
      <c r="E670" s="13">
        <f t="shared" ca="1" si="211"/>
        <v>1.00050788</v>
      </c>
      <c r="F670" s="13">
        <f ca="1">(TRUNC(PRODUCT($E$12:$E669),16))</f>
        <v>1.1694274853173801</v>
      </c>
      <c r="G670" s="13">
        <f t="shared" ca="1" si="212"/>
        <v>1.1629141329784201</v>
      </c>
      <c r="H670" s="13">
        <f t="shared" ca="1" si="213"/>
        <v>1.00560089</v>
      </c>
      <c r="I670" s="12">
        <f t="shared" si="214"/>
        <v>0.1</v>
      </c>
      <c r="J670" s="30">
        <f t="shared" si="215"/>
        <v>44911</v>
      </c>
      <c r="K670" s="2">
        <f t="shared" si="216"/>
        <v>11</v>
      </c>
      <c r="L670" s="15">
        <f t="shared" si="217"/>
        <v>11</v>
      </c>
      <c r="M670" s="11">
        <f t="shared" si="218"/>
        <v>1.004169031</v>
      </c>
      <c r="N670" s="11">
        <f t="shared" ca="1" si="219"/>
        <v>1.0097932709999999</v>
      </c>
      <c r="O670" s="15">
        <f t="shared" si="224"/>
        <v>0</v>
      </c>
      <c r="P670" s="149">
        <f t="shared" ca="1" si="226"/>
        <v>3.016923406462034E-2</v>
      </c>
      <c r="Q670" s="19">
        <f t="shared" si="206"/>
        <v>0</v>
      </c>
      <c r="R670" s="13">
        <f t="shared" si="225"/>
        <v>0</v>
      </c>
      <c r="S670" s="13"/>
      <c r="T670" s="13"/>
      <c r="U670" s="13"/>
      <c r="V670" s="13"/>
      <c r="W670" s="4" t="str">
        <f t="shared" si="221"/>
        <v>A+J=</v>
      </c>
      <c r="X670" s="30">
        <f t="shared" si="222"/>
        <v>44985</v>
      </c>
      <c r="Y670" s="3"/>
      <c r="Z670" s="3"/>
      <c r="AB670" s="3"/>
      <c r="AC670" s="1"/>
      <c r="AD670" s="3"/>
      <c r="AE670" s="3"/>
      <c r="AF670" s="3"/>
      <c r="AG670" s="3"/>
      <c r="AH670" s="3"/>
      <c r="AI670" s="10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</row>
    <row r="671" spans="1:145" ht="15" x14ac:dyDescent="0.25">
      <c r="A671" s="36">
        <f t="shared" si="223"/>
        <v>44929</v>
      </c>
      <c r="B671" s="14">
        <f t="shared" ca="1" si="209"/>
        <v>1.0211558804875294</v>
      </c>
      <c r="C671" s="13">
        <f t="shared" ca="1" si="210"/>
        <v>0.99008234000000006</v>
      </c>
      <c r="D671" s="12">
        <f ca="1">IF(A671&lt;$B$1,VLOOKUP(A671,[1]DI!$A$4:$B$15000,2,FALSE),0)</f>
        <v>0.13650000000000001</v>
      </c>
      <c r="E671" s="13">
        <f t="shared" ca="1" si="211"/>
        <v>1.00050788</v>
      </c>
      <c r="F671" s="13">
        <f ca="1">(TRUNC(PRODUCT($E$12:$E670),16))</f>
        <v>1.17002141414862</v>
      </c>
      <c r="G671" s="13">
        <f t="shared" ca="1" si="212"/>
        <v>1.1629141329784201</v>
      </c>
      <c r="H671" s="13">
        <f t="shared" ca="1" si="213"/>
        <v>1.00611161</v>
      </c>
      <c r="I671" s="12">
        <f t="shared" si="214"/>
        <v>0.1</v>
      </c>
      <c r="J671" s="30">
        <f t="shared" si="215"/>
        <v>44911</v>
      </c>
      <c r="K671" s="2">
        <f t="shared" si="216"/>
        <v>12</v>
      </c>
      <c r="L671" s="15">
        <f t="shared" si="217"/>
        <v>12</v>
      </c>
      <c r="M671" s="11">
        <f t="shared" si="218"/>
        <v>1.0045488950000001</v>
      </c>
      <c r="N671" s="11">
        <f t="shared" ca="1" si="219"/>
        <v>1.010688306</v>
      </c>
      <c r="O671" s="15">
        <f t="shared" si="224"/>
        <v>0</v>
      </c>
      <c r="P671" s="149">
        <f t="shared" ca="1" si="226"/>
        <v>3.1073540487529239E-2</v>
      </c>
      <c r="Q671" s="19">
        <f t="shared" si="206"/>
        <v>0</v>
      </c>
      <c r="R671" s="13">
        <f t="shared" si="225"/>
        <v>0</v>
      </c>
      <c r="S671" s="13"/>
      <c r="T671" s="13"/>
      <c r="U671" s="13"/>
      <c r="V671" s="13"/>
      <c r="W671" s="4" t="str">
        <f t="shared" si="221"/>
        <v>A+J=</v>
      </c>
      <c r="X671" s="30">
        <f t="shared" si="222"/>
        <v>44985</v>
      </c>
      <c r="Y671" s="3"/>
      <c r="Z671" s="3"/>
      <c r="AB671" s="3"/>
      <c r="AC671" s="1"/>
      <c r="AD671" s="3"/>
      <c r="AE671" s="3"/>
      <c r="AF671" s="3"/>
      <c r="AG671" s="3"/>
      <c r="AH671" s="3"/>
      <c r="AI671" s="10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</row>
    <row r="672" spans="1:145" ht="15" x14ac:dyDescent="0.25">
      <c r="A672" s="36">
        <f t="shared" si="223"/>
        <v>44930</v>
      </c>
      <c r="B672" s="14">
        <f t="shared" ca="1" si="209"/>
        <v>1.0220609931908937</v>
      </c>
      <c r="C672" s="13">
        <f t="shared" ca="1" si="210"/>
        <v>0.99008234000000006</v>
      </c>
      <c r="D672" s="12">
        <f ca="1">IF(A672&lt;$B$1,VLOOKUP(A672,[1]DI!$A$4:$B$15000,2,FALSE),0)</f>
        <v>0.13650000000000001</v>
      </c>
      <c r="E672" s="13">
        <f t="shared" ca="1" si="211"/>
        <v>1.00050788</v>
      </c>
      <c r="F672" s="13">
        <f ca="1">(TRUNC(PRODUCT($E$12:$E671),16))</f>
        <v>1.17061564462444</v>
      </c>
      <c r="G672" s="13">
        <f t="shared" ca="1" si="212"/>
        <v>1.1629141329784201</v>
      </c>
      <c r="H672" s="13">
        <f t="shared" ca="1" si="213"/>
        <v>1.0066226</v>
      </c>
      <c r="I672" s="12">
        <f t="shared" si="214"/>
        <v>0.1</v>
      </c>
      <c r="J672" s="30">
        <f t="shared" si="215"/>
        <v>44911</v>
      </c>
      <c r="K672" s="2">
        <f t="shared" si="216"/>
        <v>13</v>
      </c>
      <c r="L672" s="15">
        <f t="shared" si="217"/>
        <v>13</v>
      </c>
      <c r="M672" s="11">
        <f t="shared" si="218"/>
        <v>1.0049289020000001</v>
      </c>
      <c r="N672" s="11">
        <f t="shared" ca="1" si="219"/>
        <v>1.011584144</v>
      </c>
      <c r="O672" s="15">
        <f t="shared" si="224"/>
        <v>0</v>
      </c>
      <c r="P672" s="149">
        <f t="shared" ca="1" si="226"/>
        <v>3.1978653190893762E-2</v>
      </c>
      <c r="Q672" s="19">
        <f t="shared" si="206"/>
        <v>0</v>
      </c>
      <c r="R672" s="13">
        <f t="shared" si="225"/>
        <v>0</v>
      </c>
      <c r="S672" s="13"/>
      <c r="T672" s="13"/>
      <c r="U672" s="13"/>
      <c r="V672" s="13"/>
      <c r="W672" s="4" t="str">
        <f t="shared" si="221"/>
        <v>A+J=</v>
      </c>
      <c r="X672" s="30">
        <f t="shared" si="222"/>
        <v>44985</v>
      </c>
      <c r="Y672" s="3"/>
      <c r="Z672" s="3"/>
      <c r="AB672" s="3"/>
      <c r="AC672" s="1"/>
      <c r="AD672" s="3"/>
      <c r="AE672" s="3"/>
      <c r="AF672" s="3"/>
      <c r="AG672" s="3"/>
      <c r="AH672" s="3"/>
      <c r="AI672" s="10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</row>
    <row r="673" spans="1:145" ht="15" x14ac:dyDescent="0.25">
      <c r="A673" s="36">
        <f t="shared" si="223"/>
        <v>44931</v>
      </c>
      <c r="B673" s="14">
        <f t="shared" ca="1" si="209"/>
        <v>1.0229669018097722</v>
      </c>
      <c r="C673" s="13">
        <f t="shared" ca="1" si="210"/>
        <v>0.99008234000000006</v>
      </c>
      <c r="D673" s="12">
        <f ca="1">IF(A673&lt;$B$1,VLOOKUP(A673,[1]DI!$A$4:$B$15000,2,FALSE),0)</f>
        <v>0.13650000000000001</v>
      </c>
      <c r="E673" s="13">
        <f t="shared" ca="1" si="211"/>
        <v>1.00050788</v>
      </c>
      <c r="F673" s="13">
        <f ca="1">(TRUNC(PRODUCT($E$12:$E672),16))</f>
        <v>1.1712101768980301</v>
      </c>
      <c r="G673" s="13">
        <f t="shared" ca="1" si="212"/>
        <v>1.1629141329784201</v>
      </c>
      <c r="H673" s="13">
        <f t="shared" ca="1" si="213"/>
        <v>1.0071338400000001</v>
      </c>
      <c r="I673" s="12">
        <f t="shared" si="214"/>
        <v>0.1</v>
      </c>
      <c r="J673" s="30">
        <f t="shared" si="215"/>
        <v>44911</v>
      </c>
      <c r="K673" s="2">
        <f t="shared" si="216"/>
        <v>14</v>
      </c>
      <c r="L673" s="15">
        <f t="shared" si="217"/>
        <v>14</v>
      </c>
      <c r="M673" s="11">
        <f t="shared" si="218"/>
        <v>1.005309053</v>
      </c>
      <c r="N673" s="11">
        <f t="shared" ca="1" si="219"/>
        <v>1.012480767</v>
      </c>
      <c r="O673" s="15">
        <f t="shared" si="224"/>
        <v>0</v>
      </c>
      <c r="P673" s="149">
        <f t="shared" ca="1" si="226"/>
        <v>3.288456180977218E-2</v>
      </c>
      <c r="Q673" s="19">
        <f t="shared" si="206"/>
        <v>0</v>
      </c>
      <c r="R673" s="13">
        <f t="shared" si="225"/>
        <v>0</v>
      </c>
      <c r="S673" s="13"/>
      <c r="T673" s="13"/>
      <c r="U673" s="13"/>
      <c r="V673" s="13"/>
      <c r="W673" s="4" t="str">
        <f t="shared" si="221"/>
        <v>A+J=</v>
      </c>
      <c r="X673" s="30">
        <f t="shared" si="222"/>
        <v>44985</v>
      </c>
      <c r="Y673" s="3"/>
      <c r="Z673" s="3"/>
      <c r="AB673" s="3"/>
      <c r="AC673" s="1"/>
      <c r="AD673" s="3"/>
      <c r="AE673" s="3"/>
      <c r="AF673" s="3"/>
      <c r="AG673" s="3"/>
      <c r="AH673" s="3"/>
      <c r="AI673" s="10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</row>
    <row r="674" spans="1:145" ht="15" x14ac:dyDescent="0.25">
      <c r="A674" s="36">
        <f t="shared" si="223"/>
        <v>44932</v>
      </c>
      <c r="B674" s="14">
        <f t="shared" ca="1" si="209"/>
        <v>1.02387361654691</v>
      </c>
      <c r="C674" s="13">
        <f t="shared" ca="1" si="210"/>
        <v>0.99008234000000006</v>
      </c>
      <c r="D674" s="12">
        <f ca="1">IF(A674&lt;$B$1,VLOOKUP(A674,[1]DI!$A$4:$B$15000,2,FALSE),0)</f>
        <v>0.13650000000000001</v>
      </c>
      <c r="E674" s="13">
        <f t="shared" ca="1" si="211"/>
        <v>1.00050788</v>
      </c>
      <c r="F674" s="13">
        <f ca="1">(TRUNC(PRODUCT($E$12:$E673),16))</f>
        <v>1.1718050111226701</v>
      </c>
      <c r="G674" s="13">
        <f t="shared" ca="1" si="212"/>
        <v>1.1629141329784201</v>
      </c>
      <c r="H674" s="13">
        <f t="shared" ca="1" si="213"/>
        <v>1.0076453400000001</v>
      </c>
      <c r="I674" s="12">
        <f t="shared" si="214"/>
        <v>0.1</v>
      </c>
      <c r="J674" s="30">
        <f t="shared" si="215"/>
        <v>44911</v>
      </c>
      <c r="K674" s="2">
        <f t="shared" si="216"/>
        <v>15</v>
      </c>
      <c r="L674" s="15">
        <f t="shared" si="217"/>
        <v>15</v>
      </c>
      <c r="M674" s="11">
        <f t="shared" si="218"/>
        <v>1.005689348</v>
      </c>
      <c r="N674" s="11">
        <f t="shared" ca="1" si="219"/>
        <v>1.0133781850000001</v>
      </c>
      <c r="O674" s="15">
        <f t="shared" si="224"/>
        <v>0</v>
      </c>
      <c r="P674" s="149">
        <f t="shared" ca="1" si="226"/>
        <v>3.3791276546909901E-2</v>
      </c>
      <c r="Q674" s="19">
        <f t="shared" si="206"/>
        <v>0</v>
      </c>
      <c r="R674" s="13">
        <f t="shared" si="225"/>
        <v>0</v>
      </c>
      <c r="S674" s="13"/>
      <c r="T674" s="13"/>
      <c r="U674" s="13"/>
      <c r="V674" s="13"/>
      <c r="W674" s="4" t="str">
        <f t="shared" si="221"/>
        <v>A+J=</v>
      </c>
      <c r="X674" s="30">
        <f t="shared" si="222"/>
        <v>44985</v>
      </c>
      <c r="Y674" s="3"/>
      <c r="Z674" s="3"/>
      <c r="AB674" s="3"/>
      <c r="AC674" s="1"/>
      <c r="AD674" s="3"/>
      <c r="AE674" s="3"/>
      <c r="AF674" s="3"/>
      <c r="AG674" s="3"/>
      <c r="AH674" s="3"/>
      <c r="AI674" s="10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</row>
    <row r="675" spans="1:145" ht="15" x14ac:dyDescent="0.25">
      <c r="A675" s="36">
        <f t="shared" si="223"/>
        <v>44933</v>
      </c>
      <c r="B675" s="14">
        <f t="shared" ca="1" si="209"/>
        <v>1.024781147625327</v>
      </c>
      <c r="C675" s="13">
        <f t="shared" ca="1" si="210"/>
        <v>0.99008234000000006</v>
      </c>
      <c r="D675" s="12">
        <f ca="1">IF(A675&lt;$B$1,VLOOKUP(A675,[1]DI!$A$4:$B$15000,2,FALSE),0)</f>
        <v>0</v>
      </c>
      <c r="E675" s="13">
        <f t="shared" ca="1" si="211"/>
        <v>1</v>
      </c>
      <c r="F675" s="13">
        <f ca="1">(TRUNC(PRODUCT($E$12:$E674),16))</f>
        <v>1.1724001474517201</v>
      </c>
      <c r="G675" s="13">
        <f t="shared" ca="1" si="212"/>
        <v>1.1629141329784201</v>
      </c>
      <c r="H675" s="13">
        <f t="shared" ca="1" si="213"/>
        <v>1.00815711</v>
      </c>
      <c r="I675" s="12">
        <f t="shared" si="214"/>
        <v>0.1</v>
      </c>
      <c r="J675" s="30">
        <f t="shared" si="215"/>
        <v>44911</v>
      </c>
      <c r="K675" s="2">
        <f t="shared" si="216"/>
        <v>15</v>
      </c>
      <c r="L675" s="15">
        <f t="shared" si="217"/>
        <v>16</v>
      </c>
      <c r="M675" s="11">
        <f t="shared" si="218"/>
        <v>1.0060697869999999</v>
      </c>
      <c r="N675" s="11">
        <f t="shared" ca="1" si="219"/>
        <v>1.014276409</v>
      </c>
      <c r="O675" s="15">
        <f t="shared" si="224"/>
        <v>0</v>
      </c>
      <c r="P675" s="149">
        <f t="shared" ca="1" si="226"/>
        <v>3.4698807625326858E-2</v>
      </c>
      <c r="Q675" s="19">
        <f t="shared" si="206"/>
        <v>0</v>
      </c>
      <c r="R675" s="13">
        <f t="shared" si="225"/>
        <v>0</v>
      </c>
      <c r="S675" s="13"/>
      <c r="T675" s="13"/>
      <c r="U675" s="13"/>
      <c r="V675" s="13"/>
      <c r="W675" s="4" t="str">
        <f t="shared" si="221"/>
        <v>A+J=</v>
      </c>
      <c r="X675" s="30">
        <f t="shared" si="222"/>
        <v>44985</v>
      </c>
      <c r="Y675" s="3"/>
      <c r="Z675" s="3"/>
      <c r="AB675" s="3"/>
      <c r="AC675" s="1"/>
      <c r="AD675" s="3"/>
      <c r="AE675" s="3"/>
      <c r="AF675" s="3"/>
      <c r="AG675" s="3"/>
      <c r="AH675" s="3"/>
      <c r="AI675" s="10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</row>
    <row r="676" spans="1:145" ht="15" x14ac:dyDescent="0.25">
      <c r="A676" s="36">
        <f t="shared" si="223"/>
        <v>44934</v>
      </c>
      <c r="B676" s="14">
        <f t="shared" ca="1" si="209"/>
        <v>1.024781147625327</v>
      </c>
      <c r="C676" s="13">
        <f t="shared" ca="1" si="210"/>
        <v>0.99008234000000006</v>
      </c>
      <c r="D676" s="12">
        <f ca="1">IF(A676&lt;$B$1,VLOOKUP(A676,[1]DI!$A$4:$B$15000,2,FALSE),0)</f>
        <v>0</v>
      </c>
      <c r="E676" s="13">
        <f t="shared" ca="1" si="211"/>
        <v>1</v>
      </c>
      <c r="F676" s="13">
        <f ca="1">(TRUNC(PRODUCT($E$12:$E675),16))</f>
        <v>1.1724001474517201</v>
      </c>
      <c r="G676" s="13">
        <f t="shared" ca="1" si="212"/>
        <v>1.1629141329784201</v>
      </c>
      <c r="H676" s="13">
        <f t="shared" ca="1" si="213"/>
        <v>1.00815711</v>
      </c>
      <c r="I676" s="12">
        <f t="shared" si="214"/>
        <v>0.1</v>
      </c>
      <c r="J676" s="30">
        <f t="shared" si="215"/>
        <v>44911</v>
      </c>
      <c r="K676" s="2">
        <f t="shared" si="216"/>
        <v>15</v>
      </c>
      <c r="L676" s="15">
        <f t="shared" si="217"/>
        <v>16</v>
      </c>
      <c r="M676" s="11">
        <f t="shared" si="218"/>
        <v>1.0060697869999999</v>
      </c>
      <c r="N676" s="11">
        <f t="shared" ca="1" si="219"/>
        <v>1.014276409</v>
      </c>
      <c r="O676" s="15">
        <f t="shared" si="224"/>
        <v>0</v>
      </c>
      <c r="P676" s="149">
        <f t="shared" ca="1" si="226"/>
        <v>3.4698807625326858E-2</v>
      </c>
      <c r="Q676" s="19">
        <f t="shared" si="206"/>
        <v>0</v>
      </c>
      <c r="R676" s="13">
        <f t="shared" si="225"/>
        <v>0</v>
      </c>
      <c r="S676" s="13"/>
      <c r="T676" s="13"/>
      <c r="U676" s="13"/>
      <c r="V676" s="13"/>
      <c r="W676" s="4" t="str">
        <f t="shared" si="221"/>
        <v>A+J=</v>
      </c>
      <c r="X676" s="30">
        <f t="shared" si="222"/>
        <v>44985</v>
      </c>
      <c r="Y676" s="3"/>
      <c r="Z676" s="3"/>
      <c r="AB676" s="3"/>
      <c r="AC676" s="1"/>
      <c r="AD676" s="3"/>
      <c r="AE676" s="3"/>
      <c r="AF676" s="3"/>
      <c r="AG676" s="3"/>
      <c r="AH676" s="3"/>
      <c r="AI676" s="10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</row>
    <row r="677" spans="1:145" ht="15" x14ac:dyDescent="0.25">
      <c r="A677" s="36">
        <f t="shared" si="223"/>
        <v>44935</v>
      </c>
      <c r="B677" s="14">
        <f t="shared" ca="1" si="209"/>
        <v>1.024781147625327</v>
      </c>
      <c r="C677" s="13">
        <f t="shared" ca="1" si="210"/>
        <v>0.99008234000000006</v>
      </c>
      <c r="D677" s="12">
        <f ca="1">IF(A677&lt;$B$1,VLOOKUP(A677,[1]DI!$A$4:$B$15000,2,FALSE),0)</f>
        <v>0.13650000000000001</v>
      </c>
      <c r="E677" s="13">
        <f t="shared" ca="1" si="211"/>
        <v>1.00050788</v>
      </c>
      <c r="F677" s="13">
        <f ca="1">(TRUNC(PRODUCT($E$12:$E676),16))</f>
        <v>1.1724001474517201</v>
      </c>
      <c r="G677" s="13">
        <f t="shared" ca="1" si="212"/>
        <v>1.1629141329784201</v>
      </c>
      <c r="H677" s="13">
        <f t="shared" ca="1" si="213"/>
        <v>1.00815711</v>
      </c>
      <c r="I677" s="12">
        <f t="shared" si="214"/>
        <v>0.1</v>
      </c>
      <c r="J677" s="30">
        <f t="shared" si="215"/>
        <v>44911</v>
      </c>
      <c r="K677" s="2">
        <f t="shared" si="216"/>
        <v>16</v>
      </c>
      <c r="L677" s="15">
        <f t="shared" si="217"/>
        <v>16</v>
      </c>
      <c r="M677" s="11">
        <f t="shared" si="218"/>
        <v>1.0060697869999999</v>
      </c>
      <c r="N677" s="11">
        <f t="shared" ca="1" si="219"/>
        <v>1.014276409</v>
      </c>
      <c r="O677" s="15">
        <f t="shared" si="224"/>
        <v>0</v>
      </c>
      <c r="P677" s="149">
        <f t="shared" ca="1" si="226"/>
        <v>3.4698807625326858E-2</v>
      </c>
      <c r="Q677" s="19">
        <f t="shared" si="206"/>
        <v>0</v>
      </c>
      <c r="R677" s="13">
        <f t="shared" si="225"/>
        <v>0</v>
      </c>
      <c r="S677" s="13"/>
      <c r="T677" s="13"/>
      <c r="U677" s="13"/>
      <c r="V677" s="13"/>
      <c r="W677" s="4" t="str">
        <f t="shared" si="221"/>
        <v>A+J=</v>
      </c>
      <c r="X677" s="30">
        <f t="shared" si="222"/>
        <v>44985</v>
      </c>
      <c r="Y677" s="3"/>
      <c r="Z677" s="3"/>
      <c r="AB677" s="3"/>
      <c r="AC677" s="1"/>
      <c r="AD677" s="3"/>
      <c r="AE677" s="3"/>
      <c r="AF677" s="3"/>
      <c r="AG677" s="3"/>
      <c r="AH677" s="3"/>
      <c r="AI677" s="10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</row>
    <row r="678" spans="1:145" ht="15" x14ac:dyDescent="0.25">
      <c r="A678" s="36">
        <f t="shared" si="223"/>
        <v>44936</v>
      </c>
      <c r="B678" s="14">
        <f t="shared" ca="1" si="209"/>
        <v>1.0256894646395323</v>
      </c>
      <c r="C678" s="13">
        <f t="shared" ca="1" si="210"/>
        <v>0.99008234000000006</v>
      </c>
      <c r="D678" s="12">
        <f ca="1">IF(A678&lt;$B$1,VLOOKUP(A678,[1]DI!$A$4:$B$15000,2,FALSE),0)</f>
        <v>0.13650000000000001</v>
      </c>
      <c r="E678" s="13">
        <f t="shared" ca="1" si="211"/>
        <v>1.00050788</v>
      </c>
      <c r="F678" s="13">
        <f ca="1">(TRUNC(PRODUCT($E$12:$E677),16))</f>
        <v>1.1729955860386101</v>
      </c>
      <c r="G678" s="13">
        <f t="shared" ca="1" si="212"/>
        <v>1.1629141329784201</v>
      </c>
      <c r="H678" s="13">
        <f t="shared" ca="1" si="213"/>
        <v>1.0086691299999999</v>
      </c>
      <c r="I678" s="12">
        <f t="shared" si="214"/>
        <v>0.1</v>
      </c>
      <c r="J678" s="30">
        <f t="shared" si="215"/>
        <v>44911</v>
      </c>
      <c r="K678" s="2">
        <f t="shared" si="216"/>
        <v>17</v>
      </c>
      <c r="L678" s="15">
        <f t="shared" si="217"/>
        <v>17</v>
      </c>
      <c r="M678" s="11">
        <f t="shared" si="218"/>
        <v>1.00645037</v>
      </c>
      <c r="N678" s="11">
        <f t="shared" ca="1" si="219"/>
        <v>1.015175419</v>
      </c>
      <c r="O678" s="15">
        <f t="shared" si="224"/>
        <v>0</v>
      </c>
      <c r="P678" s="149">
        <f t="shared" ca="1" si="226"/>
        <v>3.5607124639532257E-2</v>
      </c>
      <c r="Q678" s="19">
        <f t="shared" si="206"/>
        <v>0</v>
      </c>
      <c r="R678" s="13">
        <f t="shared" si="225"/>
        <v>0</v>
      </c>
      <c r="S678" s="13"/>
      <c r="T678" s="13"/>
      <c r="U678" s="13"/>
      <c r="V678" s="13"/>
      <c r="W678" s="4" t="str">
        <f t="shared" si="221"/>
        <v>A+J=</v>
      </c>
      <c r="X678" s="30">
        <f t="shared" si="222"/>
        <v>44985</v>
      </c>
      <c r="Y678" s="3"/>
      <c r="Z678" s="3"/>
      <c r="AB678" s="3"/>
      <c r="AC678" s="1"/>
      <c r="AD678" s="3"/>
      <c r="AE678" s="3"/>
      <c r="AF678" s="3"/>
      <c r="AG678" s="3"/>
      <c r="AH678" s="3"/>
      <c r="AI678" s="10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</row>
    <row r="679" spans="1:145" ht="15" x14ac:dyDescent="0.25">
      <c r="A679" s="36">
        <f t="shared" si="223"/>
        <v>44937</v>
      </c>
      <c r="B679" s="14">
        <f t="shared" ca="1" si="209"/>
        <v>1.0265985877922716</v>
      </c>
      <c r="C679" s="13">
        <f t="shared" ca="1" si="210"/>
        <v>0.99008234000000006</v>
      </c>
      <c r="D679" s="12">
        <f ca="1">IF(A679&lt;$B$1,VLOOKUP(A679,[1]DI!$A$4:$B$15000,2,FALSE),0)</f>
        <v>0.13650000000000001</v>
      </c>
      <c r="E679" s="13">
        <f t="shared" ca="1" si="211"/>
        <v>1.00050788</v>
      </c>
      <c r="F679" s="13">
        <f ca="1">(TRUNC(PRODUCT($E$12:$E678),16))</f>
        <v>1.1735913270368501</v>
      </c>
      <c r="G679" s="13">
        <f t="shared" ca="1" si="212"/>
        <v>1.1629141329784201</v>
      </c>
      <c r="H679" s="13">
        <f t="shared" ca="1" si="213"/>
        <v>1.0091814100000001</v>
      </c>
      <c r="I679" s="12">
        <f t="shared" si="214"/>
        <v>0.1</v>
      </c>
      <c r="J679" s="30">
        <f t="shared" si="215"/>
        <v>44911</v>
      </c>
      <c r="K679" s="2">
        <f t="shared" si="216"/>
        <v>18</v>
      </c>
      <c r="L679" s="15">
        <f t="shared" si="217"/>
        <v>18</v>
      </c>
      <c r="M679" s="11">
        <f t="shared" si="218"/>
        <v>1.006831096</v>
      </c>
      <c r="N679" s="11">
        <f t="shared" ca="1" si="219"/>
        <v>1.016075225</v>
      </c>
      <c r="O679" s="15">
        <f t="shared" si="224"/>
        <v>0</v>
      </c>
      <c r="P679" s="149">
        <f t="shared" ca="1" si="226"/>
        <v>3.65162477922715E-2</v>
      </c>
      <c r="Q679" s="19">
        <f t="shared" si="206"/>
        <v>0</v>
      </c>
      <c r="R679" s="13">
        <f t="shared" si="225"/>
        <v>0</v>
      </c>
      <c r="S679" s="13"/>
      <c r="T679" s="13"/>
      <c r="U679" s="13"/>
      <c r="V679" s="13"/>
      <c r="W679" s="4" t="str">
        <f t="shared" si="221"/>
        <v>A+J=</v>
      </c>
      <c r="X679" s="30">
        <f t="shared" si="222"/>
        <v>44985</v>
      </c>
      <c r="Y679" s="3"/>
      <c r="Z679" s="3"/>
      <c r="AB679" s="3"/>
      <c r="AC679" s="1"/>
      <c r="AD679" s="3"/>
      <c r="AE679" s="3"/>
      <c r="AF679" s="3"/>
      <c r="AG679" s="3"/>
      <c r="AH679" s="3"/>
      <c r="AI679" s="10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</row>
    <row r="680" spans="1:145" ht="15" x14ac:dyDescent="0.25">
      <c r="A680" s="36">
        <f t="shared" si="223"/>
        <v>44938</v>
      </c>
      <c r="B680" s="14">
        <f t="shared" ca="1" si="209"/>
        <v>1.0275085273471136</v>
      </c>
      <c r="C680" s="13">
        <f t="shared" ca="1" si="210"/>
        <v>0.99008234000000006</v>
      </c>
      <c r="D680" s="12">
        <f ca="1">IF(A680&lt;$B$1,VLOOKUP(A680,[1]DI!$A$4:$B$15000,2,FALSE),0)</f>
        <v>0.13650000000000001</v>
      </c>
      <c r="E680" s="13">
        <f t="shared" ca="1" si="211"/>
        <v>1.00050788</v>
      </c>
      <c r="F680" s="13">
        <f ca="1">(TRUNC(PRODUCT($E$12:$E679),16))</f>
        <v>1.1741873706000201</v>
      </c>
      <c r="G680" s="13">
        <f t="shared" ca="1" si="212"/>
        <v>1.1629141329784201</v>
      </c>
      <c r="H680" s="13">
        <f t="shared" ca="1" si="213"/>
        <v>1.0096939599999999</v>
      </c>
      <c r="I680" s="12">
        <f t="shared" si="214"/>
        <v>0.1</v>
      </c>
      <c r="J680" s="30">
        <f t="shared" si="215"/>
        <v>44911</v>
      </c>
      <c r="K680" s="2">
        <f t="shared" si="216"/>
        <v>19</v>
      </c>
      <c r="L680" s="15">
        <f t="shared" si="217"/>
        <v>19</v>
      </c>
      <c r="M680" s="11">
        <f t="shared" si="218"/>
        <v>1.0072119669999999</v>
      </c>
      <c r="N680" s="11">
        <f t="shared" ca="1" si="219"/>
        <v>1.01697584</v>
      </c>
      <c r="O680" s="15">
        <f t="shared" si="224"/>
        <v>0</v>
      </c>
      <c r="P680" s="149">
        <f t="shared" ca="1" si="226"/>
        <v>3.7426187347113601E-2</v>
      </c>
      <c r="Q680" s="19">
        <f t="shared" si="206"/>
        <v>0</v>
      </c>
      <c r="R680" s="13">
        <f t="shared" si="225"/>
        <v>0</v>
      </c>
      <c r="S680" s="13"/>
      <c r="T680" s="13"/>
      <c r="U680" s="13"/>
      <c r="V680" s="13"/>
      <c r="W680" s="4" t="str">
        <f t="shared" si="221"/>
        <v>A+J=</v>
      </c>
      <c r="X680" s="30">
        <f t="shared" si="222"/>
        <v>44985</v>
      </c>
      <c r="Y680" s="3"/>
      <c r="Z680" s="3"/>
      <c r="AB680" s="3"/>
      <c r="AC680" s="1"/>
      <c r="AD680" s="3"/>
      <c r="AE680" s="3"/>
      <c r="AF680" s="3"/>
      <c r="AG680" s="3"/>
      <c r="AH680" s="3"/>
      <c r="AI680" s="10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</row>
    <row r="681" spans="1:145" ht="15" x14ac:dyDescent="0.25">
      <c r="A681" s="36">
        <f t="shared" si="223"/>
        <v>44939</v>
      </c>
      <c r="B681" s="14">
        <f t="shared" ca="1" si="209"/>
        <v>1.0284192728580188</v>
      </c>
      <c r="C681" s="13">
        <f t="shared" ca="1" si="210"/>
        <v>0.99008234000000006</v>
      </c>
      <c r="D681" s="12">
        <f ca="1">IF(A681&lt;$B$1,VLOOKUP(A681,[1]DI!$A$4:$B$15000,2,FALSE),0)</f>
        <v>0.13650000000000001</v>
      </c>
      <c r="E681" s="13">
        <f t="shared" ca="1" si="211"/>
        <v>1.00050788</v>
      </c>
      <c r="F681" s="13">
        <f ca="1">(TRUNC(PRODUCT($E$12:$E680),16))</f>
        <v>1.1747837168818001</v>
      </c>
      <c r="G681" s="13">
        <f t="shared" ca="1" si="212"/>
        <v>1.1629141329784201</v>
      </c>
      <c r="H681" s="13">
        <f t="shared" ca="1" si="213"/>
        <v>1.01020676</v>
      </c>
      <c r="I681" s="12">
        <f t="shared" si="214"/>
        <v>0.1</v>
      </c>
      <c r="J681" s="30">
        <f t="shared" si="215"/>
        <v>44911</v>
      </c>
      <c r="K681" s="2">
        <f t="shared" si="216"/>
        <v>20</v>
      </c>
      <c r="L681" s="15">
        <f t="shared" si="217"/>
        <v>20</v>
      </c>
      <c r="M681" s="11">
        <f t="shared" si="218"/>
        <v>1.007592982</v>
      </c>
      <c r="N681" s="11">
        <f t="shared" ca="1" si="219"/>
        <v>1.017877242</v>
      </c>
      <c r="O681" s="15">
        <f t="shared" si="224"/>
        <v>0</v>
      </c>
      <c r="P681" s="149">
        <f t="shared" ca="1" si="226"/>
        <v>3.8336932858018681E-2</v>
      </c>
      <c r="Q681" s="19">
        <f t="shared" si="206"/>
        <v>0</v>
      </c>
      <c r="R681" s="13">
        <f t="shared" si="225"/>
        <v>0</v>
      </c>
      <c r="S681" s="13"/>
      <c r="T681" s="13"/>
      <c r="U681" s="13"/>
      <c r="V681" s="13"/>
      <c r="W681" s="4" t="str">
        <f t="shared" si="221"/>
        <v>A+J=</v>
      </c>
      <c r="X681" s="30">
        <f t="shared" si="222"/>
        <v>44985</v>
      </c>
      <c r="Y681" s="3"/>
      <c r="Z681" s="3"/>
      <c r="AB681" s="3"/>
      <c r="AC681" s="1"/>
      <c r="AD681" s="3"/>
      <c r="AE681" s="3"/>
      <c r="AF681" s="3"/>
      <c r="AG681" s="3"/>
      <c r="AH681" s="3"/>
      <c r="AI681" s="10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</row>
    <row r="682" spans="1:145" ht="15" x14ac:dyDescent="0.25">
      <c r="A682" s="36">
        <f t="shared" si="223"/>
        <v>44940</v>
      </c>
      <c r="B682" s="14">
        <f t="shared" ca="1" si="209"/>
        <v>1.0293308145277322</v>
      </c>
      <c r="C682" s="13">
        <f t="shared" ca="1" si="210"/>
        <v>0.99008234000000006</v>
      </c>
      <c r="D682" s="12">
        <f ca="1">IF(A682&lt;$B$1,VLOOKUP(A682,[1]DI!$A$4:$B$15000,2,FALSE),0)</f>
        <v>0</v>
      </c>
      <c r="E682" s="13">
        <f t="shared" ca="1" si="211"/>
        <v>1</v>
      </c>
      <c r="F682" s="13">
        <f ca="1">(TRUNC(PRODUCT($E$12:$E681),16))</f>
        <v>1.1753803660359301</v>
      </c>
      <c r="G682" s="13">
        <f t="shared" ca="1" si="212"/>
        <v>1.1629141329784201</v>
      </c>
      <c r="H682" s="13">
        <f t="shared" ca="1" si="213"/>
        <v>1.01071982</v>
      </c>
      <c r="I682" s="12">
        <f t="shared" si="214"/>
        <v>0.1</v>
      </c>
      <c r="J682" s="30">
        <f t="shared" si="215"/>
        <v>44911</v>
      </c>
      <c r="K682" s="2">
        <f t="shared" si="216"/>
        <v>20</v>
      </c>
      <c r="L682" s="15">
        <f t="shared" si="217"/>
        <v>21</v>
      </c>
      <c r="M682" s="11">
        <f t="shared" si="218"/>
        <v>1.00797414</v>
      </c>
      <c r="N682" s="11">
        <f t="shared" ca="1" si="219"/>
        <v>1.018779441</v>
      </c>
      <c r="O682" s="15">
        <f t="shared" si="224"/>
        <v>0</v>
      </c>
      <c r="P682" s="149">
        <f t="shared" ca="1" si="226"/>
        <v>3.9248474527732141E-2</v>
      </c>
      <c r="Q682" s="19">
        <f t="shared" si="206"/>
        <v>0</v>
      </c>
      <c r="R682" s="13">
        <f t="shared" si="225"/>
        <v>0</v>
      </c>
      <c r="S682" s="13"/>
      <c r="T682" s="13"/>
      <c r="U682" s="13"/>
      <c r="V682" s="13"/>
      <c r="W682" s="4" t="str">
        <f t="shared" si="221"/>
        <v>A+J=</v>
      </c>
      <c r="X682" s="30">
        <f t="shared" si="222"/>
        <v>44985</v>
      </c>
      <c r="Y682" s="3"/>
      <c r="Z682" s="3"/>
      <c r="AB682" s="3"/>
      <c r="AC682" s="1"/>
      <c r="AD682" s="3"/>
      <c r="AE682" s="3"/>
      <c r="AF682" s="3"/>
      <c r="AG682" s="3"/>
      <c r="AH682" s="3"/>
      <c r="AI682" s="10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</row>
    <row r="683" spans="1:145" ht="15" x14ac:dyDescent="0.25">
      <c r="A683" s="36">
        <f t="shared" si="223"/>
        <v>44941</v>
      </c>
      <c r="B683" s="14">
        <f t="shared" ca="1" si="209"/>
        <v>1.0293308145277322</v>
      </c>
      <c r="C683" s="13">
        <f t="shared" ca="1" si="210"/>
        <v>0.99008234000000006</v>
      </c>
      <c r="D683" s="12">
        <f ca="1">IF(A683&lt;$B$1,VLOOKUP(A683,[1]DI!$A$4:$B$15000,2,FALSE),0)</f>
        <v>0</v>
      </c>
      <c r="E683" s="13">
        <f t="shared" ca="1" si="211"/>
        <v>1</v>
      </c>
      <c r="F683" s="13">
        <f ca="1">(TRUNC(PRODUCT($E$12:$E682),16))</f>
        <v>1.1753803660359301</v>
      </c>
      <c r="G683" s="13">
        <f t="shared" ca="1" si="212"/>
        <v>1.1629141329784201</v>
      </c>
      <c r="H683" s="13">
        <f t="shared" ca="1" si="213"/>
        <v>1.01071982</v>
      </c>
      <c r="I683" s="12">
        <f t="shared" si="214"/>
        <v>0.1</v>
      </c>
      <c r="J683" s="30">
        <f t="shared" si="215"/>
        <v>44911</v>
      </c>
      <c r="K683" s="2">
        <f t="shared" si="216"/>
        <v>20</v>
      </c>
      <c r="L683" s="15">
        <f t="shared" si="217"/>
        <v>21</v>
      </c>
      <c r="M683" s="11">
        <f t="shared" si="218"/>
        <v>1.00797414</v>
      </c>
      <c r="N683" s="11">
        <f t="shared" ca="1" si="219"/>
        <v>1.018779441</v>
      </c>
      <c r="O683" s="15">
        <f t="shared" si="224"/>
        <v>0</v>
      </c>
      <c r="P683" s="149">
        <f t="shared" ca="1" si="226"/>
        <v>3.9248474527732141E-2</v>
      </c>
      <c r="Q683" s="19">
        <f t="shared" si="206"/>
        <v>0</v>
      </c>
      <c r="R683" s="13">
        <f t="shared" si="225"/>
        <v>0</v>
      </c>
      <c r="S683" s="13"/>
      <c r="T683" s="13"/>
      <c r="U683" s="13"/>
      <c r="V683" s="13"/>
      <c r="W683" s="4" t="str">
        <f t="shared" si="221"/>
        <v>A+J=</v>
      </c>
      <c r="X683" s="30">
        <f t="shared" si="222"/>
        <v>44985</v>
      </c>
      <c r="Y683" s="3"/>
      <c r="Z683" s="3"/>
      <c r="AB683" s="3"/>
      <c r="AC683" s="1"/>
      <c r="AD683" s="3"/>
      <c r="AE683" s="3"/>
      <c r="AF683" s="3"/>
      <c r="AG683" s="3"/>
      <c r="AH683" s="3"/>
      <c r="AI683" s="10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</row>
    <row r="684" spans="1:145" ht="15" x14ac:dyDescent="0.25">
      <c r="A684" s="36">
        <f t="shared" si="223"/>
        <v>44942</v>
      </c>
      <c r="B684" s="14">
        <f t="shared" ca="1" si="209"/>
        <v>1.0293308145277322</v>
      </c>
      <c r="C684" s="13">
        <f t="shared" ca="1" si="210"/>
        <v>0.99008234000000006</v>
      </c>
      <c r="D684" s="12">
        <f ca="1">IF(A684&lt;$B$1,VLOOKUP(A684,[1]DI!$A$4:$B$15000,2,FALSE),0)</f>
        <v>0.13650000000000001</v>
      </c>
      <c r="E684" s="13">
        <f t="shared" ca="1" si="211"/>
        <v>1.00050788</v>
      </c>
      <c r="F684" s="13">
        <f ca="1">(TRUNC(PRODUCT($E$12:$E683),16))</f>
        <v>1.1753803660359301</v>
      </c>
      <c r="G684" s="13">
        <f t="shared" ca="1" si="212"/>
        <v>1.1629141329784201</v>
      </c>
      <c r="H684" s="13">
        <f t="shared" ca="1" si="213"/>
        <v>1.01071982</v>
      </c>
      <c r="I684" s="12">
        <f t="shared" si="214"/>
        <v>0.1</v>
      </c>
      <c r="J684" s="30">
        <f t="shared" si="215"/>
        <v>44911</v>
      </c>
      <c r="K684" s="2">
        <f t="shared" si="216"/>
        <v>21</v>
      </c>
      <c r="L684" s="15">
        <f t="shared" si="217"/>
        <v>21</v>
      </c>
      <c r="M684" s="11">
        <f t="shared" si="218"/>
        <v>1.00797414</v>
      </c>
      <c r="N684" s="11">
        <f t="shared" ca="1" si="219"/>
        <v>1.018779441</v>
      </c>
      <c r="O684" s="15">
        <f t="shared" si="224"/>
        <v>0</v>
      </c>
      <c r="P684" s="149">
        <f t="shared" ca="1" si="226"/>
        <v>3.9248474527732141E-2</v>
      </c>
      <c r="Q684" s="19">
        <f t="shared" si="206"/>
        <v>0</v>
      </c>
      <c r="R684" s="13">
        <f t="shared" si="225"/>
        <v>0</v>
      </c>
      <c r="S684" s="13"/>
      <c r="T684" s="13"/>
      <c r="U684" s="13"/>
      <c r="V684" s="13"/>
      <c r="W684" s="4" t="str">
        <f t="shared" si="221"/>
        <v>A+J=</v>
      </c>
      <c r="X684" s="30">
        <f t="shared" si="222"/>
        <v>44985</v>
      </c>
      <c r="Y684" s="3"/>
      <c r="Z684" s="3"/>
      <c r="AB684" s="3"/>
      <c r="AC684" s="1"/>
      <c r="AD684" s="3"/>
      <c r="AE684" s="3"/>
      <c r="AF684" s="3"/>
      <c r="AG684" s="3"/>
      <c r="AH684" s="3"/>
      <c r="AI684" s="10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</row>
    <row r="685" spans="1:145" ht="15" x14ac:dyDescent="0.25">
      <c r="A685" s="36">
        <f t="shared" si="223"/>
        <v>44943</v>
      </c>
      <c r="B685" s="14">
        <f t="shared" ca="1" si="209"/>
        <v>1.0302431726400976</v>
      </c>
      <c r="C685" s="13">
        <f t="shared" ca="1" si="210"/>
        <v>0.99008234000000006</v>
      </c>
      <c r="D685" s="12">
        <f ca="1">IF(A685&lt;$B$1,VLOOKUP(A685,[1]DI!$A$4:$B$15000,2,FALSE),0)</f>
        <v>0.13650000000000001</v>
      </c>
      <c r="E685" s="13">
        <f t="shared" ca="1" si="211"/>
        <v>1.00050788</v>
      </c>
      <c r="F685" s="13">
        <f ca="1">(TRUNC(PRODUCT($E$12:$E684),16))</f>
        <v>1.1759773182162301</v>
      </c>
      <c r="G685" s="13">
        <f t="shared" ca="1" si="212"/>
        <v>1.1629141329784201</v>
      </c>
      <c r="H685" s="13">
        <f t="shared" ca="1" si="213"/>
        <v>1.01123315</v>
      </c>
      <c r="I685" s="12">
        <f t="shared" si="214"/>
        <v>0.1</v>
      </c>
      <c r="J685" s="30">
        <f t="shared" si="215"/>
        <v>44911</v>
      </c>
      <c r="K685" s="2">
        <f t="shared" si="216"/>
        <v>22</v>
      </c>
      <c r="L685" s="15">
        <f t="shared" si="217"/>
        <v>22</v>
      </c>
      <c r="M685" s="11">
        <f t="shared" si="218"/>
        <v>1.0083554429999999</v>
      </c>
      <c r="N685" s="11">
        <f t="shared" ca="1" si="219"/>
        <v>1.019682451</v>
      </c>
      <c r="O685" s="15">
        <f t="shared" si="224"/>
        <v>0</v>
      </c>
      <c r="P685" s="149">
        <f t="shared" ca="1" si="226"/>
        <v>4.0160832640097538E-2</v>
      </c>
      <c r="Q685" s="19">
        <f t="shared" si="206"/>
        <v>0</v>
      </c>
      <c r="R685" s="13">
        <f t="shared" si="225"/>
        <v>0</v>
      </c>
      <c r="S685" s="13"/>
      <c r="T685" s="13"/>
      <c r="U685" s="13"/>
      <c r="V685" s="13"/>
      <c r="W685" s="4" t="str">
        <f t="shared" si="221"/>
        <v>A+J=</v>
      </c>
      <c r="X685" s="30">
        <f t="shared" si="222"/>
        <v>44985</v>
      </c>
      <c r="Y685" s="3"/>
      <c r="Z685" s="3"/>
      <c r="AB685" s="3"/>
      <c r="AC685" s="1"/>
      <c r="AD685" s="3"/>
      <c r="AE685" s="3"/>
      <c r="AF685" s="3"/>
      <c r="AG685" s="3"/>
      <c r="AH685" s="3"/>
      <c r="AI685" s="10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</row>
    <row r="686" spans="1:145" ht="15" x14ac:dyDescent="0.25">
      <c r="A686" s="36">
        <f t="shared" si="223"/>
        <v>44944</v>
      </c>
      <c r="B686" s="14">
        <f t="shared" ca="1" si="209"/>
        <v>1.0311563367693497</v>
      </c>
      <c r="C686" s="13">
        <f t="shared" ca="1" si="210"/>
        <v>0.99008234000000006</v>
      </c>
      <c r="D686" s="12">
        <f ca="1">IF(A686&lt;$B$1,VLOOKUP(A686,[1]DI!$A$4:$B$15000,2,FALSE),0)</f>
        <v>0.13650000000000001</v>
      </c>
      <c r="E686" s="13">
        <f t="shared" ca="1" si="211"/>
        <v>1.00050788</v>
      </c>
      <c r="F686" s="13">
        <f ca="1">(TRUNC(PRODUCT($E$12:$E685),16))</f>
        <v>1.17657457357661</v>
      </c>
      <c r="G686" s="13">
        <f t="shared" ca="1" si="212"/>
        <v>1.1629141329784201</v>
      </c>
      <c r="H686" s="13">
        <f t="shared" ca="1" si="213"/>
        <v>1.01174673</v>
      </c>
      <c r="I686" s="12">
        <f t="shared" si="214"/>
        <v>0.1</v>
      </c>
      <c r="J686" s="30">
        <f t="shared" si="215"/>
        <v>44911</v>
      </c>
      <c r="K686" s="2">
        <f t="shared" si="216"/>
        <v>23</v>
      </c>
      <c r="L686" s="15">
        <f t="shared" si="217"/>
        <v>23</v>
      </c>
      <c r="M686" s="11">
        <f t="shared" si="218"/>
        <v>1.0087368910000001</v>
      </c>
      <c r="N686" s="11">
        <f t="shared" ca="1" si="219"/>
        <v>1.0205862510000001</v>
      </c>
      <c r="O686" s="15">
        <f t="shared" si="224"/>
        <v>0</v>
      </c>
      <c r="P686" s="149">
        <f t="shared" ca="1" si="226"/>
        <v>4.1073996769349544E-2</v>
      </c>
      <c r="Q686" s="19">
        <f t="shared" si="206"/>
        <v>0</v>
      </c>
      <c r="R686" s="13">
        <f t="shared" si="225"/>
        <v>0</v>
      </c>
      <c r="S686" s="13"/>
      <c r="T686" s="13"/>
      <c r="U686" s="13"/>
      <c r="V686" s="13"/>
      <c r="W686" s="4" t="str">
        <f t="shared" si="221"/>
        <v>A+J=</v>
      </c>
      <c r="X686" s="30">
        <f t="shared" si="222"/>
        <v>44985</v>
      </c>
      <c r="Y686" s="3"/>
      <c r="Z686" s="3"/>
      <c r="AB686" s="3"/>
      <c r="AC686" s="1"/>
      <c r="AD686" s="3"/>
      <c r="AE686" s="3"/>
      <c r="AF686" s="3"/>
      <c r="AG686" s="3"/>
      <c r="AH686" s="3"/>
      <c r="AI686" s="10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</row>
    <row r="687" spans="1:145" ht="15" x14ac:dyDescent="0.25">
      <c r="A687" s="36">
        <f t="shared" si="223"/>
        <v>44945</v>
      </c>
      <c r="B687" s="14">
        <f t="shared" ca="1" si="209"/>
        <v>1.0320703173007044</v>
      </c>
      <c r="C687" s="13">
        <f t="shared" ca="1" si="210"/>
        <v>0.99008234000000006</v>
      </c>
      <c r="D687" s="12">
        <f ca="1">IF(A687&lt;$B$1,VLOOKUP(A687,[1]DI!$A$4:$B$15000,2,FALSE),0)</f>
        <v>0.13650000000000001</v>
      </c>
      <c r="E687" s="13">
        <f t="shared" ca="1" si="211"/>
        <v>1.00050788</v>
      </c>
      <c r="F687" s="13">
        <f ca="1">(TRUNC(PRODUCT($E$12:$E686),16))</f>
        <v>1.17717213227104</v>
      </c>
      <c r="G687" s="13">
        <f t="shared" ca="1" si="212"/>
        <v>1.1629141329784201</v>
      </c>
      <c r="H687" s="13">
        <f t="shared" ca="1" si="213"/>
        <v>1.01226058</v>
      </c>
      <c r="I687" s="12">
        <f t="shared" si="214"/>
        <v>0.1</v>
      </c>
      <c r="J687" s="30">
        <f t="shared" si="215"/>
        <v>44911</v>
      </c>
      <c r="K687" s="2">
        <f t="shared" si="216"/>
        <v>24</v>
      </c>
      <c r="L687" s="15">
        <f t="shared" si="217"/>
        <v>24</v>
      </c>
      <c r="M687" s="11">
        <f t="shared" si="218"/>
        <v>1.0091184820000001</v>
      </c>
      <c r="N687" s="11">
        <f t="shared" ca="1" si="219"/>
        <v>1.0214908599999999</v>
      </c>
      <c r="O687" s="15">
        <f t="shared" si="224"/>
        <v>0</v>
      </c>
      <c r="P687" s="149">
        <f t="shared" ca="1" si="226"/>
        <v>4.1987977300704402E-2</v>
      </c>
      <c r="Q687" s="19">
        <f t="shared" si="206"/>
        <v>0</v>
      </c>
      <c r="R687" s="13">
        <f t="shared" si="225"/>
        <v>0</v>
      </c>
      <c r="S687" s="13"/>
      <c r="T687" s="13"/>
      <c r="U687" s="13"/>
      <c r="V687" s="13"/>
      <c r="W687" s="4" t="str">
        <f t="shared" si="221"/>
        <v>A+J=</v>
      </c>
      <c r="X687" s="30">
        <f t="shared" si="222"/>
        <v>44985</v>
      </c>
      <c r="Y687" s="3"/>
      <c r="Z687" s="3"/>
      <c r="AB687" s="3"/>
      <c r="AC687" s="1"/>
      <c r="AD687" s="3"/>
      <c r="AE687" s="3"/>
      <c r="AF687" s="3"/>
      <c r="AG687" s="3"/>
      <c r="AH687" s="3"/>
      <c r="AI687" s="10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</row>
    <row r="688" spans="1:145" ht="15" x14ac:dyDescent="0.25">
      <c r="A688" s="36">
        <f t="shared" si="223"/>
        <v>44946</v>
      </c>
      <c r="B688" s="14">
        <f t="shared" ca="1" si="209"/>
        <v>1.0329850938692204</v>
      </c>
      <c r="C688" s="13">
        <f t="shared" ca="1" si="210"/>
        <v>0.99008234000000006</v>
      </c>
      <c r="D688" s="12">
        <f ca="1">IF(A688&lt;$B$1,VLOOKUP(A688,[1]DI!$A$4:$B$15000,2,FALSE),0)</f>
        <v>0.13650000000000001</v>
      </c>
      <c r="E688" s="13">
        <f t="shared" ca="1" si="211"/>
        <v>1.00050788</v>
      </c>
      <c r="F688" s="13">
        <f ca="1">(TRUNC(PRODUCT($E$12:$E687),16))</f>
        <v>1.17776999445358</v>
      </c>
      <c r="G688" s="13">
        <f t="shared" ca="1" si="212"/>
        <v>1.1629141329784201</v>
      </c>
      <c r="H688" s="13">
        <f t="shared" ca="1" si="213"/>
        <v>1.0127746799999999</v>
      </c>
      <c r="I688" s="12">
        <f t="shared" si="214"/>
        <v>0.1</v>
      </c>
      <c r="J688" s="30">
        <f t="shared" si="215"/>
        <v>44911</v>
      </c>
      <c r="K688" s="2">
        <f t="shared" si="216"/>
        <v>25</v>
      </c>
      <c r="L688" s="15">
        <f t="shared" si="217"/>
        <v>25</v>
      </c>
      <c r="M688" s="11">
        <f t="shared" si="218"/>
        <v>1.0095002179999999</v>
      </c>
      <c r="N688" s="11">
        <f t="shared" ca="1" si="219"/>
        <v>1.0223962600000001</v>
      </c>
      <c r="O688" s="15">
        <f t="shared" si="224"/>
        <v>0</v>
      </c>
      <c r="P688" s="149">
        <f t="shared" ca="1" si="226"/>
        <v>4.2902753869220399E-2</v>
      </c>
      <c r="Q688" s="19">
        <f t="shared" si="206"/>
        <v>0</v>
      </c>
      <c r="R688" s="13">
        <f t="shared" si="225"/>
        <v>0</v>
      </c>
      <c r="S688" s="13"/>
      <c r="T688" s="13"/>
      <c r="U688" s="13"/>
      <c r="V688" s="13"/>
      <c r="W688" s="4" t="str">
        <f t="shared" si="221"/>
        <v>A+J=</v>
      </c>
      <c r="X688" s="30">
        <f t="shared" si="222"/>
        <v>44985</v>
      </c>
      <c r="Y688" s="3"/>
      <c r="Z688" s="3"/>
      <c r="AB688" s="3"/>
      <c r="AC688" s="1"/>
      <c r="AD688" s="3"/>
      <c r="AE688" s="3"/>
      <c r="AF688" s="3"/>
      <c r="AG688" s="3"/>
      <c r="AH688" s="3"/>
      <c r="AI688" s="10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</row>
    <row r="689" spans="1:145" ht="15" x14ac:dyDescent="0.25">
      <c r="A689" s="36">
        <f t="shared" si="223"/>
        <v>44947</v>
      </c>
      <c r="B689" s="14">
        <f t="shared" ca="1" si="209"/>
        <v>1.0339006869209375</v>
      </c>
      <c r="C689" s="13">
        <f t="shared" ca="1" si="210"/>
        <v>0.99008234000000006</v>
      </c>
      <c r="D689" s="12">
        <f ca="1">IF(A689&lt;$B$1,VLOOKUP(A689,[1]DI!$A$4:$B$15000,2,FALSE),0)</f>
        <v>0</v>
      </c>
      <c r="E689" s="13">
        <f t="shared" ca="1" si="211"/>
        <v>1</v>
      </c>
      <c r="F689" s="13">
        <f ca="1">(TRUNC(PRODUCT($E$12:$E688),16))</f>
        <v>1.17836816027836</v>
      </c>
      <c r="G689" s="13">
        <f t="shared" ca="1" si="212"/>
        <v>1.1629141329784201</v>
      </c>
      <c r="H689" s="13">
        <f t="shared" ca="1" si="213"/>
        <v>1.01328905</v>
      </c>
      <c r="I689" s="12">
        <f t="shared" si="214"/>
        <v>0.1</v>
      </c>
      <c r="J689" s="30">
        <f t="shared" si="215"/>
        <v>44911</v>
      </c>
      <c r="K689" s="2">
        <f t="shared" si="216"/>
        <v>25</v>
      </c>
      <c r="L689" s="15">
        <f t="shared" si="217"/>
        <v>26</v>
      </c>
      <c r="M689" s="11">
        <f t="shared" si="218"/>
        <v>1.0098820989999999</v>
      </c>
      <c r="N689" s="11">
        <f t="shared" ca="1" si="219"/>
        <v>1.023302473</v>
      </c>
      <c r="O689" s="15">
        <f t="shared" si="224"/>
        <v>0</v>
      </c>
      <c r="P689" s="149">
        <f t="shared" ca="1" si="226"/>
        <v>4.3818346920937418E-2</v>
      </c>
      <c r="Q689" s="19">
        <f t="shared" si="206"/>
        <v>0</v>
      </c>
      <c r="R689" s="13">
        <f t="shared" si="225"/>
        <v>0</v>
      </c>
      <c r="S689" s="13"/>
      <c r="T689" s="13"/>
      <c r="U689" s="13"/>
      <c r="V689" s="13"/>
      <c r="W689" s="4" t="str">
        <f t="shared" si="221"/>
        <v>A+J=</v>
      </c>
      <c r="X689" s="30">
        <f t="shared" si="222"/>
        <v>44985</v>
      </c>
      <c r="Y689" s="3"/>
      <c r="Z689" s="3"/>
      <c r="AB689" s="3"/>
      <c r="AC689" s="1"/>
      <c r="AD689" s="3"/>
      <c r="AE689" s="3"/>
      <c r="AF689" s="3"/>
      <c r="AG689" s="3"/>
      <c r="AH689" s="3"/>
      <c r="AI689" s="10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</row>
    <row r="690" spans="1:145" ht="15" x14ac:dyDescent="0.25">
      <c r="A690" s="36">
        <f t="shared" si="223"/>
        <v>44948</v>
      </c>
      <c r="B690" s="14">
        <f t="shared" ca="1" si="209"/>
        <v>1.0339006869209375</v>
      </c>
      <c r="C690" s="13">
        <f t="shared" ca="1" si="210"/>
        <v>0.99008234000000006</v>
      </c>
      <c r="D690" s="12">
        <f ca="1">IF(A690&lt;$B$1,VLOOKUP(A690,[1]DI!$A$4:$B$15000,2,FALSE),0)</f>
        <v>0</v>
      </c>
      <c r="E690" s="13">
        <f t="shared" ca="1" si="211"/>
        <v>1</v>
      </c>
      <c r="F690" s="13">
        <f ca="1">(TRUNC(PRODUCT($E$12:$E689),16))</f>
        <v>1.17836816027836</v>
      </c>
      <c r="G690" s="13">
        <f t="shared" ca="1" si="212"/>
        <v>1.1629141329784201</v>
      </c>
      <c r="H690" s="13">
        <f t="shared" ca="1" si="213"/>
        <v>1.01328905</v>
      </c>
      <c r="I690" s="12">
        <f t="shared" si="214"/>
        <v>0.1</v>
      </c>
      <c r="J690" s="30">
        <f t="shared" si="215"/>
        <v>44911</v>
      </c>
      <c r="K690" s="2">
        <f t="shared" si="216"/>
        <v>25</v>
      </c>
      <c r="L690" s="15">
        <f t="shared" si="217"/>
        <v>26</v>
      </c>
      <c r="M690" s="11">
        <f t="shared" si="218"/>
        <v>1.0098820989999999</v>
      </c>
      <c r="N690" s="11">
        <f t="shared" ca="1" si="219"/>
        <v>1.023302473</v>
      </c>
      <c r="O690" s="15">
        <f t="shared" si="224"/>
        <v>0</v>
      </c>
      <c r="P690" s="149">
        <f t="shared" ca="1" si="226"/>
        <v>4.3818346920937418E-2</v>
      </c>
      <c r="Q690" s="19">
        <f t="shared" si="206"/>
        <v>0</v>
      </c>
      <c r="R690" s="13">
        <f t="shared" si="225"/>
        <v>0</v>
      </c>
      <c r="S690" s="13"/>
      <c r="T690" s="13"/>
      <c r="U690" s="13"/>
      <c r="V690" s="13"/>
      <c r="W690" s="4" t="str">
        <f t="shared" si="221"/>
        <v>A+J=</v>
      </c>
      <c r="X690" s="30">
        <f t="shared" si="222"/>
        <v>44985</v>
      </c>
      <c r="Y690" s="3"/>
      <c r="Z690" s="3"/>
      <c r="AB690" s="3"/>
      <c r="AC690" s="1"/>
      <c r="AD690" s="3"/>
      <c r="AE690" s="3"/>
      <c r="AF690" s="3"/>
      <c r="AG690" s="3"/>
      <c r="AH690" s="3"/>
      <c r="AI690" s="10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</row>
    <row r="691" spans="1:145" ht="15" x14ac:dyDescent="0.25">
      <c r="A691" s="36">
        <f t="shared" si="223"/>
        <v>44949</v>
      </c>
      <c r="B691" s="14">
        <f t="shared" ca="1" si="209"/>
        <v>1.0339006869209375</v>
      </c>
      <c r="C691" s="13">
        <f t="shared" ca="1" si="210"/>
        <v>0.99008234000000006</v>
      </c>
      <c r="D691" s="12">
        <f ca="1">IF(A691&lt;$B$1,VLOOKUP(A691,[1]DI!$A$4:$B$15000,2,FALSE),0)</f>
        <v>0.13650000000000001</v>
      </c>
      <c r="E691" s="13">
        <f t="shared" ca="1" si="211"/>
        <v>1.00050788</v>
      </c>
      <c r="F691" s="13">
        <f ca="1">(TRUNC(PRODUCT($E$12:$E690),16))</f>
        <v>1.17836816027836</v>
      </c>
      <c r="G691" s="13">
        <f t="shared" ca="1" si="212"/>
        <v>1.1629141329784201</v>
      </c>
      <c r="H691" s="13">
        <f t="shared" ca="1" si="213"/>
        <v>1.01328905</v>
      </c>
      <c r="I691" s="12">
        <f t="shared" si="214"/>
        <v>0.1</v>
      </c>
      <c r="J691" s="30">
        <f t="shared" si="215"/>
        <v>44911</v>
      </c>
      <c r="K691" s="2">
        <f t="shared" si="216"/>
        <v>26</v>
      </c>
      <c r="L691" s="15">
        <f t="shared" si="217"/>
        <v>26</v>
      </c>
      <c r="M691" s="11">
        <f t="shared" si="218"/>
        <v>1.0098820989999999</v>
      </c>
      <c r="N691" s="11">
        <f t="shared" ca="1" si="219"/>
        <v>1.023302473</v>
      </c>
      <c r="O691" s="15">
        <f t="shared" si="224"/>
        <v>0</v>
      </c>
      <c r="P691" s="149">
        <f t="shared" ca="1" si="226"/>
        <v>4.3818346920937418E-2</v>
      </c>
      <c r="Q691" s="19">
        <f t="shared" si="206"/>
        <v>0</v>
      </c>
      <c r="R691" s="13">
        <f t="shared" si="225"/>
        <v>0</v>
      </c>
      <c r="S691" s="13"/>
      <c r="T691" s="13"/>
      <c r="U691" s="13"/>
      <c r="V691" s="13"/>
      <c r="W691" s="4" t="str">
        <f t="shared" si="221"/>
        <v>A+J=</v>
      </c>
      <c r="X691" s="30">
        <f t="shared" si="222"/>
        <v>44985</v>
      </c>
      <c r="Y691" s="3"/>
      <c r="Z691" s="3"/>
      <c r="AB691" s="3"/>
      <c r="AC691" s="1"/>
      <c r="AD691" s="3"/>
      <c r="AE691" s="3"/>
      <c r="AF691" s="3"/>
      <c r="AG691" s="3"/>
      <c r="AH691" s="3"/>
      <c r="AI691" s="10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</row>
    <row r="692" spans="1:145" ht="15" x14ac:dyDescent="0.25">
      <c r="A692" s="36">
        <f t="shared" si="223"/>
        <v>44950</v>
      </c>
      <c r="B692" s="14">
        <f t="shared" ca="1" si="209"/>
        <v>1.0348170961922865</v>
      </c>
      <c r="C692" s="13">
        <f t="shared" ca="1" si="210"/>
        <v>0.99008234000000006</v>
      </c>
      <c r="D692" s="12">
        <f ca="1">IF(A692&lt;$B$1,VLOOKUP(A692,[1]DI!$A$4:$B$15000,2,FALSE),0)</f>
        <v>0.13650000000000001</v>
      </c>
      <c r="E692" s="13">
        <f t="shared" ca="1" si="211"/>
        <v>1.00050788</v>
      </c>
      <c r="F692" s="13">
        <f ca="1">(TRUNC(PRODUCT($E$12:$E691),16))</f>
        <v>1.1789666298996</v>
      </c>
      <c r="G692" s="13">
        <f t="shared" ca="1" si="212"/>
        <v>1.1629141329784201</v>
      </c>
      <c r="H692" s="13">
        <f t="shared" ca="1" si="213"/>
        <v>1.0138036800000001</v>
      </c>
      <c r="I692" s="12">
        <f t="shared" si="214"/>
        <v>0.1</v>
      </c>
      <c r="J692" s="30">
        <f t="shared" si="215"/>
        <v>44911</v>
      </c>
      <c r="K692" s="2">
        <f t="shared" si="216"/>
        <v>27</v>
      </c>
      <c r="L692" s="15">
        <f t="shared" si="217"/>
        <v>27</v>
      </c>
      <c r="M692" s="11">
        <f t="shared" si="218"/>
        <v>1.010264123</v>
      </c>
      <c r="N692" s="11">
        <f t="shared" ca="1" si="219"/>
        <v>1.0242094859999999</v>
      </c>
      <c r="O692" s="15">
        <f t="shared" si="224"/>
        <v>0</v>
      </c>
      <c r="P692" s="149">
        <f t="shared" ca="1" si="226"/>
        <v>4.4734756192286437E-2</v>
      </c>
      <c r="Q692" s="19">
        <f t="shared" si="206"/>
        <v>0</v>
      </c>
      <c r="R692" s="13">
        <f t="shared" si="225"/>
        <v>0</v>
      </c>
      <c r="S692" s="13"/>
      <c r="T692" s="13"/>
      <c r="U692" s="13"/>
      <c r="V692" s="13"/>
      <c r="W692" s="4" t="str">
        <f t="shared" si="221"/>
        <v>A+J=</v>
      </c>
      <c r="X692" s="30">
        <f t="shared" si="222"/>
        <v>44985</v>
      </c>
      <c r="Y692" s="3"/>
      <c r="Z692" s="3"/>
      <c r="AB692" s="3"/>
      <c r="AC692" s="1"/>
      <c r="AD692" s="3"/>
      <c r="AE692" s="3"/>
      <c r="AF692" s="3"/>
      <c r="AG692" s="3"/>
      <c r="AH692" s="3"/>
      <c r="AI692" s="10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</row>
    <row r="693" spans="1:145" ht="15" x14ac:dyDescent="0.25">
      <c r="A693" s="36">
        <f t="shared" si="223"/>
        <v>44951</v>
      </c>
      <c r="B693" s="14">
        <f t="shared" ca="1" si="209"/>
        <v>1.0357343117643656</v>
      </c>
      <c r="C693" s="13">
        <f t="shared" ca="1" si="210"/>
        <v>0.99008234000000006</v>
      </c>
      <c r="D693" s="12">
        <f ca="1">IF(A693&lt;$B$1,VLOOKUP(A693,[1]DI!$A$4:$B$15000,2,FALSE),0)</f>
        <v>0.13650000000000001</v>
      </c>
      <c r="E693" s="13">
        <f t="shared" ca="1" si="211"/>
        <v>1.00050788</v>
      </c>
      <c r="F693" s="13">
        <f ca="1">(TRUNC(PRODUCT($E$12:$E692),16))</f>
        <v>1.1795654034715899</v>
      </c>
      <c r="G693" s="13">
        <f t="shared" ca="1" si="212"/>
        <v>1.1629141329784201</v>
      </c>
      <c r="H693" s="13">
        <f t="shared" ca="1" si="213"/>
        <v>1.0143185699999999</v>
      </c>
      <c r="I693" s="12">
        <f t="shared" si="214"/>
        <v>0.1</v>
      </c>
      <c r="J693" s="30">
        <f t="shared" si="215"/>
        <v>44911</v>
      </c>
      <c r="K693" s="2">
        <f t="shared" si="216"/>
        <v>28</v>
      </c>
      <c r="L693" s="15">
        <f t="shared" si="217"/>
        <v>28</v>
      </c>
      <c r="M693" s="11">
        <f t="shared" si="218"/>
        <v>1.010646293</v>
      </c>
      <c r="N693" s="11">
        <f t="shared" ca="1" si="219"/>
        <v>1.025117303</v>
      </c>
      <c r="O693" s="15">
        <f t="shared" si="224"/>
        <v>0</v>
      </c>
      <c r="P693" s="149">
        <f t="shared" ca="1" si="226"/>
        <v>4.5651971764365619E-2</v>
      </c>
      <c r="Q693" s="19">
        <f t="shared" si="206"/>
        <v>0</v>
      </c>
      <c r="R693" s="13">
        <f t="shared" si="225"/>
        <v>0</v>
      </c>
      <c r="S693" s="13"/>
      <c r="T693" s="13"/>
      <c r="U693" s="13"/>
      <c r="V693" s="13"/>
      <c r="W693" s="4" t="str">
        <f t="shared" si="221"/>
        <v>A+J=</v>
      </c>
      <c r="X693" s="30">
        <f t="shared" si="222"/>
        <v>44985</v>
      </c>
      <c r="Y693" s="3"/>
      <c r="Z693" s="3"/>
      <c r="AB693" s="3"/>
      <c r="AC693" s="1"/>
      <c r="AD693" s="3"/>
      <c r="AE693" s="3"/>
      <c r="AF693" s="3"/>
      <c r="AG693" s="3"/>
      <c r="AH693" s="3"/>
      <c r="AI693" s="10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</row>
    <row r="694" spans="1:145" ht="15" x14ac:dyDescent="0.25">
      <c r="A694" s="36">
        <f t="shared" si="223"/>
        <v>44952</v>
      </c>
      <c r="B694" s="14">
        <f t="shared" ca="1" si="209"/>
        <v>1.0366523435966259</v>
      </c>
      <c r="C694" s="13">
        <f t="shared" ca="1" si="210"/>
        <v>0.99008234000000006</v>
      </c>
      <c r="D694" s="12">
        <f ca="1">IF(A694&lt;$B$1,VLOOKUP(A694,[1]DI!$A$4:$B$15000,2,FALSE),0)</f>
        <v>0.13650000000000001</v>
      </c>
      <c r="E694" s="13">
        <f t="shared" ca="1" si="211"/>
        <v>1.00050788</v>
      </c>
      <c r="F694" s="13">
        <f ca="1">(TRUNC(PRODUCT($E$12:$E693),16))</f>
        <v>1.18016448114871</v>
      </c>
      <c r="G694" s="13">
        <f t="shared" ca="1" si="212"/>
        <v>1.1629141329784201</v>
      </c>
      <c r="H694" s="13">
        <f t="shared" ca="1" si="213"/>
        <v>1.0148337199999999</v>
      </c>
      <c r="I694" s="12">
        <f t="shared" si="214"/>
        <v>0.1</v>
      </c>
      <c r="J694" s="30">
        <f t="shared" si="215"/>
        <v>44911</v>
      </c>
      <c r="K694" s="2">
        <f t="shared" si="216"/>
        <v>29</v>
      </c>
      <c r="L694" s="15">
        <f t="shared" si="217"/>
        <v>29</v>
      </c>
      <c r="M694" s="11">
        <f t="shared" si="218"/>
        <v>1.0110286070000001</v>
      </c>
      <c r="N694" s="11">
        <f t="shared" ca="1" si="219"/>
        <v>1.0260259220000001</v>
      </c>
      <c r="O694" s="15">
        <f t="shared" si="224"/>
        <v>0</v>
      </c>
      <c r="P694" s="149">
        <f t="shared" ca="1" si="226"/>
        <v>4.6570003596625886E-2</v>
      </c>
      <c r="Q694" s="19">
        <f t="shared" si="206"/>
        <v>0</v>
      </c>
      <c r="R694" s="13">
        <f t="shared" si="225"/>
        <v>0</v>
      </c>
      <c r="S694" s="13"/>
      <c r="T694" s="13"/>
      <c r="U694" s="13"/>
      <c r="V694" s="13"/>
      <c r="W694" s="4" t="str">
        <f t="shared" si="221"/>
        <v>A+J=</v>
      </c>
      <c r="X694" s="30">
        <f t="shared" si="222"/>
        <v>44985</v>
      </c>
      <c r="Y694" s="3"/>
      <c r="Z694" s="3"/>
      <c r="AB694" s="3"/>
      <c r="AC694" s="1"/>
      <c r="AD694" s="3"/>
      <c r="AE694" s="3"/>
      <c r="AF694" s="3"/>
      <c r="AG694" s="3"/>
      <c r="AH694" s="3"/>
      <c r="AI694" s="10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</row>
    <row r="695" spans="1:145" ht="15" x14ac:dyDescent="0.25">
      <c r="A695" s="36">
        <f t="shared" si="223"/>
        <v>44953</v>
      </c>
      <c r="B695" s="14">
        <f t="shared" ca="1" si="209"/>
        <v>1.0375711919323618</v>
      </c>
      <c r="C695" s="13">
        <f t="shared" ca="1" si="210"/>
        <v>0.99008234000000006</v>
      </c>
      <c r="D695" s="12">
        <f ca="1">IF(A695&lt;$B$1,VLOOKUP(A695,[1]DI!$A$4:$B$15000,2,FALSE),0)</f>
        <v>0.13650000000000001</v>
      </c>
      <c r="E695" s="13">
        <f t="shared" ca="1" si="211"/>
        <v>1.00050788</v>
      </c>
      <c r="F695" s="13">
        <f ca="1">(TRUNC(PRODUCT($E$12:$E694),16))</f>
        <v>1.1807638630854</v>
      </c>
      <c r="G695" s="13">
        <f t="shared" ca="1" si="212"/>
        <v>1.1629141329784201</v>
      </c>
      <c r="H695" s="13">
        <f t="shared" ca="1" si="213"/>
        <v>1.0153491400000001</v>
      </c>
      <c r="I695" s="12">
        <f t="shared" si="214"/>
        <v>0.1</v>
      </c>
      <c r="J695" s="30">
        <f t="shared" si="215"/>
        <v>44911</v>
      </c>
      <c r="K695" s="2">
        <f t="shared" si="216"/>
        <v>30</v>
      </c>
      <c r="L695" s="15">
        <f t="shared" si="217"/>
        <v>30</v>
      </c>
      <c r="M695" s="11">
        <f t="shared" si="218"/>
        <v>1.0114110650000001</v>
      </c>
      <c r="N695" s="11">
        <f t="shared" ca="1" si="219"/>
        <v>1.026935355</v>
      </c>
      <c r="O695" s="15">
        <f t="shared" si="224"/>
        <v>0</v>
      </c>
      <c r="P695" s="149">
        <f t="shared" ca="1" si="226"/>
        <v>4.74888519323617E-2</v>
      </c>
      <c r="Q695" s="19">
        <f t="shared" si="206"/>
        <v>0</v>
      </c>
      <c r="R695" s="13">
        <f t="shared" si="225"/>
        <v>0</v>
      </c>
      <c r="S695" s="13"/>
      <c r="T695" s="13"/>
      <c r="U695" s="13"/>
      <c r="V695" s="13"/>
      <c r="W695" s="4" t="str">
        <f t="shared" si="221"/>
        <v>A+J=</v>
      </c>
      <c r="X695" s="30">
        <f t="shared" si="222"/>
        <v>44985</v>
      </c>
      <c r="Y695" s="3"/>
      <c r="Z695" s="3"/>
      <c r="AB695" s="3"/>
      <c r="AC695" s="1"/>
      <c r="AD695" s="3"/>
      <c r="AE695" s="3"/>
      <c r="AF695" s="3"/>
      <c r="AG695" s="3"/>
      <c r="AH695" s="3"/>
      <c r="AI695" s="10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</row>
    <row r="696" spans="1:145" ht="15" x14ac:dyDescent="0.25">
      <c r="A696" s="36">
        <f t="shared" si="223"/>
        <v>44954</v>
      </c>
      <c r="B696" s="14">
        <f t="shared" ca="1" si="209"/>
        <v>1.0384908463660822</v>
      </c>
      <c r="C696" s="13">
        <f t="shared" ca="1" si="210"/>
        <v>0.99008234000000006</v>
      </c>
      <c r="D696" s="12">
        <f ca="1">IF(A696&lt;$B$1,VLOOKUP(A696,[1]DI!$A$4:$B$15000,2,FALSE),0)</f>
        <v>0</v>
      </c>
      <c r="E696" s="13">
        <f t="shared" ca="1" si="211"/>
        <v>1</v>
      </c>
      <c r="F696" s="13">
        <f ca="1">(TRUNC(PRODUCT($E$12:$E695),16))</f>
        <v>1.18136354943618</v>
      </c>
      <c r="G696" s="13">
        <f t="shared" ca="1" si="212"/>
        <v>1.1629141329784201</v>
      </c>
      <c r="H696" s="13">
        <f t="shared" ca="1" si="213"/>
        <v>1.0158648100000001</v>
      </c>
      <c r="I696" s="12">
        <f t="shared" si="214"/>
        <v>0.1</v>
      </c>
      <c r="J696" s="30">
        <f t="shared" si="215"/>
        <v>44911</v>
      </c>
      <c r="K696" s="2">
        <f t="shared" si="216"/>
        <v>30</v>
      </c>
      <c r="L696" s="15">
        <f t="shared" si="217"/>
        <v>31</v>
      </c>
      <c r="M696" s="11">
        <f t="shared" si="218"/>
        <v>1.0117936679999999</v>
      </c>
      <c r="N696" s="11">
        <f t="shared" ca="1" si="219"/>
        <v>1.0278455820000001</v>
      </c>
      <c r="O696" s="15">
        <f t="shared" si="224"/>
        <v>0</v>
      </c>
      <c r="P696" s="149">
        <f t="shared" ca="1" si="226"/>
        <v>4.840850636608228E-2</v>
      </c>
      <c r="Q696" s="19">
        <f t="shared" si="206"/>
        <v>0</v>
      </c>
      <c r="R696" s="13">
        <f t="shared" si="225"/>
        <v>0</v>
      </c>
      <c r="S696" s="13"/>
      <c r="T696" s="13"/>
      <c r="U696" s="13"/>
      <c r="V696" s="13"/>
      <c r="W696" s="4" t="str">
        <f t="shared" si="221"/>
        <v>A+J=</v>
      </c>
      <c r="X696" s="30">
        <f t="shared" si="222"/>
        <v>44985</v>
      </c>
      <c r="Y696" s="3"/>
      <c r="Z696" s="3"/>
      <c r="AB696" s="3"/>
      <c r="AC696" s="1"/>
      <c r="AD696" s="3"/>
      <c r="AE696" s="3"/>
      <c r="AF696" s="3"/>
      <c r="AG696" s="3"/>
      <c r="AH696" s="3"/>
      <c r="AI696" s="10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</row>
    <row r="697" spans="1:145" ht="15" x14ac:dyDescent="0.25">
      <c r="A697" s="36">
        <f t="shared" si="223"/>
        <v>44955</v>
      </c>
      <c r="B697" s="14">
        <f t="shared" ca="1" si="209"/>
        <v>1.0384908463660822</v>
      </c>
      <c r="C697" s="13">
        <f t="shared" ca="1" si="210"/>
        <v>0.99008234000000006</v>
      </c>
      <c r="D697" s="12">
        <f ca="1">IF(A697&lt;$B$1,VLOOKUP(A697,[1]DI!$A$4:$B$15000,2,FALSE),0)</f>
        <v>0</v>
      </c>
      <c r="E697" s="13">
        <f t="shared" ca="1" si="211"/>
        <v>1</v>
      </c>
      <c r="F697" s="13">
        <f ca="1">(TRUNC(PRODUCT($E$12:$E696),16))</f>
        <v>1.18136354943618</v>
      </c>
      <c r="G697" s="13">
        <f t="shared" ca="1" si="212"/>
        <v>1.1629141329784201</v>
      </c>
      <c r="H697" s="13">
        <f t="shared" ca="1" si="213"/>
        <v>1.0158648100000001</v>
      </c>
      <c r="I697" s="12">
        <f t="shared" si="214"/>
        <v>0.1</v>
      </c>
      <c r="J697" s="30">
        <f t="shared" si="215"/>
        <v>44911</v>
      </c>
      <c r="K697" s="2">
        <f t="shared" si="216"/>
        <v>30</v>
      </c>
      <c r="L697" s="15">
        <f t="shared" si="217"/>
        <v>31</v>
      </c>
      <c r="M697" s="11">
        <f t="shared" si="218"/>
        <v>1.0117936679999999</v>
      </c>
      <c r="N697" s="11">
        <f t="shared" ca="1" si="219"/>
        <v>1.0278455820000001</v>
      </c>
      <c r="O697" s="15">
        <f t="shared" si="224"/>
        <v>0</v>
      </c>
      <c r="P697" s="149">
        <f t="shared" ca="1" si="226"/>
        <v>4.840850636608228E-2</v>
      </c>
      <c r="Q697" s="19">
        <f t="shared" ref="Q697:Q726" si="227">IF($O697&gt;0,VLOOKUP($O697,$Z$12:$AF$150,7),0)</f>
        <v>0</v>
      </c>
      <c r="R697" s="13">
        <f t="shared" si="225"/>
        <v>0</v>
      </c>
      <c r="S697" s="13"/>
      <c r="T697" s="13"/>
      <c r="U697" s="13"/>
      <c r="V697" s="13"/>
      <c r="W697" s="4" t="str">
        <f t="shared" si="221"/>
        <v>A+J=</v>
      </c>
      <c r="X697" s="30">
        <f t="shared" si="222"/>
        <v>44985</v>
      </c>
      <c r="Y697" s="3"/>
      <c r="Z697" s="3"/>
      <c r="AB697" s="3"/>
      <c r="AC697" s="1"/>
      <c r="AD697" s="3"/>
      <c r="AE697" s="3"/>
      <c r="AF697" s="3"/>
      <c r="AG697" s="3"/>
      <c r="AH697" s="3"/>
      <c r="AI697" s="10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</row>
    <row r="698" spans="1:145" ht="15" x14ac:dyDescent="0.25">
      <c r="A698" s="36">
        <f t="shared" si="223"/>
        <v>44956</v>
      </c>
      <c r="B698" s="14">
        <f t="shared" ca="1" si="209"/>
        <v>1.0384908463660822</v>
      </c>
      <c r="C698" s="13">
        <f t="shared" ca="1" si="210"/>
        <v>0.99008234000000006</v>
      </c>
      <c r="D698" s="12">
        <f ca="1">IF(A698&lt;$B$1,VLOOKUP(A698,[1]DI!$A$4:$B$15000,2,FALSE),0)</f>
        <v>0.13650000000000001</v>
      </c>
      <c r="E698" s="13">
        <f t="shared" ca="1" si="211"/>
        <v>1.00050788</v>
      </c>
      <c r="F698" s="13">
        <f ca="1">(TRUNC(PRODUCT($E$12:$E697),16))</f>
        <v>1.18136354943618</v>
      </c>
      <c r="G698" s="13">
        <f t="shared" ca="1" si="212"/>
        <v>1.1629141329784201</v>
      </c>
      <c r="H698" s="13">
        <f t="shared" ca="1" si="213"/>
        <v>1.0158648100000001</v>
      </c>
      <c r="I698" s="12">
        <f t="shared" si="214"/>
        <v>0.1</v>
      </c>
      <c r="J698" s="30">
        <f t="shared" si="215"/>
        <v>44911</v>
      </c>
      <c r="K698" s="2">
        <f t="shared" si="216"/>
        <v>31</v>
      </c>
      <c r="L698" s="15">
        <f t="shared" si="217"/>
        <v>31</v>
      </c>
      <c r="M698" s="11">
        <f t="shared" si="218"/>
        <v>1.0117936679999999</v>
      </c>
      <c r="N698" s="11">
        <f t="shared" ca="1" si="219"/>
        <v>1.0278455820000001</v>
      </c>
      <c r="O698" s="15">
        <f t="shared" si="224"/>
        <v>0</v>
      </c>
      <c r="P698" s="149">
        <f t="shared" ca="1" si="226"/>
        <v>4.840850636608228E-2</v>
      </c>
      <c r="Q698" s="19">
        <f t="shared" si="227"/>
        <v>0</v>
      </c>
      <c r="R698" s="13">
        <f t="shared" si="225"/>
        <v>0</v>
      </c>
      <c r="S698" s="13"/>
      <c r="T698" s="13"/>
      <c r="U698" s="13"/>
      <c r="V698" s="13"/>
      <c r="W698" s="4" t="str">
        <f t="shared" si="221"/>
        <v>A+J=</v>
      </c>
      <c r="X698" s="30">
        <f t="shared" si="222"/>
        <v>44985</v>
      </c>
      <c r="Y698" s="3"/>
      <c r="Z698" s="3"/>
      <c r="AB698" s="3"/>
      <c r="AC698" s="1"/>
      <c r="AD698" s="3"/>
      <c r="AE698" s="3"/>
      <c r="AF698" s="3"/>
      <c r="AG698" s="3"/>
      <c r="AH698" s="3"/>
      <c r="AI698" s="10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</row>
    <row r="699" spans="1:145" ht="15" x14ac:dyDescent="0.25">
      <c r="A699" s="36">
        <f t="shared" si="223"/>
        <v>44957</v>
      </c>
      <c r="B699" s="14">
        <f t="shared" ca="1" si="209"/>
        <v>1.0394113273438275</v>
      </c>
      <c r="C699" s="13">
        <f t="shared" ca="1" si="210"/>
        <v>0.99008234000000006</v>
      </c>
      <c r="D699" s="12">
        <f ca="1">IF(A699&lt;$B$1,VLOOKUP(A699,[1]DI!$A$4:$B$15000,2,FALSE),0)</f>
        <v>0.13650000000000001</v>
      </c>
      <c r="E699" s="13">
        <f t="shared" ca="1" si="211"/>
        <v>1.00050788</v>
      </c>
      <c r="F699" s="13">
        <f ca="1">(TRUNC(PRODUCT($E$12:$E698),16))</f>
        <v>1.1819635403556701</v>
      </c>
      <c r="G699" s="13">
        <f t="shared" ca="1" si="212"/>
        <v>1.1629141329784201</v>
      </c>
      <c r="H699" s="13">
        <f t="shared" ca="1" si="213"/>
        <v>1.0163807499999999</v>
      </c>
      <c r="I699" s="12">
        <f t="shared" si="214"/>
        <v>0.1</v>
      </c>
      <c r="J699" s="30">
        <f t="shared" si="215"/>
        <v>44911</v>
      </c>
      <c r="K699" s="2">
        <f t="shared" si="216"/>
        <v>32</v>
      </c>
      <c r="L699" s="15">
        <f t="shared" si="217"/>
        <v>32</v>
      </c>
      <c r="M699" s="11">
        <f t="shared" si="218"/>
        <v>1.012176416</v>
      </c>
      <c r="N699" s="11">
        <f t="shared" ca="1" si="219"/>
        <v>1.028756625</v>
      </c>
      <c r="O699" s="15">
        <f t="shared" si="224"/>
        <v>0</v>
      </c>
      <c r="P699" s="149">
        <f t="shared" ca="1" si="226"/>
        <v>4.9328987343827499E-2</v>
      </c>
      <c r="Q699" s="19">
        <f t="shared" si="227"/>
        <v>0</v>
      </c>
      <c r="R699" s="13">
        <f t="shared" si="225"/>
        <v>0</v>
      </c>
      <c r="S699" s="13"/>
      <c r="T699" s="13"/>
      <c r="U699" s="13"/>
      <c r="V699" s="13"/>
      <c r="W699" s="4" t="str">
        <f t="shared" si="221"/>
        <v>A+J=</v>
      </c>
      <c r="X699" s="30">
        <f t="shared" si="222"/>
        <v>44985</v>
      </c>
      <c r="Y699" s="3"/>
      <c r="Z699" s="3"/>
      <c r="AB699" s="3"/>
      <c r="AC699" s="1"/>
      <c r="AD699" s="3"/>
      <c r="AE699" s="3"/>
      <c r="AF699" s="3"/>
      <c r="AG699" s="3"/>
      <c r="AH699" s="3"/>
      <c r="AI699" s="10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</row>
    <row r="700" spans="1:145" ht="15" x14ac:dyDescent="0.25">
      <c r="A700" s="36">
        <f t="shared" si="223"/>
        <v>44958</v>
      </c>
      <c r="B700" s="14">
        <f t="shared" ca="1" si="209"/>
        <v>1.0403326246425775</v>
      </c>
      <c r="C700" s="13">
        <f t="shared" ca="1" si="210"/>
        <v>0.99008234000000006</v>
      </c>
      <c r="D700" s="12">
        <f ca="1">IF(A700&lt;$B$1,VLOOKUP(A700,[1]DI!$A$4:$B$15000,2,FALSE),0)</f>
        <v>0.13650000000000001</v>
      </c>
      <c r="E700" s="13">
        <f t="shared" ca="1" si="211"/>
        <v>1.00050788</v>
      </c>
      <c r="F700" s="13">
        <f ca="1">(TRUNC(PRODUCT($E$12:$E699),16))</f>
        <v>1.18256383599854</v>
      </c>
      <c r="G700" s="13">
        <f t="shared" ca="1" si="212"/>
        <v>1.1629141329784201</v>
      </c>
      <c r="H700" s="13">
        <f t="shared" ca="1" si="213"/>
        <v>1.01689695</v>
      </c>
      <c r="I700" s="12">
        <f t="shared" si="214"/>
        <v>0.1</v>
      </c>
      <c r="J700" s="30">
        <f t="shared" si="215"/>
        <v>44911</v>
      </c>
      <c r="K700" s="2">
        <f t="shared" si="216"/>
        <v>33</v>
      </c>
      <c r="L700" s="15">
        <f t="shared" si="217"/>
        <v>33</v>
      </c>
      <c r="M700" s="11">
        <f t="shared" si="218"/>
        <v>1.012559309</v>
      </c>
      <c r="N700" s="11">
        <f t="shared" ca="1" si="219"/>
        <v>1.0296684730000001</v>
      </c>
      <c r="O700" s="15">
        <f t="shared" si="224"/>
        <v>0</v>
      </c>
      <c r="P700" s="149">
        <f t="shared" ca="1" si="226"/>
        <v>5.0250284642577428E-2</v>
      </c>
      <c r="Q700" s="19">
        <f t="shared" si="227"/>
        <v>0</v>
      </c>
      <c r="R700" s="13">
        <f t="shared" si="225"/>
        <v>0</v>
      </c>
      <c r="S700" s="13"/>
      <c r="T700" s="13"/>
      <c r="U700" s="13"/>
      <c r="V700" s="13"/>
      <c r="W700" s="4" t="str">
        <f t="shared" si="221"/>
        <v>A+J=</v>
      </c>
      <c r="X700" s="30">
        <f t="shared" si="222"/>
        <v>44985</v>
      </c>
      <c r="Y700" s="3"/>
      <c r="Z700" s="3"/>
      <c r="AB700" s="3"/>
      <c r="AC700" s="1"/>
      <c r="AD700" s="3"/>
      <c r="AE700" s="3"/>
      <c r="AF700" s="3"/>
      <c r="AG700" s="3"/>
      <c r="AH700" s="3"/>
      <c r="AI700" s="10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</row>
    <row r="701" spans="1:145" ht="15" x14ac:dyDescent="0.25">
      <c r="A701" s="36">
        <f t="shared" si="223"/>
        <v>44959</v>
      </c>
      <c r="B701" s="14">
        <f t="shared" ca="1" si="209"/>
        <v>1.0412547282623321</v>
      </c>
      <c r="C701" s="13">
        <f t="shared" ca="1" si="210"/>
        <v>0.99008234000000006</v>
      </c>
      <c r="D701" s="12">
        <f ca="1">IF(A701&lt;$B$1,VLOOKUP(A701,[1]DI!$A$4:$B$15000,2,FALSE),0)</f>
        <v>0.13650000000000001</v>
      </c>
      <c r="E701" s="13">
        <f t="shared" ca="1" si="211"/>
        <v>1.00050788</v>
      </c>
      <c r="F701" s="13">
        <f ca="1">(TRUNC(PRODUCT($E$12:$E700),16))</f>
        <v>1.1831644365195699</v>
      </c>
      <c r="G701" s="13">
        <f t="shared" ca="1" si="212"/>
        <v>1.1629141329784201</v>
      </c>
      <c r="H701" s="13">
        <f t="shared" ca="1" si="213"/>
        <v>1.0174134100000001</v>
      </c>
      <c r="I701" s="12">
        <f t="shared" si="214"/>
        <v>0.1</v>
      </c>
      <c r="J701" s="30">
        <f t="shared" si="215"/>
        <v>44911</v>
      </c>
      <c r="K701" s="2">
        <f t="shared" si="216"/>
        <v>34</v>
      </c>
      <c r="L701" s="15">
        <f t="shared" si="217"/>
        <v>34</v>
      </c>
      <c r="M701" s="11">
        <f t="shared" si="218"/>
        <v>1.012942346</v>
      </c>
      <c r="N701" s="11">
        <f t="shared" ca="1" si="219"/>
        <v>1.030581126</v>
      </c>
      <c r="O701" s="15">
        <f t="shared" si="224"/>
        <v>0</v>
      </c>
      <c r="P701" s="149">
        <f t="shared" ca="1" si="226"/>
        <v>5.1172388262332037E-2</v>
      </c>
      <c r="Q701" s="19">
        <f t="shared" si="227"/>
        <v>0</v>
      </c>
      <c r="R701" s="13">
        <f t="shared" si="225"/>
        <v>0</v>
      </c>
      <c r="S701" s="13"/>
      <c r="T701" s="13"/>
      <c r="U701" s="13"/>
      <c r="V701" s="13"/>
      <c r="W701" s="4" t="str">
        <f t="shared" si="221"/>
        <v>A+J=</v>
      </c>
      <c r="X701" s="30">
        <f t="shared" si="222"/>
        <v>44985</v>
      </c>
      <c r="Y701" s="3"/>
      <c r="Z701" s="3"/>
      <c r="AB701" s="3"/>
      <c r="AC701" s="1"/>
      <c r="AD701" s="3"/>
      <c r="AE701" s="3"/>
      <c r="AF701" s="3"/>
      <c r="AG701" s="3"/>
      <c r="AH701" s="3"/>
      <c r="AI701" s="10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</row>
    <row r="702" spans="1:145" ht="15" x14ac:dyDescent="0.25">
      <c r="A702" s="36">
        <f t="shared" si="223"/>
        <v>44960</v>
      </c>
      <c r="B702" s="14">
        <f t="shared" ca="1" si="209"/>
        <v>1.0421776584869349</v>
      </c>
      <c r="C702" s="13">
        <f t="shared" ca="1" si="210"/>
        <v>0.99008234000000006</v>
      </c>
      <c r="D702" s="12">
        <f ca="1">IF(A702&lt;$B$1,VLOOKUP(A702,[1]DI!$A$4:$B$15000,2,FALSE),0)</f>
        <v>0.13650000000000001</v>
      </c>
      <c r="E702" s="13">
        <f t="shared" ca="1" si="211"/>
        <v>1.00050788</v>
      </c>
      <c r="F702" s="13">
        <f ca="1">(TRUNC(PRODUCT($E$12:$E701),16))</f>
        <v>1.1837653420735901</v>
      </c>
      <c r="G702" s="13">
        <f t="shared" ca="1" si="212"/>
        <v>1.1629141329784201</v>
      </c>
      <c r="H702" s="13">
        <f t="shared" ca="1" si="213"/>
        <v>1.01793014</v>
      </c>
      <c r="I702" s="12">
        <f t="shared" si="214"/>
        <v>0.1</v>
      </c>
      <c r="J702" s="30">
        <f t="shared" si="215"/>
        <v>44911</v>
      </c>
      <c r="K702" s="2">
        <f t="shared" si="216"/>
        <v>35</v>
      </c>
      <c r="L702" s="15">
        <f t="shared" si="217"/>
        <v>35</v>
      </c>
      <c r="M702" s="11">
        <f t="shared" si="218"/>
        <v>1.0133255290000001</v>
      </c>
      <c r="N702" s="11">
        <f t="shared" ca="1" si="219"/>
        <v>1.0314945980000001</v>
      </c>
      <c r="O702" s="15">
        <f t="shared" si="224"/>
        <v>0</v>
      </c>
      <c r="P702" s="149">
        <f t="shared" ca="1" si="226"/>
        <v>5.2095318486934925E-2</v>
      </c>
      <c r="Q702" s="19">
        <f t="shared" si="227"/>
        <v>0</v>
      </c>
      <c r="R702" s="13">
        <f t="shared" si="225"/>
        <v>0</v>
      </c>
      <c r="S702" s="13"/>
      <c r="T702" s="13"/>
      <c r="U702" s="13"/>
      <c r="V702" s="13"/>
      <c r="W702" s="4" t="str">
        <f t="shared" si="221"/>
        <v>A+J=</v>
      </c>
      <c r="X702" s="30">
        <f t="shared" si="222"/>
        <v>44985</v>
      </c>
      <c r="Y702" s="3"/>
      <c r="Z702" s="3"/>
      <c r="AB702" s="3"/>
      <c r="AC702" s="1"/>
      <c r="AD702" s="3"/>
      <c r="AE702" s="3"/>
      <c r="AF702" s="3"/>
      <c r="AG702" s="3"/>
      <c r="AH702" s="3"/>
      <c r="AI702" s="10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</row>
    <row r="703" spans="1:145" ht="15" x14ac:dyDescent="0.25">
      <c r="A703" s="36">
        <f t="shared" si="223"/>
        <v>44961</v>
      </c>
      <c r="B703" s="14">
        <f t="shared" ca="1" si="209"/>
        <v>1.0431013948297971</v>
      </c>
      <c r="C703" s="13">
        <f t="shared" ca="1" si="210"/>
        <v>0.99008234000000006</v>
      </c>
      <c r="D703" s="12">
        <f ca="1">IF(A703&lt;$B$1,VLOOKUP(A703,[1]DI!$A$4:$B$15000,2,FALSE),0)</f>
        <v>0</v>
      </c>
      <c r="E703" s="13">
        <f t="shared" ca="1" si="211"/>
        <v>1</v>
      </c>
      <c r="F703" s="13">
        <f ca="1">(TRUNC(PRODUCT($E$12:$E702),16))</f>
        <v>1.1843665528155201</v>
      </c>
      <c r="G703" s="13">
        <f t="shared" ca="1" si="212"/>
        <v>1.1629141329784201</v>
      </c>
      <c r="H703" s="13">
        <f t="shared" ca="1" si="213"/>
        <v>1.01844712</v>
      </c>
      <c r="I703" s="12">
        <f t="shared" si="214"/>
        <v>0.1</v>
      </c>
      <c r="J703" s="30">
        <f t="shared" si="215"/>
        <v>44911</v>
      </c>
      <c r="K703" s="2">
        <f t="shared" si="216"/>
        <v>35</v>
      </c>
      <c r="L703" s="15">
        <f t="shared" si="217"/>
        <v>36</v>
      </c>
      <c r="M703" s="11">
        <f t="shared" si="218"/>
        <v>1.013708856</v>
      </c>
      <c r="N703" s="11">
        <f t="shared" ca="1" si="219"/>
        <v>1.0324088650000001</v>
      </c>
      <c r="O703" s="15">
        <f t="shared" si="224"/>
        <v>0</v>
      </c>
      <c r="P703" s="149">
        <f t="shared" ca="1" si="226"/>
        <v>5.3019054829797102E-2</v>
      </c>
      <c r="Q703" s="19">
        <f t="shared" si="227"/>
        <v>0</v>
      </c>
      <c r="R703" s="13">
        <f t="shared" si="225"/>
        <v>0</v>
      </c>
      <c r="S703" s="13"/>
      <c r="T703" s="13"/>
      <c r="U703" s="13"/>
      <c r="V703" s="13"/>
      <c r="W703" s="4" t="str">
        <f t="shared" si="221"/>
        <v>A+J=</v>
      </c>
      <c r="X703" s="30">
        <f t="shared" si="222"/>
        <v>44985</v>
      </c>
      <c r="Y703" s="3"/>
      <c r="Z703" s="3"/>
      <c r="AB703" s="3"/>
      <c r="AC703" s="1"/>
      <c r="AD703" s="3"/>
      <c r="AE703" s="3"/>
      <c r="AF703" s="3"/>
      <c r="AG703" s="3"/>
      <c r="AH703" s="3"/>
      <c r="AI703" s="10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</row>
    <row r="704" spans="1:145" ht="15" x14ac:dyDescent="0.25">
      <c r="A704" s="36">
        <f t="shared" si="223"/>
        <v>44962</v>
      </c>
      <c r="B704" s="14">
        <f t="shared" ca="1" si="209"/>
        <v>1.0431013948297971</v>
      </c>
      <c r="C704" s="13">
        <f t="shared" ca="1" si="210"/>
        <v>0.99008234000000006</v>
      </c>
      <c r="D704" s="12">
        <f ca="1">IF(A704&lt;$B$1,VLOOKUP(A704,[1]DI!$A$4:$B$15000,2,FALSE),0)</f>
        <v>0</v>
      </c>
      <c r="E704" s="13">
        <f t="shared" ca="1" si="211"/>
        <v>1</v>
      </c>
      <c r="F704" s="13">
        <f ca="1">(TRUNC(PRODUCT($E$12:$E703),16))</f>
        <v>1.1843665528155201</v>
      </c>
      <c r="G704" s="13">
        <f t="shared" ca="1" si="212"/>
        <v>1.1629141329784201</v>
      </c>
      <c r="H704" s="13">
        <f t="shared" ca="1" si="213"/>
        <v>1.01844712</v>
      </c>
      <c r="I704" s="12">
        <f t="shared" si="214"/>
        <v>0.1</v>
      </c>
      <c r="J704" s="30">
        <f t="shared" si="215"/>
        <v>44911</v>
      </c>
      <c r="K704" s="2">
        <f t="shared" si="216"/>
        <v>35</v>
      </c>
      <c r="L704" s="15">
        <f t="shared" si="217"/>
        <v>36</v>
      </c>
      <c r="M704" s="11">
        <f t="shared" si="218"/>
        <v>1.013708856</v>
      </c>
      <c r="N704" s="11">
        <f t="shared" ca="1" si="219"/>
        <v>1.0324088650000001</v>
      </c>
      <c r="O704" s="15">
        <f t="shared" si="224"/>
        <v>0</v>
      </c>
      <c r="P704" s="149">
        <f t="shared" ca="1" si="226"/>
        <v>5.3019054829797102E-2</v>
      </c>
      <c r="Q704" s="19">
        <f t="shared" si="227"/>
        <v>0</v>
      </c>
      <c r="R704" s="13">
        <f t="shared" si="225"/>
        <v>0</v>
      </c>
      <c r="S704" s="13"/>
      <c r="T704" s="13"/>
      <c r="U704" s="13"/>
      <c r="V704" s="13"/>
      <c r="W704" s="4" t="str">
        <f t="shared" si="221"/>
        <v>A+J=</v>
      </c>
      <c r="X704" s="30">
        <f t="shared" si="222"/>
        <v>44985</v>
      </c>
      <c r="Y704" s="3"/>
      <c r="Z704" s="3"/>
      <c r="AB704" s="3"/>
      <c r="AC704" s="1"/>
      <c r="AD704" s="3"/>
      <c r="AE704" s="3"/>
      <c r="AF704" s="3"/>
      <c r="AG704" s="3"/>
      <c r="AH704" s="3"/>
      <c r="AI704" s="10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</row>
    <row r="705" spans="1:145" ht="15" x14ac:dyDescent="0.25">
      <c r="A705" s="36">
        <f t="shared" si="223"/>
        <v>44963</v>
      </c>
      <c r="B705" s="14">
        <f t="shared" ca="1" si="209"/>
        <v>1.0431013948297971</v>
      </c>
      <c r="C705" s="13">
        <f t="shared" ca="1" si="210"/>
        <v>0.99008234000000006</v>
      </c>
      <c r="D705" s="12">
        <f ca="1">IF(A705&lt;$B$1,VLOOKUP(A705,[1]DI!$A$4:$B$15000,2,FALSE),0)</f>
        <v>0.13650000000000001</v>
      </c>
      <c r="E705" s="13">
        <f t="shared" ca="1" si="211"/>
        <v>1.00050788</v>
      </c>
      <c r="F705" s="13">
        <f ca="1">(TRUNC(PRODUCT($E$12:$E704),16))</f>
        <v>1.1843665528155201</v>
      </c>
      <c r="G705" s="13">
        <f t="shared" ca="1" si="212"/>
        <v>1.1629141329784201</v>
      </c>
      <c r="H705" s="13">
        <f t="shared" ca="1" si="213"/>
        <v>1.01844712</v>
      </c>
      <c r="I705" s="12">
        <f t="shared" si="214"/>
        <v>0.1</v>
      </c>
      <c r="J705" s="30">
        <f t="shared" si="215"/>
        <v>44911</v>
      </c>
      <c r="K705" s="2">
        <f t="shared" si="216"/>
        <v>36</v>
      </c>
      <c r="L705" s="15">
        <f t="shared" si="217"/>
        <v>36</v>
      </c>
      <c r="M705" s="11">
        <f t="shared" si="218"/>
        <v>1.013708856</v>
      </c>
      <c r="N705" s="11">
        <f t="shared" ca="1" si="219"/>
        <v>1.0324088650000001</v>
      </c>
      <c r="O705" s="15">
        <f t="shared" si="224"/>
        <v>0</v>
      </c>
      <c r="P705" s="149">
        <f t="shared" ca="1" si="226"/>
        <v>5.3019054829797102E-2</v>
      </c>
      <c r="Q705" s="19">
        <f t="shared" si="227"/>
        <v>0</v>
      </c>
      <c r="R705" s="13">
        <f t="shared" si="225"/>
        <v>0</v>
      </c>
      <c r="S705" s="13"/>
      <c r="T705" s="13"/>
      <c r="U705" s="13"/>
      <c r="V705" s="13"/>
      <c r="W705" s="4" t="str">
        <f t="shared" si="221"/>
        <v>A+J=</v>
      </c>
      <c r="X705" s="30">
        <f t="shared" si="222"/>
        <v>44985</v>
      </c>
      <c r="Y705" s="3"/>
      <c r="Z705" s="3"/>
      <c r="AB705" s="3"/>
      <c r="AC705" s="1"/>
      <c r="AD705" s="3"/>
      <c r="AE705" s="3"/>
      <c r="AF705" s="3"/>
      <c r="AG705" s="3"/>
      <c r="AH705" s="3"/>
      <c r="AI705" s="10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</row>
    <row r="706" spans="1:145" ht="15" x14ac:dyDescent="0.25">
      <c r="A706" s="36">
        <f t="shared" si="223"/>
        <v>44964</v>
      </c>
      <c r="B706" s="14">
        <f t="shared" ca="1" si="209"/>
        <v>1.0440259577775075</v>
      </c>
      <c r="C706" s="13">
        <f t="shared" ca="1" si="210"/>
        <v>0.99008234000000006</v>
      </c>
      <c r="D706" s="12">
        <f ca="1">IF(A706&lt;$B$1,VLOOKUP(A706,[1]DI!$A$4:$B$15000,2,FALSE),0)</f>
        <v>0.13650000000000001</v>
      </c>
      <c r="E706" s="13">
        <f t="shared" ca="1" si="211"/>
        <v>1.00050788</v>
      </c>
      <c r="F706" s="13">
        <f ca="1">(TRUNC(PRODUCT($E$12:$E705),16))</f>
        <v>1.1849680689003701</v>
      </c>
      <c r="G706" s="13">
        <f t="shared" ca="1" si="212"/>
        <v>1.1629141329784201</v>
      </c>
      <c r="H706" s="13">
        <f t="shared" ca="1" si="213"/>
        <v>1.01896437</v>
      </c>
      <c r="I706" s="12">
        <f t="shared" si="214"/>
        <v>0.1</v>
      </c>
      <c r="J706" s="30">
        <f t="shared" si="215"/>
        <v>44911</v>
      </c>
      <c r="K706" s="2">
        <f t="shared" si="216"/>
        <v>37</v>
      </c>
      <c r="L706" s="15">
        <f t="shared" si="217"/>
        <v>37</v>
      </c>
      <c r="M706" s="11">
        <f t="shared" si="218"/>
        <v>1.0140923289999999</v>
      </c>
      <c r="N706" s="11">
        <f t="shared" ca="1" si="219"/>
        <v>1.0333239510000001</v>
      </c>
      <c r="O706" s="15">
        <f t="shared" si="224"/>
        <v>0</v>
      </c>
      <c r="P706" s="149">
        <f t="shared" ca="1" si="226"/>
        <v>5.3943617777507544E-2</v>
      </c>
      <c r="Q706" s="19">
        <f t="shared" si="227"/>
        <v>0</v>
      </c>
      <c r="R706" s="13">
        <f t="shared" si="225"/>
        <v>0</v>
      </c>
      <c r="S706" s="13"/>
      <c r="T706" s="13"/>
      <c r="U706" s="13"/>
      <c r="V706" s="13"/>
      <c r="W706" s="4" t="str">
        <f t="shared" si="221"/>
        <v>A+J=</v>
      </c>
      <c r="X706" s="30">
        <f t="shared" si="222"/>
        <v>44985</v>
      </c>
      <c r="Y706" s="3"/>
      <c r="Z706" s="3"/>
      <c r="AB706" s="3"/>
      <c r="AC706" s="1"/>
      <c r="AD706" s="3"/>
      <c r="AE706" s="3"/>
      <c r="AF706" s="3"/>
      <c r="AG706" s="3"/>
      <c r="AH706" s="3"/>
      <c r="AI706" s="10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</row>
    <row r="707" spans="1:145" ht="15" x14ac:dyDescent="0.25">
      <c r="A707" s="36">
        <f t="shared" si="223"/>
        <v>44965</v>
      </c>
      <c r="B707" s="14">
        <f t="shared" ca="1" si="209"/>
        <v>1.0449513371070465</v>
      </c>
      <c r="C707" s="13">
        <f t="shared" ca="1" si="210"/>
        <v>0.99008234000000006</v>
      </c>
      <c r="D707" s="12">
        <f ca="1">IF(A707&lt;$B$1,VLOOKUP(A707,[1]DI!$A$4:$B$15000,2,FALSE),0)</f>
        <v>0.13650000000000001</v>
      </c>
      <c r="E707" s="13">
        <f t="shared" ca="1" si="211"/>
        <v>1.00050788</v>
      </c>
      <c r="F707" s="13">
        <f ca="1">(TRUNC(PRODUCT($E$12:$E706),16))</f>
        <v>1.1855698904831999</v>
      </c>
      <c r="G707" s="13">
        <f t="shared" ca="1" si="212"/>
        <v>1.1629141329784201</v>
      </c>
      <c r="H707" s="13">
        <f t="shared" ca="1" si="213"/>
        <v>1.0194818800000001</v>
      </c>
      <c r="I707" s="12">
        <f t="shared" si="214"/>
        <v>0.1</v>
      </c>
      <c r="J707" s="30">
        <f t="shared" si="215"/>
        <v>44911</v>
      </c>
      <c r="K707" s="2">
        <f t="shared" si="216"/>
        <v>38</v>
      </c>
      <c r="L707" s="15">
        <f t="shared" si="217"/>
        <v>38</v>
      </c>
      <c r="M707" s="11">
        <f t="shared" si="218"/>
        <v>1.0144759459999999</v>
      </c>
      <c r="N707" s="11">
        <f t="shared" ca="1" si="219"/>
        <v>1.0342398450000001</v>
      </c>
      <c r="O707" s="15">
        <f t="shared" si="224"/>
        <v>0</v>
      </c>
      <c r="P707" s="149">
        <f t="shared" ca="1" si="226"/>
        <v>5.4868997107046305E-2</v>
      </c>
      <c r="Q707" s="19">
        <f t="shared" si="227"/>
        <v>0</v>
      </c>
      <c r="R707" s="13">
        <f t="shared" si="225"/>
        <v>0</v>
      </c>
      <c r="S707" s="13"/>
      <c r="T707" s="13"/>
      <c r="U707" s="13"/>
      <c r="V707" s="13"/>
      <c r="W707" s="4" t="str">
        <f t="shared" si="221"/>
        <v>A+J=</v>
      </c>
      <c r="X707" s="30">
        <f t="shared" si="222"/>
        <v>44985</v>
      </c>
      <c r="Y707" s="3"/>
      <c r="Z707" s="3"/>
      <c r="AB707" s="3"/>
      <c r="AC707" s="1"/>
      <c r="AD707" s="3"/>
      <c r="AE707" s="3"/>
      <c r="AF707" s="3"/>
      <c r="AG707" s="3"/>
      <c r="AH707" s="3"/>
      <c r="AI707" s="10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</row>
    <row r="708" spans="1:145" ht="15" x14ac:dyDescent="0.25">
      <c r="A708" s="36">
        <f t="shared" si="223"/>
        <v>44966</v>
      </c>
      <c r="B708" s="14">
        <f t="shared" ca="1" si="209"/>
        <v>1.0458775430414333</v>
      </c>
      <c r="C708" s="13">
        <f t="shared" ca="1" si="210"/>
        <v>0.99008234000000006</v>
      </c>
      <c r="D708" s="12">
        <f ca="1">IF(A708&lt;$B$1,VLOOKUP(A708,[1]DI!$A$4:$B$15000,2,FALSE),0)</f>
        <v>0.13650000000000001</v>
      </c>
      <c r="E708" s="13">
        <f t="shared" ca="1" si="211"/>
        <v>1.00050788</v>
      </c>
      <c r="F708" s="13">
        <f ca="1">(TRUNC(PRODUCT($E$12:$E707),16))</f>
        <v>1.1861720177191799</v>
      </c>
      <c r="G708" s="13">
        <f t="shared" ca="1" si="212"/>
        <v>1.1629141329784201</v>
      </c>
      <c r="H708" s="13">
        <f t="shared" ca="1" si="213"/>
        <v>1.0199996600000001</v>
      </c>
      <c r="I708" s="12">
        <f t="shared" si="214"/>
        <v>0.1</v>
      </c>
      <c r="J708" s="30">
        <f t="shared" si="215"/>
        <v>44911</v>
      </c>
      <c r="K708" s="2">
        <f t="shared" si="216"/>
        <v>39</v>
      </c>
      <c r="L708" s="15">
        <f t="shared" si="217"/>
        <v>39</v>
      </c>
      <c r="M708" s="11">
        <f t="shared" si="218"/>
        <v>1.014859709</v>
      </c>
      <c r="N708" s="11">
        <f t="shared" ca="1" si="219"/>
        <v>1.0351565579999999</v>
      </c>
      <c r="O708" s="15">
        <f t="shared" si="224"/>
        <v>0</v>
      </c>
      <c r="P708" s="149">
        <f t="shared" ca="1" si="226"/>
        <v>5.5795203041433317E-2</v>
      </c>
      <c r="Q708" s="19">
        <f t="shared" si="227"/>
        <v>0</v>
      </c>
      <c r="R708" s="13">
        <f t="shared" si="225"/>
        <v>0</v>
      </c>
      <c r="S708" s="13"/>
      <c r="T708" s="13"/>
      <c r="U708" s="13"/>
      <c r="V708" s="13"/>
      <c r="W708" s="4" t="str">
        <f t="shared" si="221"/>
        <v>A+J=</v>
      </c>
      <c r="X708" s="30">
        <f t="shared" si="222"/>
        <v>44985</v>
      </c>
      <c r="Y708" s="3"/>
      <c r="Z708" s="3"/>
      <c r="AB708" s="3"/>
      <c r="AC708" s="1"/>
      <c r="AD708" s="3"/>
      <c r="AE708" s="3"/>
      <c r="AF708" s="3"/>
      <c r="AG708" s="3"/>
      <c r="AH708" s="3"/>
      <c r="AI708" s="10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</row>
    <row r="709" spans="1:145" ht="15" x14ac:dyDescent="0.25">
      <c r="A709" s="36">
        <f t="shared" si="223"/>
        <v>44967</v>
      </c>
      <c r="B709" s="14">
        <f t="shared" ca="1" si="209"/>
        <v>1.0468045753981978</v>
      </c>
      <c r="C709" s="13">
        <f t="shared" ca="1" si="210"/>
        <v>0.99008234000000006</v>
      </c>
      <c r="D709" s="12">
        <f ca="1">IF(A709&lt;$B$1,VLOOKUP(A709,[1]DI!$A$4:$B$15000,2,FALSE),0)</f>
        <v>0.13650000000000001</v>
      </c>
      <c r="E709" s="13">
        <f t="shared" ca="1" si="211"/>
        <v>1.00050788</v>
      </c>
      <c r="F709" s="13">
        <f ca="1">(TRUNC(PRODUCT($E$12:$E708),16))</f>
        <v>1.18677445076354</v>
      </c>
      <c r="G709" s="13">
        <f t="shared" ca="1" si="212"/>
        <v>1.1629141329784201</v>
      </c>
      <c r="H709" s="13">
        <f t="shared" ca="1" si="213"/>
        <v>1.0205177000000001</v>
      </c>
      <c r="I709" s="12">
        <f t="shared" si="214"/>
        <v>0.1</v>
      </c>
      <c r="J709" s="30">
        <f t="shared" si="215"/>
        <v>44911</v>
      </c>
      <c r="K709" s="2">
        <f t="shared" si="216"/>
        <v>40</v>
      </c>
      <c r="L709" s="15">
        <f t="shared" si="217"/>
        <v>40</v>
      </c>
      <c r="M709" s="11">
        <f t="shared" si="218"/>
        <v>1.0152436170000001</v>
      </c>
      <c r="N709" s="11">
        <f t="shared" ca="1" si="219"/>
        <v>1.036074081</v>
      </c>
      <c r="O709" s="15">
        <f t="shared" si="224"/>
        <v>0</v>
      </c>
      <c r="P709" s="149">
        <f t="shared" ca="1" si="226"/>
        <v>5.6722235398197741E-2</v>
      </c>
      <c r="Q709" s="19">
        <f t="shared" si="227"/>
        <v>0</v>
      </c>
      <c r="R709" s="13">
        <f t="shared" si="225"/>
        <v>0</v>
      </c>
      <c r="S709" s="13"/>
      <c r="T709" s="13"/>
      <c r="U709" s="13"/>
      <c r="V709" s="13"/>
      <c r="W709" s="4" t="str">
        <f t="shared" si="221"/>
        <v>A+J=</v>
      </c>
      <c r="X709" s="30">
        <f t="shared" si="222"/>
        <v>44985</v>
      </c>
      <c r="Y709" s="3"/>
      <c r="Z709" s="3"/>
      <c r="AB709" s="3"/>
      <c r="AC709" s="1"/>
      <c r="AD709" s="3"/>
      <c r="AE709" s="3"/>
      <c r="AF709" s="3"/>
      <c r="AG709" s="3"/>
      <c r="AH709" s="3"/>
      <c r="AI709" s="10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</row>
    <row r="710" spans="1:145" ht="15" x14ac:dyDescent="0.25">
      <c r="A710" s="36">
        <f t="shared" si="223"/>
        <v>44968</v>
      </c>
      <c r="B710" s="14">
        <f t="shared" ca="1" si="209"/>
        <v>1.0477324141773396</v>
      </c>
      <c r="C710" s="13">
        <f t="shared" ca="1" si="210"/>
        <v>0.99008234000000006</v>
      </c>
      <c r="D710" s="12">
        <f ca="1">IF(A710&lt;$B$1,VLOOKUP(A710,[1]DI!$A$4:$B$15000,2,FALSE),0)</f>
        <v>0</v>
      </c>
      <c r="E710" s="13">
        <f t="shared" ca="1" si="211"/>
        <v>1</v>
      </c>
      <c r="F710" s="13">
        <f ca="1">(TRUNC(PRODUCT($E$12:$E709),16))</f>
        <v>1.1873771897715899</v>
      </c>
      <c r="G710" s="13">
        <f t="shared" ca="1" si="212"/>
        <v>1.1629141329784201</v>
      </c>
      <c r="H710" s="13">
        <f t="shared" ca="1" si="213"/>
        <v>1.0210360000000001</v>
      </c>
      <c r="I710" s="12">
        <f t="shared" si="214"/>
        <v>0.1</v>
      </c>
      <c r="J710" s="30">
        <f t="shared" si="215"/>
        <v>44911</v>
      </c>
      <c r="K710" s="2">
        <f t="shared" si="216"/>
        <v>40</v>
      </c>
      <c r="L710" s="15">
        <f t="shared" si="217"/>
        <v>41</v>
      </c>
      <c r="M710" s="11">
        <f t="shared" si="218"/>
        <v>1.01562767</v>
      </c>
      <c r="N710" s="11">
        <f t="shared" ca="1" si="219"/>
        <v>1.036992414</v>
      </c>
      <c r="O710" s="15">
        <f t="shared" si="224"/>
        <v>0</v>
      </c>
      <c r="P710" s="149">
        <f t="shared" ca="1" si="226"/>
        <v>5.7650074177339562E-2</v>
      </c>
      <c r="Q710" s="19">
        <f t="shared" si="227"/>
        <v>0</v>
      </c>
      <c r="R710" s="13">
        <f t="shared" si="225"/>
        <v>0</v>
      </c>
      <c r="S710" s="13"/>
      <c r="T710" s="13"/>
      <c r="U710" s="13"/>
      <c r="V710" s="13"/>
      <c r="W710" s="4" t="str">
        <f t="shared" si="221"/>
        <v>A+J=</v>
      </c>
      <c r="X710" s="30">
        <f t="shared" si="222"/>
        <v>44985</v>
      </c>
      <c r="Y710" s="3"/>
      <c r="Z710" s="3"/>
      <c r="AB710" s="3"/>
      <c r="AC710" s="1"/>
      <c r="AD710" s="3"/>
      <c r="AE710" s="3"/>
      <c r="AF710" s="3"/>
      <c r="AG710" s="3"/>
      <c r="AH710" s="3"/>
      <c r="AI710" s="10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</row>
    <row r="711" spans="1:145" ht="15" x14ac:dyDescent="0.25">
      <c r="A711" s="36">
        <f t="shared" si="223"/>
        <v>44969</v>
      </c>
      <c r="B711" s="14">
        <f t="shared" ca="1" si="209"/>
        <v>1.0477324141773396</v>
      </c>
      <c r="C711" s="13">
        <f t="shared" ca="1" si="210"/>
        <v>0.99008234000000006</v>
      </c>
      <c r="D711" s="12">
        <f ca="1">IF(A711&lt;$B$1,VLOOKUP(A711,[1]DI!$A$4:$B$15000,2,FALSE),0)</f>
        <v>0</v>
      </c>
      <c r="E711" s="13">
        <f t="shared" ca="1" si="211"/>
        <v>1</v>
      </c>
      <c r="F711" s="13">
        <f ca="1">(TRUNC(PRODUCT($E$12:$E710),16))</f>
        <v>1.1873771897715899</v>
      </c>
      <c r="G711" s="13">
        <f t="shared" ca="1" si="212"/>
        <v>1.1629141329784201</v>
      </c>
      <c r="H711" s="13">
        <f t="shared" ca="1" si="213"/>
        <v>1.0210360000000001</v>
      </c>
      <c r="I711" s="12">
        <f t="shared" si="214"/>
        <v>0.1</v>
      </c>
      <c r="J711" s="30">
        <f t="shared" si="215"/>
        <v>44911</v>
      </c>
      <c r="K711" s="2">
        <f t="shared" si="216"/>
        <v>40</v>
      </c>
      <c r="L711" s="15">
        <f t="shared" si="217"/>
        <v>41</v>
      </c>
      <c r="M711" s="11">
        <f t="shared" si="218"/>
        <v>1.01562767</v>
      </c>
      <c r="N711" s="11">
        <f t="shared" ca="1" si="219"/>
        <v>1.036992414</v>
      </c>
      <c r="O711" s="15">
        <f t="shared" si="224"/>
        <v>0</v>
      </c>
      <c r="P711" s="149">
        <f t="shared" ca="1" si="226"/>
        <v>5.7650074177339562E-2</v>
      </c>
      <c r="Q711" s="19">
        <f t="shared" si="227"/>
        <v>0</v>
      </c>
      <c r="R711" s="13">
        <f t="shared" si="225"/>
        <v>0</v>
      </c>
      <c r="S711" s="13"/>
      <c r="T711" s="13"/>
      <c r="U711" s="13"/>
      <c r="V711" s="13"/>
      <c r="W711" s="4" t="str">
        <f t="shared" si="221"/>
        <v>A+J=</v>
      </c>
      <c r="X711" s="30">
        <f t="shared" si="222"/>
        <v>44985</v>
      </c>
      <c r="Y711" s="3"/>
      <c r="Z711" s="3"/>
      <c r="AB711" s="3"/>
      <c r="AC711" s="1"/>
      <c r="AD711" s="3"/>
      <c r="AE711" s="3"/>
      <c r="AF711" s="3"/>
      <c r="AG711" s="3"/>
      <c r="AH711" s="3"/>
      <c r="AI711" s="10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</row>
    <row r="712" spans="1:145" ht="15" x14ac:dyDescent="0.25">
      <c r="A712" s="36">
        <f t="shared" si="223"/>
        <v>44970</v>
      </c>
      <c r="B712" s="14">
        <f t="shared" ca="1" si="209"/>
        <v>1.0477324141773396</v>
      </c>
      <c r="C712" s="13">
        <f t="shared" ca="1" si="210"/>
        <v>0.99008234000000006</v>
      </c>
      <c r="D712" s="12">
        <f ca="1">IF(A712&lt;$B$1,VLOOKUP(A712,[1]DI!$A$4:$B$15000,2,FALSE),0)</f>
        <v>0.13650000000000001</v>
      </c>
      <c r="E712" s="13">
        <f t="shared" ca="1" si="211"/>
        <v>1.00050788</v>
      </c>
      <c r="F712" s="13">
        <f ca="1">(TRUNC(PRODUCT($E$12:$E711),16))</f>
        <v>1.1873771897715899</v>
      </c>
      <c r="G712" s="13">
        <f t="shared" ca="1" si="212"/>
        <v>1.1629141329784201</v>
      </c>
      <c r="H712" s="13">
        <f t="shared" ca="1" si="213"/>
        <v>1.0210360000000001</v>
      </c>
      <c r="I712" s="12">
        <f t="shared" si="214"/>
        <v>0.1</v>
      </c>
      <c r="J712" s="30">
        <f t="shared" si="215"/>
        <v>44911</v>
      </c>
      <c r="K712" s="2">
        <f t="shared" si="216"/>
        <v>41</v>
      </c>
      <c r="L712" s="15">
        <f t="shared" si="217"/>
        <v>41</v>
      </c>
      <c r="M712" s="11">
        <f t="shared" si="218"/>
        <v>1.01562767</v>
      </c>
      <c r="N712" s="11">
        <f t="shared" ca="1" si="219"/>
        <v>1.036992414</v>
      </c>
      <c r="O712" s="15">
        <f t="shared" si="224"/>
        <v>0</v>
      </c>
      <c r="P712" s="149">
        <f t="shared" ca="1" si="226"/>
        <v>5.7650074177339562E-2</v>
      </c>
      <c r="Q712" s="19">
        <f t="shared" si="227"/>
        <v>0</v>
      </c>
      <c r="R712" s="13">
        <f t="shared" si="225"/>
        <v>0</v>
      </c>
      <c r="S712" s="13"/>
      <c r="T712" s="13"/>
      <c r="U712" s="13"/>
      <c r="V712" s="13"/>
      <c r="W712" s="4" t="str">
        <f t="shared" si="221"/>
        <v>A+J=</v>
      </c>
      <c r="X712" s="30">
        <f t="shared" si="222"/>
        <v>44985</v>
      </c>
      <c r="Y712" s="3"/>
      <c r="Z712" s="3"/>
      <c r="AB712" s="3"/>
      <c r="AC712" s="1"/>
      <c r="AD712" s="3"/>
      <c r="AE712" s="3"/>
      <c r="AF712" s="3"/>
      <c r="AG712" s="3"/>
      <c r="AH712" s="3"/>
      <c r="AI712" s="10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</row>
    <row r="713" spans="1:145" ht="15" x14ac:dyDescent="0.25">
      <c r="A713" s="36">
        <f t="shared" si="223"/>
        <v>44971</v>
      </c>
      <c r="B713" s="14">
        <f t="shared" ca="1" si="209"/>
        <v>1.0486610793788589</v>
      </c>
      <c r="C713" s="13">
        <f t="shared" ca="1" si="210"/>
        <v>0.99008234000000006</v>
      </c>
      <c r="D713" s="12">
        <f ca="1">IF(A713&lt;$B$1,VLOOKUP(A713,[1]DI!$A$4:$B$15000,2,FALSE),0)</f>
        <v>0.13650000000000001</v>
      </c>
      <c r="E713" s="13">
        <f t="shared" ca="1" si="211"/>
        <v>1.00050788</v>
      </c>
      <c r="F713" s="13">
        <f ca="1">(TRUNC(PRODUCT($E$12:$E712),16))</f>
        <v>1.1879802348987301</v>
      </c>
      <c r="G713" s="13">
        <f t="shared" ca="1" si="212"/>
        <v>1.1629141329784201</v>
      </c>
      <c r="H713" s="13">
        <f t="shared" ca="1" si="213"/>
        <v>1.02155456</v>
      </c>
      <c r="I713" s="12">
        <f t="shared" si="214"/>
        <v>0.1</v>
      </c>
      <c r="J713" s="30">
        <f t="shared" si="215"/>
        <v>44911</v>
      </c>
      <c r="K713" s="2">
        <f t="shared" si="216"/>
        <v>42</v>
      </c>
      <c r="L713" s="15">
        <f t="shared" si="217"/>
        <v>42</v>
      </c>
      <c r="M713" s="11">
        <f t="shared" si="218"/>
        <v>1.0160118680000001</v>
      </c>
      <c r="N713" s="11">
        <f t="shared" ca="1" si="219"/>
        <v>1.0379115569999999</v>
      </c>
      <c r="O713" s="15">
        <f t="shared" si="224"/>
        <v>0</v>
      </c>
      <c r="P713" s="149">
        <f t="shared" ca="1" si="226"/>
        <v>5.8578739378858782E-2</v>
      </c>
      <c r="Q713" s="19">
        <f t="shared" si="227"/>
        <v>0</v>
      </c>
      <c r="R713" s="13">
        <f t="shared" si="225"/>
        <v>0</v>
      </c>
      <c r="S713" s="13"/>
      <c r="T713" s="13"/>
      <c r="U713" s="13"/>
      <c r="V713" s="13"/>
      <c r="W713" s="4" t="str">
        <f t="shared" si="221"/>
        <v>A+J=</v>
      </c>
      <c r="X713" s="30">
        <f t="shared" si="222"/>
        <v>44985</v>
      </c>
      <c r="Y713" s="3"/>
      <c r="Z713" s="3"/>
      <c r="AB713" s="3"/>
      <c r="AC713" s="1"/>
      <c r="AD713" s="3"/>
      <c r="AE713" s="3"/>
      <c r="AF713" s="3"/>
      <c r="AG713" s="3"/>
      <c r="AH713" s="3"/>
      <c r="AI713" s="10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</row>
    <row r="714" spans="1:145" ht="15" x14ac:dyDescent="0.25">
      <c r="A714" s="36">
        <f t="shared" si="223"/>
        <v>44972</v>
      </c>
      <c r="B714" s="14">
        <f t="shared" ref="B714:B727" ca="1" si="228">IF(A714&lt;=TODAY(),C714+P714,IF(AND(A714&gt;TODAY(),A714&lt;=$B$1),IF(VLOOKUP(TODAY(),$A$10:$D$5000,4,FALSE)=0,"n.d",C714+P714),"n.d"))</f>
        <v>1.0495905712257754</v>
      </c>
      <c r="C714" s="13">
        <f t="shared" ref="C714:C727" ca="1" si="229">(C713-R713)</f>
        <v>0.99008234000000006</v>
      </c>
      <c r="D714" s="12">
        <f ca="1">IF(A714&lt;$B$1,VLOOKUP(A714,[1]DI!$A$4:$B$15000,2,FALSE),0)</f>
        <v>0.13650000000000001</v>
      </c>
      <c r="E714" s="13">
        <f t="shared" ref="E714:E727" ca="1" si="230">ROUND(((1+D714)^(1/252)),8)</f>
        <v>1.00050788</v>
      </c>
      <c r="F714" s="13">
        <f ca="1">(TRUNC(PRODUCT($E$12:$E713),16))</f>
        <v>1.1885835863004299</v>
      </c>
      <c r="G714" s="13">
        <f t="shared" ref="G714:G727" ca="1" si="231">IF(O713&gt;0,F713,G713)</f>
        <v>1.1629141329784201</v>
      </c>
      <c r="H714" s="13">
        <f t="shared" ref="H714:H727" ca="1" si="232">ROUND(F714/G714,8)</f>
        <v>1.0220733900000001</v>
      </c>
      <c r="I714" s="12">
        <f t="shared" ref="I714:I727" si="233">IF(O713&gt;0,VLOOKUP(A713,AG$160:AH$222,2),I713)</f>
        <v>0.1</v>
      </c>
      <c r="J714" s="30">
        <f t="shared" ref="J714:J727" si="234">IF(O713&gt;0,VLOOKUP(O713,Z$12:AJ$150,2),J713)</f>
        <v>44911</v>
      </c>
      <c r="K714" s="2">
        <f t="shared" ref="K714:K727" si="235">IF(A714&gt;J714,IF(NETWORKDAYS(J714,A714,$Z$160:$Z$544)-1=0,1,NETWORKDAYS(J714,A714,$Z$160:$Z$544)-1),0)</f>
        <v>43</v>
      </c>
      <c r="L714" s="15">
        <f t="shared" ref="L714:L727" si="236">IF(AND(K714=1,K713=1),1,IF(K714&gt;0,IF(K714=K713,K714+1,K714),0))</f>
        <v>43</v>
      </c>
      <c r="M714" s="11">
        <f t="shared" ref="M714:M727" si="237">ROUND((I714+1)^(L714/252),9)</f>
        <v>1.016396211</v>
      </c>
      <c r="N714" s="11">
        <f t="shared" ref="N714:N727" ca="1" si="238">ROUND(H714*M714,9)</f>
        <v>1.0388315210000001</v>
      </c>
      <c r="O714" s="15">
        <f t="shared" ref="O714:O726" si="239">IF(VLOOKUP(A714,AA$12:AH$150,8)=VLOOKUP(A713,AA$12:AH$150,8),0,VLOOKUP(A714,AA$12:AH$150,8))</f>
        <v>0</v>
      </c>
      <c r="P714" s="149">
        <f t="shared" ref="P714:P728" ca="1" si="240">TRUNC(((N714-1)*C714),8)+(P$653*N714)</f>
        <v>5.9508231225775338E-2</v>
      </c>
      <c r="Q714" s="19">
        <f t="shared" si="227"/>
        <v>0</v>
      </c>
      <c r="R714" s="13">
        <f t="shared" ref="R714:R726" si="241">IF(Q714&gt;0,TRUNC(Q714*C714,8),0)</f>
        <v>0</v>
      </c>
      <c r="S714" s="13"/>
      <c r="T714" s="13"/>
      <c r="U714" s="13"/>
      <c r="V714" s="13"/>
      <c r="W714" s="4" t="str">
        <f t="shared" si="221"/>
        <v>A+J=</v>
      </c>
      <c r="X714" s="30">
        <f t="shared" si="222"/>
        <v>44985</v>
      </c>
      <c r="Y714" s="3"/>
      <c r="Z714" s="3"/>
      <c r="AB714" s="3"/>
      <c r="AC714" s="1"/>
      <c r="AD714" s="3"/>
      <c r="AE714" s="3"/>
      <c r="AF714" s="3"/>
      <c r="AG714" s="3"/>
      <c r="AH714" s="3"/>
      <c r="AI714" s="10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</row>
    <row r="715" spans="1:145" ht="15" x14ac:dyDescent="0.25">
      <c r="A715" s="36">
        <f t="shared" si="223"/>
        <v>44973</v>
      </c>
      <c r="B715" s="14">
        <f t="shared" ca="1" si="228"/>
        <v>1.0505208795558929</v>
      </c>
      <c r="C715" s="13">
        <f t="shared" ca="1" si="229"/>
        <v>0.99008234000000006</v>
      </c>
      <c r="D715" s="12">
        <f ca="1">IF(A715&lt;$B$1,VLOOKUP(A715,[1]DI!$A$4:$B$15000,2,FALSE),0)</f>
        <v>0.13650000000000001</v>
      </c>
      <c r="E715" s="13">
        <f t="shared" ca="1" si="230"/>
        <v>1.00050788</v>
      </c>
      <c r="F715" s="13">
        <f ca="1">(TRUNC(PRODUCT($E$12:$E714),16))</f>
        <v>1.18918724413224</v>
      </c>
      <c r="G715" s="13">
        <f t="shared" ca="1" si="231"/>
        <v>1.1629141329784201</v>
      </c>
      <c r="H715" s="13">
        <f t="shared" ca="1" si="232"/>
        <v>1.0225924799999999</v>
      </c>
      <c r="I715" s="12">
        <f t="shared" si="233"/>
        <v>0.1</v>
      </c>
      <c r="J715" s="30">
        <f t="shared" si="234"/>
        <v>44911</v>
      </c>
      <c r="K715" s="2">
        <f t="shared" si="235"/>
        <v>44</v>
      </c>
      <c r="L715" s="15">
        <f t="shared" si="236"/>
        <v>44</v>
      </c>
      <c r="M715" s="11">
        <f t="shared" si="237"/>
        <v>1.0167807</v>
      </c>
      <c r="N715" s="11">
        <f t="shared" ca="1" si="238"/>
        <v>1.039752298</v>
      </c>
      <c r="O715" s="15">
        <f t="shared" si="239"/>
        <v>0</v>
      </c>
      <c r="P715" s="149">
        <f t="shared" ca="1" si="240"/>
        <v>6.0438539555892914E-2</v>
      </c>
      <c r="Q715" s="19">
        <f t="shared" si="227"/>
        <v>0</v>
      </c>
      <c r="R715" s="13">
        <f t="shared" si="241"/>
        <v>0</v>
      </c>
      <c r="S715" s="13"/>
      <c r="T715" s="13"/>
      <c r="U715" s="13"/>
      <c r="V715" s="13"/>
      <c r="W715" s="4" t="str">
        <f t="shared" ref="W715:W728" si="242">IF(O714&gt;0,VLOOKUP(O714,Z$12:AJ$150,10),W714)</f>
        <v>A+J=</v>
      </c>
      <c r="X715" s="30">
        <f t="shared" ref="X715:X727" si="243">IF(O714&gt;0,VLOOKUP(O714,Z$12:AJ$150,11),X714)</f>
        <v>44985</v>
      </c>
      <c r="Y715" s="3"/>
      <c r="Z715" s="3"/>
      <c r="AB715" s="3"/>
      <c r="AC715" s="1"/>
      <c r="AD715" s="3"/>
      <c r="AE715" s="3"/>
      <c r="AF715" s="3"/>
      <c r="AG715" s="3"/>
      <c r="AH715" s="3"/>
      <c r="AI715" s="10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</row>
    <row r="716" spans="1:145" ht="15" x14ac:dyDescent="0.25">
      <c r="A716" s="36">
        <f t="shared" si="223"/>
        <v>44974</v>
      </c>
      <c r="B716" s="14">
        <f t="shared" ca="1" si="228"/>
        <v>1.051452014348937</v>
      </c>
      <c r="C716" s="13">
        <f t="shared" ca="1" si="229"/>
        <v>0.99008234000000006</v>
      </c>
      <c r="D716" s="12">
        <f ca="1">IF(A716&lt;$B$1,VLOOKUP(A716,[1]DI!$A$4:$B$15000,2,FALSE),0)</f>
        <v>0.13650000000000001</v>
      </c>
      <c r="E716" s="13">
        <f t="shared" ca="1" si="230"/>
        <v>1.00050788</v>
      </c>
      <c r="F716" s="13">
        <f ca="1">(TRUNC(PRODUCT($E$12:$E715),16))</f>
        <v>1.1897912085497899</v>
      </c>
      <c r="G716" s="13">
        <f t="shared" ca="1" si="231"/>
        <v>1.1629141329784201</v>
      </c>
      <c r="H716" s="13">
        <f t="shared" ca="1" si="232"/>
        <v>1.0231118299999999</v>
      </c>
      <c r="I716" s="12">
        <f t="shared" si="233"/>
        <v>0.1</v>
      </c>
      <c r="J716" s="30">
        <f t="shared" si="234"/>
        <v>44911</v>
      </c>
      <c r="K716" s="2">
        <f t="shared" si="235"/>
        <v>45</v>
      </c>
      <c r="L716" s="15">
        <f t="shared" si="236"/>
        <v>45</v>
      </c>
      <c r="M716" s="11">
        <f t="shared" si="237"/>
        <v>1.0171653350000001</v>
      </c>
      <c r="N716" s="11">
        <f t="shared" ca="1" si="238"/>
        <v>1.0406738870000001</v>
      </c>
      <c r="O716" s="15">
        <f t="shared" si="239"/>
        <v>0</v>
      </c>
      <c r="P716" s="149">
        <f t="shared" ca="1" si="240"/>
        <v>6.1369674348936983E-2</v>
      </c>
      <c r="Q716" s="19">
        <f t="shared" si="227"/>
        <v>0</v>
      </c>
      <c r="R716" s="13">
        <f t="shared" si="241"/>
        <v>0</v>
      </c>
      <c r="S716" s="13"/>
      <c r="T716" s="13"/>
      <c r="U716" s="13"/>
      <c r="V716" s="13"/>
      <c r="W716" s="4" t="str">
        <f t="shared" si="242"/>
        <v>A+J=</v>
      </c>
      <c r="X716" s="30">
        <f t="shared" si="243"/>
        <v>44985</v>
      </c>
      <c r="Y716" s="3"/>
      <c r="Z716" s="3"/>
      <c r="AB716" s="3"/>
      <c r="AC716" s="1"/>
      <c r="AD716" s="3"/>
      <c r="AE716" s="3"/>
      <c r="AF716" s="3"/>
      <c r="AG716" s="3"/>
      <c r="AH716" s="3"/>
      <c r="AI716" s="10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</row>
    <row r="717" spans="1:145" ht="15" x14ac:dyDescent="0.25">
      <c r="A717" s="36">
        <f t="shared" si="223"/>
        <v>44975</v>
      </c>
      <c r="B717" s="14">
        <f t="shared" ca="1" si="228"/>
        <v>1.052383985848202</v>
      </c>
      <c r="C717" s="13">
        <f t="shared" ca="1" si="229"/>
        <v>0.99008234000000006</v>
      </c>
      <c r="D717" s="12">
        <f ca="1">IF(A717&lt;$B$1,VLOOKUP(A717,[1]DI!$A$4:$B$15000,2,FALSE),0)</f>
        <v>0</v>
      </c>
      <c r="E717" s="13">
        <f t="shared" ca="1" si="230"/>
        <v>1</v>
      </c>
      <c r="F717" s="13">
        <f ca="1">(TRUNC(PRODUCT($E$12:$E716),16))</f>
        <v>1.1903954797087899</v>
      </c>
      <c r="G717" s="13">
        <f t="shared" ca="1" si="231"/>
        <v>1.1629141329784201</v>
      </c>
      <c r="H717" s="13">
        <f t="shared" ca="1" si="232"/>
        <v>1.0236314500000001</v>
      </c>
      <c r="I717" s="12">
        <f t="shared" si="233"/>
        <v>0.1</v>
      </c>
      <c r="J717" s="30">
        <f t="shared" si="234"/>
        <v>44911</v>
      </c>
      <c r="K717" s="2">
        <f t="shared" si="235"/>
        <v>45</v>
      </c>
      <c r="L717" s="15">
        <f t="shared" si="236"/>
        <v>46</v>
      </c>
      <c r="M717" s="11">
        <f t="shared" si="237"/>
        <v>1.0175501149999999</v>
      </c>
      <c r="N717" s="11">
        <f t="shared" ca="1" si="238"/>
        <v>1.0415962999999999</v>
      </c>
      <c r="O717" s="15">
        <f t="shared" si="239"/>
        <v>0</v>
      </c>
      <c r="P717" s="149">
        <f t="shared" ca="1" si="240"/>
        <v>6.2301645848201997E-2</v>
      </c>
      <c r="Q717" s="19">
        <f t="shared" si="227"/>
        <v>0</v>
      </c>
      <c r="R717" s="13">
        <f t="shared" si="241"/>
        <v>0</v>
      </c>
      <c r="S717" s="13"/>
      <c r="T717" s="13"/>
      <c r="U717" s="13"/>
      <c r="V717" s="13"/>
      <c r="W717" s="4" t="str">
        <f t="shared" si="242"/>
        <v>A+J=</v>
      </c>
      <c r="X717" s="30">
        <f t="shared" si="243"/>
        <v>44985</v>
      </c>
      <c r="Y717" s="3"/>
      <c r="Z717" s="3"/>
      <c r="AB717" s="3"/>
      <c r="AC717" s="1"/>
      <c r="AD717" s="3"/>
      <c r="AE717" s="3"/>
      <c r="AF717" s="3"/>
      <c r="AG717" s="3"/>
      <c r="AH717" s="3"/>
      <c r="AI717" s="10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</row>
    <row r="718" spans="1:145" ht="15" x14ac:dyDescent="0.25">
      <c r="A718" s="36">
        <f t="shared" ref="A718:A729" si="244">(A717+1)</f>
        <v>44976</v>
      </c>
      <c r="B718" s="14">
        <f t="shared" ca="1" si="228"/>
        <v>1.052383985848202</v>
      </c>
      <c r="C718" s="13">
        <f t="shared" ca="1" si="229"/>
        <v>0.99008234000000006</v>
      </c>
      <c r="D718" s="12">
        <f ca="1">IF(A718&lt;$B$1,VLOOKUP(A718,[1]DI!$A$4:$B$15000,2,FALSE),0)</f>
        <v>0</v>
      </c>
      <c r="E718" s="13">
        <f t="shared" ca="1" si="230"/>
        <v>1</v>
      </c>
      <c r="F718" s="13">
        <f ca="1">(TRUNC(PRODUCT($E$12:$E717),16))</f>
        <v>1.1903954797087899</v>
      </c>
      <c r="G718" s="13">
        <f t="shared" ca="1" si="231"/>
        <v>1.1629141329784201</v>
      </c>
      <c r="H718" s="13">
        <f t="shared" ca="1" si="232"/>
        <v>1.0236314500000001</v>
      </c>
      <c r="I718" s="12">
        <f t="shared" si="233"/>
        <v>0.1</v>
      </c>
      <c r="J718" s="30">
        <f t="shared" si="234"/>
        <v>44911</v>
      </c>
      <c r="K718" s="2">
        <f t="shared" si="235"/>
        <v>45</v>
      </c>
      <c r="L718" s="15">
        <f t="shared" si="236"/>
        <v>46</v>
      </c>
      <c r="M718" s="11">
        <f t="shared" si="237"/>
        <v>1.0175501149999999</v>
      </c>
      <c r="N718" s="11">
        <f t="shared" ca="1" si="238"/>
        <v>1.0415962999999999</v>
      </c>
      <c r="O718" s="15">
        <f t="shared" si="239"/>
        <v>0</v>
      </c>
      <c r="P718" s="149">
        <f t="shared" ca="1" si="240"/>
        <v>6.2301645848201997E-2</v>
      </c>
      <c r="Q718" s="19">
        <f t="shared" si="227"/>
        <v>0</v>
      </c>
      <c r="R718" s="13">
        <f t="shared" si="241"/>
        <v>0</v>
      </c>
      <c r="S718" s="13"/>
      <c r="T718" s="13"/>
      <c r="U718" s="13"/>
      <c r="V718" s="13"/>
      <c r="W718" s="4" t="str">
        <f t="shared" si="242"/>
        <v>A+J=</v>
      </c>
      <c r="X718" s="30">
        <f t="shared" si="243"/>
        <v>44985</v>
      </c>
      <c r="Y718" s="3"/>
      <c r="Z718" s="3"/>
      <c r="AB718" s="3"/>
      <c r="AC718" s="1"/>
      <c r="AD718" s="3"/>
      <c r="AE718" s="3"/>
      <c r="AF718" s="3"/>
      <c r="AG718" s="3"/>
      <c r="AH718" s="3"/>
      <c r="AI718" s="10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</row>
    <row r="719" spans="1:145" ht="15" x14ac:dyDescent="0.25">
      <c r="A719" s="36">
        <f t="shared" si="244"/>
        <v>44977</v>
      </c>
      <c r="B719" s="14">
        <f t="shared" ca="1" si="228"/>
        <v>1.052383985848202</v>
      </c>
      <c r="C719" s="13">
        <f t="shared" ca="1" si="229"/>
        <v>0.99008234000000006</v>
      </c>
      <c r="D719" s="12">
        <f ca="1">IF(A719&lt;$B$1,VLOOKUP(A719,[1]DI!$A$4:$B$15000,2,FALSE),0)</f>
        <v>0</v>
      </c>
      <c r="E719" s="13">
        <f t="shared" ca="1" si="230"/>
        <v>1</v>
      </c>
      <c r="F719" s="13">
        <f ca="1">(TRUNC(PRODUCT($E$12:$E718),16))</f>
        <v>1.1903954797087899</v>
      </c>
      <c r="G719" s="13">
        <f t="shared" ca="1" si="231"/>
        <v>1.1629141329784201</v>
      </c>
      <c r="H719" s="13">
        <f t="shared" ca="1" si="232"/>
        <v>1.0236314500000001</v>
      </c>
      <c r="I719" s="12">
        <f t="shared" si="233"/>
        <v>0.1</v>
      </c>
      <c r="J719" s="30">
        <f t="shared" si="234"/>
        <v>44911</v>
      </c>
      <c r="K719" s="2">
        <f t="shared" si="235"/>
        <v>45</v>
      </c>
      <c r="L719" s="15">
        <f t="shared" si="236"/>
        <v>46</v>
      </c>
      <c r="M719" s="11">
        <f t="shared" si="237"/>
        <v>1.0175501149999999</v>
      </c>
      <c r="N719" s="11">
        <f t="shared" ca="1" si="238"/>
        <v>1.0415962999999999</v>
      </c>
      <c r="O719" s="15">
        <f t="shared" si="239"/>
        <v>0</v>
      </c>
      <c r="P719" s="149">
        <f t="shared" ca="1" si="240"/>
        <v>6.2301645848201997E-2</v>
      </c>
      <c r="Q719" s="19">
        <f t="shared" si="227"/>
        <v>0</v>
      </c>
      <c r="R719" s="13">
        <f t="shared" si="241"/>
        <v>0</v>
      </c>
      <c r="S719" s="13"/>
      <c r="T719" s="13"/>
      <c r="U719" s="13"/>
      <c r="V719" s="13"/>
      <c r="W719" s="4" t="str">
        <f t="shared" si="242"/>
        <v>A+J=</v>
      </c>
      <c r="X719" s="30">
        <f t="shared" si="243"/>
        <v>44985</v>
      </c>
      <c r="Y719" s="3"/>
      <c r="Z719" s="3"/>
      <c r="AB719" s="3"/>
      <c r="AC719" s="1"/>
      <c r="AD719" s="3"/>
      <c r="AE719" s="3"/>
      <c r="AF719" s="3"/>
      <c r="AG719" s="3"/>
      <c r="AH719" s="3"/>
      <c r="AI719" s="10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</row>
    <row r="720" spans="1:145" ht="15" x14ac:dyDescent="0.25">
      <c r="A720" s="36">
        <f t="shared" si="244"/>
        <v>44978</v>
      </c>
      <c r="B720" s="14">
        <f t="shared" ca="1" si="228"/>
        <v>1.052383985848202</v>
      </c>
      <c r="C720" s="13">
        <f t="shared" ca="1" si="229"/>
        <v>0.99008234000000006</v>
      </c>
      <c r="D720" s="12">
        <f ca="1">IF(A720&lt;$B$1,VLOOKUP(A720,[1]DI!$A$4:$B$15000,2,FALSE),0)</f>
        <v>0</v>
      </c>
      <c r="E720" s="13">
        <f t="shared" ca="1" si="230"/>
        <v>1</v>
      </c>
      <c r="F720" s="13">
        <f ca="1">(TRUNC(PRODUCT($E$12:$E719),16))</f>
        <v>1.1903954797087899</v>
      </c>
      <c r="G720" s="13">
        <f t="shared" ca="1" si="231"/>
        <v>1.1629141329784201</v>
      </c>
      <c r="H720" s="13">
        <f t="shared" ca="1" si="232"/>
        <v>1.0236314500000001</v>
      </c>
      <c r="I720" s="12">
        <f t="shared" si="233"/>
        <v>0.1</v>
      </c>
      <c r="J720" s="30">
        <f t="shared" si="234"/>
        <v>44911</v>
      </c>
      <c r="K720" s="2">
        <f t="shared" si="235"/>
        <v>45</v>
      </c>
      <c r="L720" s="15">
        <f t="shared" si="236"/>
        <v>46</v>
      </c>
      <c r="M720" s="11">
        <f t="shared" si="237"/>
        <v>1.0175501149999999</v>
      </c>
      <c r="N720" s="11">
        <f t="shared" ca="1" si="238"/>
        <v>1.0415962999999999</v>
      </c>
      <c r="O720" s="15">
        <f t="shared" si="239"/>
        <v>0</v>
      </c>
      <c r="P720" s="149">
        <f t="shared" ca="1" si="240"/>
        <v>6.2301645848201997E-2</v>
      </c>
      <c r="Q720" s="19">
        <f t="shared" si="227"/>
        <v>0</v>
      </c>
      <c r="R720" s="13">
        <f t="shared" si="241"/>
        <v>0</v>
      </c>
      <c r="S720" s="13"/>
      <c r="T720" s="13"/>
      <c r="U720" s="13"/>
      <c r="V720" s="13"/>
      <c r="W720" s="4" t="str">
        <f t="shared" si="242"/>
        <v>A+J=</v>
      </c>
      <c r="X720" s="30">
        <f t="shared" si="243"/>
        <v>44985</v>
      </c>
      <c r="Y720" s="3"/>
      <c r="Z720" s="3"/>
      <c r="AB720" s="3"/>
      <c r="AC720" s="1"/>
      <c r="AD720" s="3"/>
      <c r="AE720" s="3"/>
      <c r="AF720" s="3"/>
      <c r="AG720" s="3"/>
      <c r="AH720" s="3"/>
      <c r="AI720" s="10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</row>
    <row r="721" spans="1:145" ht="15" x14ac:dyDescent="0.25">
      <c r="A721" s="36">
        <f t="shared" si="244"/>
        <v>44979</v>
      </c>
      <c r="B721" s="14">
        <f t="shared" ca="1" si="228"/>
        <v>1.052383985848202</v>
      </c>
      <c r="C721" s="13">
        <f t="shared" ca="1" si="229"/>
        <v>0.99008234000000006</v>
      </c>
      <c r="D721" s="12">
        <f ca="1">IF(A721&lt;$B$1,VLOOKUP(A721,[1]DI!$A$4:$B$15000,2,FALSE),0)</f>
        <v>0.13650000000000001</v>
      </c>
      <c r="E721" s="13">
        <f t="shared" ca="1" si="230"/>
        <v>1.00050788</v>
      </c>
      <c r="F721" s="13">
        <f ca="1">(TRUNC(PRODUCT($E$12:$E720),16))</f>
        <v>1.1903954797087899</v>
      </c>
      <c r="G721" s="13">
        <f t="shared" ca="1" si="231"/>
        <v>1.1629141329784201</v>
      </c>
      <c r="H721" s="13">
        <f t="shared" ca="1" si="232"/>
        <v>1.0236314500000001</v>
      </c>
      <c r="I721" s="12">
        <f t="shared" si="233"/>
        <v>0.1</v>
      </c>
      <c r="J721" s="30">
        <f t="shared" si="234"/>
        <v>44911</v>
      </c>
      <c r="K721" s="2">
        <f t="shared" si="235"/>
        <v>46</v>
      </c>
      <c r="L721" s="15">
        <f t="shared" si="236"/>
        <v>46</v>
      </c>
      <c r="M721" s="11">
        <f t="shared" si="237"/>
        <v>1.0175501149999999</v>
      </c>
      <c r="N721" s="11">
        <f t="shared" ca="1" si="238"/>
        <v>1.0415962999999999</v>
      </c>
      <c r="O721" s="15">
        <f t="shared" si="239"/>
        <v>0</v>
      </c>
      <c r="P721" s="149">
        <f t="shared" ca="1" si="240"/>
        <v>6.2301645848201997E-2</v>
      </c>
      <c r="Q721" s="19">
        <f t="shared" si="227"/>
        <v>0</v>
      </c>
      <c r="R721" s="13">
        <f t="shared" si="241"/>
        <v>0</v>
      </c>
      <c r="S721" s="13"/>
      <c r="T721" s="13"/>
      <c r="U721" s="13"/>
      <c r="V721" s="13"/>
      <c r="W721" s="4" t="str">
        <f t="shared" si="242"/>
        <v>A+J=</v>
      </c>
      <c r="X721" s="30">
        <f t="shared" si="243"/>
        <v>44985</v>
      </c>
      <c r="Y721" s="3"/>
      <c r="Z721" s="3"/>
      <c r="AB721" s="3"/>
      <c r="AC721" s="1"/>
      <c r="AD721" s="3"/>
      <c r="AE721" s="3"/>
      <c r="AF721" s="3"/>
      <c r="AG721" s="3"/>
      <c r="AH721" s="3"/>
      <c r="AI721" s="10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</row>
    <row r="722" spans="1:145" ht="15" x14ac:dyDescent="0.25">
      <c r="A722" s="36">
        <f t="shared" si="244"/>
        <v>44980</v>
      </c>
      <c r="B722" s="14">
        <f t="shared" ca="1" si="228"/>
        <v>1.0533167738103937</v>
      </c>
      <c r="C722" s="13">
        <f t="shared" ca="1" si="229"/>
        <v>0.99008234000000006</v>
      </c>
      <c r="D722" s="12">
        <f ca="1">IF(A722&lt;$B$1,VLOOKUP(A722,[1]DI!$A$4:$B$15000,2,FALSE),0)</f>
        <v>0.13650000000000001</v>
      </c>
      <c r="E722" s="13">
        <f t="shared" ca="1" si="230"/>
        <v>1.00050788</v>
      </c>
      <c r="F722" s="13">
        <f ca="1">(TRUNC(PRODUCT($E$12:$E721),16))</f>
        <v>1.1910000577650299</v>
      </c>
      <c r="G722" s="13">
        <f t="shared" ca="1" si="231"/>
        <v>1.1629141329784201</v>
      </c>
      <c r="H722" s="13">
        <f t="shared" ca="1" si="232"/>
        <v>1.02415133</v>
      </c>
      <c r="I722" s="12">
        <f t="shared" si="233"/>
        <v>0.1</v>
      </c>
      <c r="J722" s="30">
        <f t="shared" si="234"/>
        <v>44911</v>
      </c>
      <c r="K722" s="2">
        <f t="shared" si="235"/>
        <v>47</v>
      </c>
      <c r="L722" s="15">
        <f t="shared" si="236"/>
        <v>47</v>
      </c>
      <c r="M722" s="11">
        <f t="shared" si="237"/>
        <v>1.01793504</v>
      </c>
      <c r="N722" s="11">
        <f t="shared" ca="1" si="238"/>
        <v>1.0425195249999999</v>
      </c>
      <c r="O722" s="15">
        <f t="shared" si="239"/>
        <v>0</v>
      </c>
      <c r="P722" s="149">
        <f t="shared" ca="1" si="240"/>
        <v>6.3234433810393509E-2</v>
      </c>
      <c r="Q722" s="19">
        <f t="shared" si="227"/>
        <v>0</v>
      </c>
      <c r="R722" s="13">
        <f t="shared" si="241"/>
        <v>0</v>
      </c>
      <c r="S722" s="13"/>
      <c r="T722" s="13"/>
      <c r="U722" s="13"/>
      <c r="V722" s="13"/>
      <c r="W722" s="4" t="str">
        <f t="shared" si="242"/>
        <v>A+J=</v>
      </c>
      <c r="X722" s="30">
        <f t="shared" si="243"/>
        <v>44985</v>
      </c>
      <c r="Y722" s="3"/>
      <c r="Z722" s="3"/>
      <c r="AB722" s="3"/>
      <c r="AC722" s="1"/>
      <c r="AD722" s="3"/>
      <c r="AE722" s="3"/>
      <c r="AF722" s="3"/>
      <c r="AG722" s="3"/>
      <c r="AH722" s="3"/>
      <c r="AI722" s="10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</row>
    <row r="723" spans="1:145" ht="15" x14ac:dyDescent="0.25">
      <c r="A723" s="36">
        <f t="shared" si="244"/>
        <v>44981</v>
      </c>
      <c r="B723" s="14">
        <f t="shared" ca="1" si="228"/>
        <v>1.0542503884990806</v>
      </c>
      <c r="C723" s="13">
        <f t="shared" ca="1" si="229"/>
        <v>0.99008234000000006</v>
      </c>
      <c r="D723" s="12">
        <f ca="1">IF(A723&lt;$B$1,VLOOKUP(A723,[1]DI!$A$4:$B$15000,2,FALSE),0)</f>
        <v>0.13650000000000001</v>
      </c>
      <c r="E723" s="13">
        <f t="shared" ca="1" si="230"/>
        <v>1.00050788</v>
      </c>
      <c r="F723" s="13">
        <f ca="1">(TRUNC(PRODUCT($E$12:$E722),16))</f>
        <v>1.19160494287436</v>
      </c>
      <c r="G723" s="13">
        <f t="shared" ca="1" si="231"/>
        <v>1.1629141329784201</v>
      </c>
      <c r="H723" s="13">
        <f t="shared" ca="1" si="232"/>
        <v>1.0246714800000001</v>
      </c>
      <c r="I723" s="12">
        <f t="shared" si="233"/>
        <v>0.1</v>
      </c>
      <c r="J723" s="30">
        <f t="shared" si="234"/>
        <v>44911</v>
      </c>
      <c r="K723" s="2">
        <f t="shared" si="235"/>
        <v>48</v>
      </c>
      <c r="L723" s="15">
        <f t="shared" si="236"/>
        <v>48</v>
      </c>
      <c r="M723" s="11">
        <f t="shared" si="237"/>
        <v>1.018320111</v>
      </c>
      <c r="N723" s="11">
        <f t="shared" ca="1" si="238"/>
        <v>1.043443575</v>
      </c>
      <c r="O723" s="15">
        <f t="shared" si="239"/>
        <v>0</v>
      </c>
      <c r="P723" s="149">
        <f t="shared" ca="1" si="240"/>
        <v>6.4168048499080504E-2</v>
      </c>
      <c r="Q723" s="19">
        <f t="shared" si="227"/>
        <v>0</v>
      </c>
      <c r="R723" s="13">
        <f t="shared" si="241"/>
        <v>0</v>
      </c>
      <c r="S723" s="13"/>
      <c r="T723" s="13"/>
      <c r="U723" s="13"/>
      <c r="V723" s="13"/>
      <c r="W723" s="4" t="str">
        <f t="shared" si="242"/>
        <v>A+J=</v>
      </c>
      <c r="X723" s="30">
        <f t="shared" si="243"/>
        <v>44985</v>
      </c>
      <c r="Y723" s="3"/>
      <c r="Z723" s="3"/>
      <c r="AB723" s="3"/>
      <c r="AC723" s="1"/>
      <c r="AD723" s="3"/>
      <c r="AE723" s="3"/>
      <c r="AF723" s="3"/>
      <c r="AG723" s="3"/>
      <c r="AH723" s="3"/>
      <c r="AI723" s="10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</row>
    <row r="724" spans="1:145" ht="15" x14ac:dyDescent="0.25">
      <c r="A724" s="36">
        <f t="shared" si="244"/>
        <v>44982</v>
      </c>
      <c r="B724" s="14">
        <f t="shared" ca="1" si="228"/>
        <v>1.0551848297317923</v>
      </c>
      <c r="C724" s="13">
        <f t="shared" ca="1" si="229"/>
        <v>0.99008234000000006</v>
      </c>
      <c r="D724" s="12">
        <f ca="1">IF(A724&lt;$B$1,VLOOKUP(A724,[1]DI!$A$4:$B$15000,2,FALSE),0)</f>
        <v>0</v>
      </c>
      <c r="E724" s="13">
        <f t="shared" ca="1" si="230"/>
        <v>1</v>
      </c>
      <c r="F724" s="13">
        <f ca="1">(TRUNC(PRODUCT($E$12:$E723),16))</f>
        <v>1.1922101351927501</v>
      </c>
      <c r="G724" s="13">
        <f t="shared" ca="1" si="231"/>
        <v>1.1629141329784201</v>
      </c>
      <c r="H724" s="13">
        <f t="shared" ca="1" si="232"/>
        <v>1.0251918900000001</v>
      </c>
      <c r="I724" s="12">
        <f t="shared" si="233"/>
        <v>0.1</v>
      </c>
      <c r="J724" s="30">
        <f t="shared" si="234"/>
        <v>44911</v>
      </c>
      <c r="K724" s="2">
        <f t="shared" si="235"/>
        <v>48</v>
      </c>
      <c r="L724" s="15">
        <f t="shared" si="236"/>
        <v>49</v>
      </c>
      <c r="M724" s="11">
        <f t="shared" si="237"/>
        <v>1.018705328</v>
      </c>
      <c r="N724" s="11">
        <f t="shared" ca="1" si="238"/>
        <v>1.044368441</v>
      </c>
      <c r="O724" s="15">
        <f t="shared" si="239"/>
        <v>0</v>
      </c>
      <c r="P724" s="149">
        <f t="shared" ca="1" si="240"/>
        <v>6.510248973179214E-2</v>
      </c>
      <c r="Q724" s="19">
        <f t="shared" si="227"/>
        <v>0</v>
      </c>
      <c r="R724" s="13">
        <f t="shared" si="241"/>
        <v>0</v>
      </c>
      <c r="S724" s="13"/>
      <c r="T724" s="13"/>
      <c r="U724" s="13"/>
      <c r="V724" s="13"/>
      <c r="W724" s="4" t="str">
        <f t="shared" si="242"/>
        <v>A+J=</v>
      </c>
      <c r="X724" s="30">
        <f t="shared" si="243"/>
        <v>44985</v>
      </c>
      <c r="Y724" s="3"/>
      <c r="Z724" s="3"/>
      <c r="AB724" s="3"/>
      <c r="AC724" s="1"/>
      <c r="AD724" s="3"/>
      <c r="AE724" s="3"/>
      <c r="AF724" s="3"/>
      <c r="AG724" s="3"/>
      <c r="AH724" s="3"/>
      <c r="AI724" s="10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</row>
    <row r="725" spans="1:145" ht="15" x14ac:dyDescent="0.25">
      <c r="A725" s="36">
        <f t="shared" si="244"/>
        <v>44983</v>
      </c>
      <c r="B725" s="14">
        <f t="shared" ca="1" si="228"/>
        <v>1.0551848297317923</v>
      </c>
      <c r="C725" s="13">
        <f t="shared" ca="1" si="229"/>
        <v>0.99008234000000006</v>
      </c>
      <c r="D725" s="12">
        <f ca="1">IF(A725&lt;$B$1,VLOOKUP(A725,[1]DI!$A$4:$B$15000,2,FALSE),0)</f>
        <v>0</v>
      </c>
      <c r="E725" s="13">
        <f t="shared" ca="1" si="230"/>
        <v>1</v>
      </c>
      <c r="F725" s="13">
        <f ca="1">(TRUNC(PRODUCT($E$12:$E724),16))</f>
        <v>1.1922101351927501</v>
      </c>
      <c r="G725" s="13">
        <f t="shared" ca="1" si="231"/>
        <v>1.1629141329784201</v>
      </c>
      <c r="H725" s="13">
        <f t="shared" ca="1" si="232"/>
        <v>1.0251918900000001</v>
      </c>
      <c r="I725" s="12">
        <f t="shared" si="233"/>
        <v>0.1</v>
      </c>
      <c r="J725" s="30">
        <f t="shared" si="234"/>
        <v>44911</v>
      </c>
      <c r="K725" s="2">
        <f t="shared" si="235"/>
        <v>48</v>
      </c>
      <c r="L725" s="15">
        <f t="shared" si="236"/>
        <v>49</v>
      </c>
      <c r="M725" s="11">
        <f t="shared" si="237"/>
        <v>1.018705328</v>
      </c>
      <c r="N725" s="11">
        <f t="shared" ca="1" si="238"/>
        <v>1.044368441</v>
      </c>
      <c r="O725" s="15">
        <f t="shared" si="239"/>
        <v>0</v>
      </c>
      <c r="P725" s="149">
        <f t="shared" ca="1" si="240"/>
        <v>6.510248973179214E-2</v>
      </c>
      <c r="Q725" s="19">
        <f t="shared" si="227"/>
        <v>0</v>
      </c>
      <c r="R725" s="13">
        <f t="shared" si="241"/>
        <v>0</v>
      </c>
      <c r="S725" s="13"/>
      <c r="T725" s="13"/>
      <c r="U725" s="13"/>
      <c r="V725" s="13"/>
      <c r="W725" s="4" t="str">
        <f t="shared" si="242"/>
        <v>A+J=</v>
      </c>
      <c r="X725" s="30">
        <f t="shared" si="243"/>
        <v>44985</v>
      </c>
      <c r="Y725" s="3"/>
      <c r="Z725" s="3"/>
      <c r="AB725" s="3"/>
      <c r="AC725" s="1"/>
      <c r="AD725" s="3"/>
      <c r="AE725" s="3"/>
      <c r="AF725" s="3"/>
      <c r="AG725" s="3"/>
      <c r="AH725" s="3"/>
      <c r="AI725" s="10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</row>
    <row r="726" spans="1:145" ht="15" x14ac:dyDescent="0.25">
      <c r="A726" s="36">
        <f t="shared" si="244"/>
        <v>44984</v>
      </c>
      <c r="B726" s="14">
        <f t="shared" ca="1" si="228"/>
        <v>1.0551848297317923</v>
      </c>
      <c r="C726" s="13">
        <f t="shared" ca="1" si="229"/>
        <v>0.99008234000000006</v>
      </c>
      <c r="D726" s="12">
        <f ca="1">IF(A726&lt;$B$1,VLOOKUP(A726,[1]DI!$A$4:$B$15000,2,FALSE),0)</f>
        <v>0.13650000000000001</v>
      </c>
      <c r="E726" s="13">
        <f t="shared" ca="1" si="230"/>
        <v>1.00050788</v>
      </c>
      <c r="F726" s="13">
        <f ca="1">(TRUNC(PRODUCT($E$12:$E725),16))</f>
        <v>1.1922101351927501</v>
      </c>
      <c r="G726" s="13">
        <f t="shared" ca="1" si="231"/>
        <v>1.1629141329784201</v>
      </c>
      <c r="H726" s="13">
        <f t="shared" ca="1" si="232"/>
        <v>1.0251918900000001</v>
      </c>
      <c r="I726" s="12">
        <f t="shared" si="233"/>
        <v>0.1</v>
      </c>
      <c r="J726" s="30">
        <f t="shared" si="234"/>
        <v>44911</v>
      </c>
      <c r="K726" s="2">
        <f t="shared" si="235"/>
        <v>49</v>
      </c>
      <c r="L726" s="15">
        <f t="shared" si="236"/>
        <v>49</v>
      </c>
      <c r="M726" s="11">
        <f t="shared" si="237"/>
        <v>1.018705328</v>
      </c>
      <c r="N726" s="11">
        <f t="shared" ca="1" si="238"/>
        <v>1.044368441</v>
      </c>
      <c r="O726" s="15">
        <f t="shared" si="239"/>
        <v>0</v>
      </c>
      <c r="P726" s="149">
        <f t="shared" ca="1" si="240"/>
        <v>6.510248973179214E-2</v>
      </c>
      <c r="Q726" s="19">
        <f t="shared" si="227"/>
        <v>0</v>
      </c>
      <c r="R726" s="13">
        <f t="shared" si="241"/>
        <v>0</v>
      </c>
      <c r="S726" s="13"/>
      <c r="T726" s="13"/>
      <c r="U726" s="13"/>
      <c r="V726" s="13"/>
      <c r="W726" s="4" t="str">
        <f t="shared" si="242"/>
        <v>A+J=</v>
      </c>
      <c r="X726" s="30">
        <f t="shared" si="243"/>
        <v>44985</v>
      </c>
      <c r="Y726" s="3"/>
      <c r="Z726" s="3"/>
      <c r="AB726" s="3"/>
      <c r="AC726" s="1"/>
      <c r="AD726" s="3"/>
      <c r="AE726" s="3"/>
      <c r="AF726" s="3"/>
      <c r="AG726" s="3"/>
      <c r="AH726" s="3"/>
      <c r="AI726" s="10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</row>
    <row r="727" spans="1:145" ht="15" x14ac:dyDescent="0.25">
      <c r="A727" s="36">
        <f t="shared" si="244"/>
        <v>44985</v>
      </c>
      <c r="B727" s="14">
        <f t="shared" ca="1" si="228"/>
        <v>1.056120107488254</v>
      </c>
      <c r="C727" s="13">
        <f t="shared" ca="1" si="229"/>
        <v>0.99008234000000006</v>
      </c>
      <c r="D727" s="12">
        <f ca="1">IF(A727&lt;$B$1,VLOOKUP(A727,[1]DI!$A$4:$B$15000,2,FALSE),0)</f>
        <v>0.13650000000000001</v>
      </c>
      <c r="E727" s="13">
        <f t="shared" ca="1" si="230"/>
        <v>1.00050788</v>
      </c>
      <c r="F727" s="13">
        <f ca="1">(TRUNC(PRODUCT($E$12:$E726),16))</f>
        <v>1.19281563487621</v>
      </c>
      <c r="G727" s="13">
        <f t="shared" ca="1" si="231"/>
        <v>1.1629141329784201</v>
      </c>
      <c r="H727" s="13">
        <f t="shared" ca="1" si="232"/>
        <v>1.0257125600000001</v>
      </c>
      <c r="I727" s="12">
        <f t="shared" si="233"/>
        <v>0.1</v>
      </c>
      <c r="J727" s="30">
        <f t="shared" si="234"/>
        <v>44911</v>
      </c>
      <c r="K727" s="2">
        <f t="shared" si="235"/>
        <v>50</v>
      </c>
      <c r="L727" s="15">
        <f t="shared" si="236"/>
        <v>50</v>
      </c>
      <c r="M727" s="11">
        <f t="shared" si="237"/>
        <v>1.0190906909999999</v>
      </c>
      <c r="N727" s="11">
        <f t="shared" ca="1" si="238"/>
        <v>1.045294122</v>
      </c>
      <c r="O727" s="15">
        <v>0</v>
      </c>
      <c r="P727" s="149">
        <f t="shared" ca="1" si="240"/>
        <v>6.6037767488253879E-2</v>
      </c>
      <c r="Q727" s="19">
        <f ca="1">R727/C727</f>
        <v>0</v>
      </c>
      <c r="R727" s="150">
        <v>0</v>
      </c>
      <c r="S727" s="13"/>
      <c r="T727" s="13"/>
      <c r="U727" s="13"/>
      <c r="V727" s="13"/>
      <c r="W727" s="4" t="str">
        <f t="shared" si="242"/>
        <v>A+J=</v>
      </c>
      <c r="X727" s="30">
        <f t="shared" si="243"/>
        <v>44985</v>
      </c>
      <c r="Y727" s="3"/>
      <c r="Z727" s="3"/>
      <c r="AB727" s="3"/>
      <c r="AC727" s="1"/>
      <c r="AD727" s="3"/>
      <c r="AE727" s="3"/>
      <c r="AF727" s="3"/>
      <c r="AG727" s="3"/>
      <c r="AH727" s="3"/>
      <c r="AI727" s="10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</row>
    <row r="728" spans="1:145" ht="15" x14ac:dyDescent="0.25">
      <c r="A728" s="36">
        <f t="shared" si="244"/>
        <v>44986</v>
      </c>
      <c r="B728" s="14">
        <f ca="1">C728+P728</f>
        <v>1.0570562019712111</v>
      </c>
      <c r="C728" s="13">
        <f t="shared" ref="C728" ca="1" si="245">(C727-R727)</f>
        <v>0.99008234000000006</v>
      </c>
      <c r="D728" s="12">
        <f ca="1">IF(A728&lt;$B$1,VLOOKUP(A728,[1]DI!$A$4:$B$15000,2,FALSE),0)</f>
        <v>0.13650000000000001</v>
      </c>
      <c r="E728" s="13">
        <f t="shared" ref="E728" ca="1" si="246">ROUND(((1+D728)^(1/252)),8)</f>
        <v>1.00050788</v>
      </c>
      <c r="F728" s="13">
        <f ca="1">(TRUNC(PRODUCT($E$12:$E727),16))</f>
        <v>1.19342144208085</v>
      </c>
      <c r="G728" s="13">
        <f t="shared" ref="G728" ca="1" si="247">IF(O727&gt;0,F727,G727)</f>
        <v>1.1629141329784201</v>
      </c>
      <c r="H728" s="13">
        <f t="shared" ref="H728" ca="1" si="248">ROUND(F728/G728,8)</f>
        <v>1.0262335</v>
      </c>
      <c r="I728" s="12">
        <f t="shared" ref="I728" si="249">IF(O727&gt;0,VLOOKUP(A727,AG$160:AH$222,2),I727)</f>
        <v>0.1</v>
      </c>
      <c r="J728" s="30">
        <v>44911</v>
      </c>
      <c r="K728" s="2">
        <f t="shared" ref="K728" si="250">IF(A728&gt;J728,IF(NETWORKDAYS(J728,A728,$Z$160:$Z$544)-1=0,1,NETWORKDAYS(J728,A728,$Z$160:$Z$544)-1),0)</f>
        <v>51</v>
      </c>
      <c r="L728" s="15">
        <f t="shared" ref="L728" si="251">IF(AND(K728=1,K727=1),1,IF(K728&gt;0,IF(K728=K727,K728+1,K728),0))</f>
        <v>51</v>
      </c>
      <c r="M728" s="11">
        <f t="shared" ref="M728" si="252">ROUND((I728+1)^(L728/252),9)</f>
        <v>1.0194761990000001</v>
      </c>
      <c r="N728" s="11">
        <f t="shared" ref="N728" ca="1" si="253">ROUND(H728*M728,9)</f>
        <v>1.0462206279999999</v>
      </c>
      <c r="O728" s="15">
        <v>8</v>
      </c>
      <c r="P728" s="149">
        <f t="shared" ca="1" si="240"/>
        <v>6.6973861971211121E-2</v>
      </c>
      <c r="Q728" s="19">
        <f ca="1">R728/C728</f>
        <v>0.16242738457490316</v>
      </c>
      <c r="R728" s="150">
        <v>0.16081648500000004</v>
      </c>
      <c r="S728" s="13"/>
      <c r="T728" s="13"/>
      <c r="U728" s="13"/>
      <c r="V728" s="13"/>
      <c r="W728" s="4" t="str">
        <f t="shared" si="242"/>
        <v>A+J=</v>
      </c>
      <c r="X728" s="30">
        <f t="shared" ref="X728" si="254">IF(O727&gt;0,VLOOKUP(O727,Z$12:AJ$150,11),X727)</f>
        <v>44985</v>
      </c>
      <c r="Y728" s="3"/>
      <c r="Z728" s="3"/>
      <c r="AB728" s="3"/>
      <c r="AC728" s="1"/>
      <c r="AD728" s="3"/>
      <c r="AE728" s="3"/>
      <c r="AF728" s="3"/>
      <c r="AG728" s="3"/>
      <c r="AH728" s="3"/>
      <c r="AI728" s="10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</row>
    <row r="729" spans="1:145" ht="15" x14ac:dyDescent="0.25">
      <c r="A729" s="36">
        <f t="shared" si="244"/>
        <v>44987</v>
      </c>
      <c r="B729" s="14">
        <f ca="1">C729+P729</f>
        <v>0.89703409985653415</v>
      </c>
      <c r="C729" s="13">
        <f t="shared" ref="C729" ca="1" si="255">(C728-R728)</f>
        <v>0.82926585500000005</v>
      </c>
      <c r="D729" s="12">
        <f ca="1">IF(A729&lt;$B$1,VLOOKUP(A729,[1]DI!$A$4:$B$15000,2,FALSE),0)</f>
        <v>0.13650000000000001</v>
      </c>
      <c r="E729" s="13">
        <f t="shared" ref="E729" ca="1" si="256">ROUND(((1+D729)^(1/252)),8)</f>
        <v>1.00050788</v>
      </c>
      <c r="F729" s="13">
        <f ca="1">(TRUNC(PRODUCT($E$12:$E728),16))</f>
        <v>1.19402755696286</v>
      </c>
      <c r="G729" s="13">
        <f t="shared" ref="G729" ca="1" si="257">IF(O728&gt;0,F728,G728)</f>
        <v>1.19342144208085</v>
      </c>
      <c r="H729" s="13">
        <f t="shared" ref="H729" ca="1" si="258">ROUND(F729/G729,8)</f>
        <v>1.00050788</v>
      </c>
      <c r="I729" s="12">
        <f t="shared" ref="I729" si="259">IF(O728&gt;0,VLOOKUP(A728,AG$160:AH$222,2),I728)</f>
        <v>0.1</v>
      </c>
      <c r="J729" s="30">
        <v>44986</v>
      </c>
      <c r="K729" s="2">
        <f t="shared" ref="K729" si="260">IF(A729&gt;J729,IF(NETWORKDAYS(J729,A729,$Z$160:$Z$544)-1=0,1,NETWORKDAYS(J729,A729,$Z$160:$Z$544)-1),0)</f>
        <v>1</v>
      </c>
      <c r="L729" s="15">
        <f t="shared" ref="L729" si="261">IF(AND(K729=1,K728=1),1,IF(K729&gt;0,IF(K729=K728,K729+1,K729),0))</f>
        <v>1</v>
      </c>
      <c r="M729" s="11">
        <f t="shared" ref="M729" si="262">ROUND((I729+1)^(L729/252),9)</f>
        <v>1.000378287</v>
      </c>
      <c r="N729" s="11">
        <f t="shared" ref="N729" ca="1" si="263">ROUND(H729*M729,9)</f>
        <v>1.0008863589999999</v>
      </c>
      <c r="O729" s="15">
        <v>9</v>
      </c>
      <c r="P729" s="149">
        <f ca="1">TRUNC(((N729-1)*C729),8)+(P$728*N729)</f>
        <v>6.7768244856534057E-2</v>
      </c>
      <c r="Q729" s="19">
        <v>1</v>
      </c>
      <c r="R729" s="13">
        <f t="shared" ref="R729" ca="1" si="264">IF(Q729&gt;0,TRUNC(Q729*C729,8),0)</f>
        <v>0.82926584999999997</v>
      </c>
      <c r="S729" s="13"/>
      <c r="T729" s="13"/>
      <c r="U729" s="13"/>
      <c r="V729" s="13"/>
      <c r="W729" s="4"/>
      <c r="X729" s="30"/>
      <c r="Y729" s="3"/>
      <c r="Z729" s="3"/>
      <c r="AB729" s="3"/>
      <c r="AC729" s="1"/>
      <c r="AD729" s="3"/>
      <c r="AE729" s="3"/>
      <c r="AF729" s="3"/>
      <c r="AG729" s="3"/>
      <c r="AH729" s="3"/>
      <c r="AI729" s="10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</row>
    <row r="730" spans="1:145" ht="15" x14ac:dyDescent="0.25">
      <c r="A730" s="36"/>
      <c r="B730" s="14"/>
      <c r="C730" s="13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49"/>
      <c r="Q730" s="19"/>
      <c r="R730" s="13"/>
      <c r="S730" s="13"/>
      <c r="T730" s="13"/>
      <c r="U730" s="13"/>
      <c r="V730" s="13"/>
      <c r="W730" s="4"/>
      <c r="X730" s="30"/>
      <c r="Y730" s="3"/>
      <c r="Z730" s="3"/>
      <c r="AB730" s="3"/>
      <c r="AC730" s="1"/>
      <c r="AD730" s="3"/>
      <c r="AE730" s="3"/>
      <c r="AF730" s="3"/>
      <c r="AG730" s="3"/>
      <c r="AH730" s="3"/>
      <c r="AI730" s="10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</row>
    <row r="731" spans="1:145" ht="15" x14ac:dyDescent="0.25">
      <c r="A731" s="36"/>
      <c r="B731" s="14"/>
      <c r="C731" s="13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49"/>
      <c r="Q731" s="19"/>
      <c r="R731" s="13"/>
      <c r="S731" s="13"/>
      <c r="T731" s="13"/>
      <c r="U731" s="13"/>
      <c r="V731" s="13"/>
      <c r="W731" s="4"/>
      <c r="X731" s="30"/>
      <c r="Y731" s="3"/>
      <c r="Z731" s="3"/>
      <c r="AB731" s="3"/>
      <c r="AC731" s="1"/>
      <c r="AD731" s="3"/>
      <c r="AE731" s="3"/>
      <c r="AF731" s="3"/>
      <c r="AG731" s="3"/>
      <c r="AH731" s="3"/>
      <c r="AI731" s="10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</row>
    <row r="732" spans="1:145" ht="15" x14ac:dyDescent="0.25">
      <c r="A732" s="36"/>
      <c r="B732" s="14"/>
      <c r="C732" s="13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49"/>
      <c r="Q732" s="19"/>
      <c r="R732" s="13"/>
      <c r="S732" s="13"/>
      <c r="T732" s="13"/>
      <c r="U732" s="13"/>
      <c r="V732" s="13"/>
      <c r="W732" s="4"/>
      <c r="X732" s="30"/>
      <c r="Y732" s="3"/>
      <c r="Z732" s="3"/>
      <c r="AB732" s="3"/>
      <c r="AC732" s="1"/>
      <c r="AD732" s="3"/>
      <c r="AE732" s="3"/>
      <c r="AF732" s="3"/>
      <c r="AG732" s="3"/>
      <c r="AH732" s="3"/>
      <c r="AI732" s="10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</row>
    <row r="733" spans="1:145" ht="15" x14ac:dyDescent="0.25">
      <c r="A733" s="36"/>
      <c r="B733" s="14"/>
      <c r="C733" s="13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49"/>
      <c r="Q733" s="19"/>
      <c r="R733" s="13"/>
      <c r="S733" s="13"/>
      <c r="T733" s="13"/>
      <c r="U733" s="13"/>
      <c r="V733" s="13"/>
      <c r="W733" s="4"/>
      <c r="X733" s="30"/>
      <c r="Y733" s="3"/>
      <c r="Z733" s="3"/>
      <c r="AB733" s="3"/>
      <c r="AC733" s="1"/>
      <c r="AD733" s="3"/>
      <c r="AE733" s="3"/>
      <c r="AF733" s="3"/>
      <c r="AG733" s="3"/>
      <c r="AH733" s="3"/>
      <c r="AI733" s="10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</row>
    <row r="734" spans="1:145" ht="15" x14ac:dyDescent="0.25">
      <c r="A734" s="36"/>
      <c r="B734" s="14"/>
      <c r="C734" s="13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49"/>
      <c r="Q734" s="19"/>
      <c r="R734" s="13"/>
      <c r="S734" s="13"/>
      <c r="T734" s="13"/>
      <c r="U734" s="13"/>
      <c r="V734" s="13"/>
      <c r="W734" s="4"/>
      <c r="X734" s="30"/>
      <c r="Y734" s="3"/>
      <c r="Z734" s="3"/>
      <c r="AB734" s="3"/>
      <c r="AC734" s="1"/>
      <c r="AD734" s="3"/>
      <c r="AE734" s="3"/>
      <c r="AF734" s="3"/>
      <c r="AG734" s="3"/>
      <c r="AH734" s="3"/>
      <c r="AI734" s="10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</row>
    <row r="735" spans="1:145" ht="15" x14ac:dyDescent="0.25">
      <c r="A735" s="36"/>
      <c r="B735" s="14"/>
      <c r="C735" s="13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49"/>
      <c r="Q735" s="19"/>
      <c r="R735" s="13"/>
      <c r="S735" s="13"/>
      <c r="T735" s="13"/>
      <c r="U735" s="13"/>
      <c r="V735" s="13"/>
      <c r="W735" s="4"/>
      <c r="X735" s="30"/>
      <c r="Y735" s="3"/>
      <c r="Z735" s="3"/>
      <c r="AB735" s="3"/>
      <c r="AC735" s="1"/>
      <c r="AD735" s="3"/>
      <c r="AE735" s="3"/>
      <c r="AF735" s="3"/>
      <c r="AG735" s="3"/>
      <c r="AH735" s="3"/>
      <c r="AI735" s="10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</row>
    <row r="736" spans="1:145" ht="15" x14ac:dyDescent="0.25">
      <c r="A736" s="36"/>
      <c r="B736" s="14"/>
      <c r="C736" s="13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49"/>
      <c r="Q736" s="19"/>
      <c r="R736" s="13"/>
      <c r="S736" s="13"/>
      <c r="T736" s="13"/>
      <c r="U736" s="13"/>
      <c r="V736" s="13"/>
      <c r="W736" s="4"/>
      <c r="X736" s="30"/>
      <c r="Y736" s="3"/>
      <c r="Z736" s="3"/>
      <c r="AB736" s="3"/>
      <c r="AC736" s="1"/>
      <c r="AD736" s="3"/>
      <c r="AE736" s="3"/>
      <c r="AF736" s="3"/>
      <c r="AG736" s="3"/>
      <c r="AH736" s="3"/>
      <c r="AI736" s="10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</row>
    <row r="737" spans="1:145" ht="15" x14ac:dyDescent="0.25">
      <c r="A737" s="36"/>
      <c r="B737" s="14"/>
      <c r="C737" s="13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49"/>
      <c r="Q737" s="19"/>
      <c r="R737" s="13"/>
      <c r="S737" s="13"/>
      <c r="T737" s="13"/>
      <c r="U737" s="13"/>
      <c r="V737" s="13"/>
      <c r="W737" s="4"/>
      <c r="X737" s="30"/>
      <c r="Y737" s="3"/>
      <c r="Z737" s="3"/>
      <c r="AB737" s="3"/>
      <c r="AC737" s="1"/>
      <c r="AD737" s="3"/>
      <c r="AE737" s="3"/>
      <c r="AF737" s="3"/>
      <c r="AG737" s="3"/>
      <c r="AH737" s="3"/>
      <c r="AI737" s="10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</row>
    <row r="738" spans="1:145" ht="15" x14ac:dyDescent="0.25">
      <c r="A738" s="36"/>
      <c r="B738" s="14"/>
      <c r="C738" s="13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49"/>
      <c r="Q738" s="19"/>
      <c r="R738" s="13"/>
      <c r="S738" s="13"/>
      <c r="T738" s="13"/>
      <c r="U738" s="13"/>
      <c r="V738" s="13"/>
      <c r="W738" s="4"/>
      <c r="X738" s="30"/>
      <c r="Y738" s="3"/>
      <c r="Z738" s="3"/>
      <c r="AB738" s="3"/>
      <c r="AC738" s="1"/>
      <c r="AD738" s="3"/>
      <c r="AE738" s="3"/>
      <c r="AF738" s="3"/>
      <c r="AG738" s="3"/>
      <c r="AH738" s="3"/>
      <c r="AI738" s="10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</row>
    <row r="739" spans="1:145" ht="15" x14ac:dyDescent="0.25">
      <c r="A739" s="36"/>
      <c r="B739" s="14"/>
      <c r="C739" s="13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49"/>
      <c r="Q739" s="19"/>
      <c r="R739" s="13"/>
      <c r="S739" s="13"/>
      <c r="T739" s="13"/>
      <c r="U739" s="13"/>
      <c r="V739" s="13"/>
      <c r="W739" s="4"/>
      <c r="X739" s="30"/>
      <c r="Y739" s="3"/>
      <c r="Z739" s="3"/>
      <c r="AB739" s="3"/>
      <c r="AC739" s="1"/>
      <c r="AD739" s="3"/>
      <c r="AE739" s="3"/>
      <c r="AF739" s="3"/>
      <c r="AG739" s="3"/>
      <c r="AH739" s="3"/>
      <c r="AI739" s="10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</row>
    <row r="740" spans="1:145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13"/>
      <c r="T740" s="13"/>
      <c r="U740" s="13"/>
      <c r="V740" s="13"/>
      <c r="W740" s="4"/>
      <c r="X740" s="30"/>
      <c r="Y740" s="3"/>
      <c r="Z740" s="3"/>
      <c r="AB740" s="3"/>
      <c r="AC740" s="1"/>
      <c r="AD740" s="3"/>
      <c r="AE740" s="3"/>
      <c r="AF740" s="3"/>
      <c r="AG740" s="3"/>
      <c r="AH740" s="3"/>
      <c r="AI740" s="10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</row>
    <row r="741" spans="1:145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13"/>
      <c r="T741" s="13"/>
      <c r="U741" s="13"/>
      <c r="V741" s="13"/>
      <c r="W741" s="4"/>
      <c r="X741" s="30"/>
      <c r="Y741" s="3"/>
      <c r="Z741" s="3"/>
      <c r="AB741" s="3"/>
      <c r="AC741" s="1"/>
      <c r="AD741" s="3"/>
      <c r="AE741" s="3"/>
      <c r="AF741" s="3"/>
      <c r="AG741" s="3"/>
      <c r="AH741" s="3"/>
      <c r="AI741" s="10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</row>
    <row r="742" spans="1:145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13"/>
      <c r="T742" s="13"/>
      <c r="U742" s="13"/>
      <c r="V742" s="13"/>
      <c r="W742" s="4"/>
      <c r="X742" s="30"/>
      <c r="Y742" s="3"/>
      <c r="Z742" s="3"/>
      <c r="AB742" s="3"/>
      <c r="AC742" s="1"/>
      <c r="AD742" s="3"/>
      <c r="AE742" s="3"/>
      <c r="AF742" s="3"/>
      <c r="AG742" s="3"/>
      <c r="AH742" s="3"/>
      <c r="AI742" s="10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</row>
    <row r="743" spans="1:145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13"/>
      <c r="T743" s="13"/>
      <c r="U743" s="13"/>
      <c r="V743" s="13"/>
      <c r="W743" s="4"/>
      <c r="X743" s="30"/>
      <c r="Y743" s="20"/>
      <c r="Z743" s="20"/>
      <c r="AB743" s="20"/>
      <c r="AC743" s="23"/>
      <c r="AD743" s="20"/>
      <c r="AE743" s="20"/>
      <c r="AF743" s="20"/>
      <c r="AG743" s="20"/>
      <c r="AH743" s="20"/>
      <c r="AI743" s="21"/>
      <c r="AJ743" s="20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</row>
    <row r="744" spans="1:145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13"/>
      <c r="T744" s="13"/>
      <c r="U744" s="13"/>
      <c r="V744" s="13"/>
      <c r="W744" s="4"/>
      <c r="X744" s="30"/>
      <c r="Y744" s="3"/>
      <c r="Z744" s="3"/>
      <c r="AB744" s="3"/>
      <c r="AC744" s="1"/>
      <c r="AD744" s="3"/>
      <c r="AE744" s="3"/>
      <c r="AF744" s="3"/>
      <c r="AG744" s="3"/>
      <c r="AH744" s="3"/>
      <c r="AI744" s="10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</row>
    <row r="745" spans="1:145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13"/>
      <c r="T745" s="13"/>
      <c r="U745" s="13"/>
      <c r="V745" s="13"/>
      <c r="W745" s="4"/>
      <c r="X745" s="30"/>
      <c r="Y745" s="3"/>
      <c r="Z745" s="3"/>
      <c r="AB745" s="3"/>
      <c r="AC745" s="1"/>
      <c r="AD745" s="3"/>
      <c r="AE745" s="3"/>
      <c r="AF745" s="3"/>
      <c r="AG745" s="3"/>
      <c r="AH745" s="3"/>
      <c r="AI745" s="10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</row>
    <row r="746" spans="1:145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13"/>
      <c r="T746" s="13"/>
      <c r="U746" s="13"/>
      <c r="V746" s="13"/>
      <c r="W746" s="4"/>
      <c r="X746" s="30"/>
      <c r="Y746" s="3"/>
      <c r="Z746" s="3"/>
      <c r="AB746" s="3"/>
      <c r="AC746" s="1"/>
      <c r="AD746" s="3"/>
      <c r="AE746" s="3"/>
      <c r="AF746" s="3"/>
      <c r="AG746" s="3"/>
      <c r="AH746" s="3"/>
      <c r="AI746" s="10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</row>
    <row r="747" spans="1:145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13"/>
      <c r="T747" s="13"/>
      <c r="U747" s="13"/>
      <c r="V747" s="13"/>
      <c r="W747" s="4"/>
      <c r="X747" s="30"/>
      <c r="Y747" s="3"/>
      <c r="Z747" s="3"/>
      <c r="AB747" s="3"/>
      <c r="AC747" s="1"/>
      <c r="AD747" s="3"/>
      <c r="AE747" s="3"/>
      <c r="AF747" s="3"/>
      <c r="AG747" s="3"/>
      <c r="AH747" s="3"/>
      <c r="AI747" s="10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</row>
    <row r="748" spans="1:145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13"/>
      <c r="T748" s="13"/>
      <c r="U748" s="13"/>
      <c r="V748" s="13"/>
      <c r="W748" s="4"/>
      <c r="X748" s="30"/>
      <c r="Y748" s="3"/>
      <c r="Z748" s="3"/>
      <c r="AB748" s="3"/>
      <c r="AC748" s="1"/>
      <c r="AD748" s="3"/>
      <c r="AE748" s="3"/>
      <c r="AF748" s="3"/>
      <c r="AG748" s="3"/>
      <c r="AH748" s="3"/>
      <c r="AI748" s="10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</row>
    <row r="749" spans="1:145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13"/>
      <c r="T749" s="13"/>
      <c r="U749" s="13"/>
      <c r="V749" s="13"/>
      <c r="W749" s="4"/>
      <c r="X749" s="30"/>
      <c r="Y749" s="3"/>
      <c r="Z749" s="3"/>
      <c r="AB749" s="3"/>
      <c r="AC749" s="1"/>
      <c r="AD749" s="3"/>
      <c r="AE749" s="3"/>
      <c r="AF749" s="3"/>
      <c r="AG749" s="3"/>
      <c r="AH749" s="3"/>
      <c r="AI749" s="10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</row>
    <row r="750" spans="1:145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13"/>
      <c r="T750" s="13"/>
      <c r="U750" s="13"/>
      <c r="V750" s="13"/>
      <c r="W750" s="4"/>
      <c r="X750" s="30"/>
      <c r="Y750" s="3"/>
      <c r="Z750" s="3"/>
      <c r="AB750" s="3"/>
      <c r="AC750" s="1"/>
      <c r="AD750" s="3"/>
      <c r="AE750" s="3"/>
      <c r="AF750" s="3"/>
      <c r="AG750" s="3"/>
      <c r="AH750" s="3"/>
      <c r="AI750" s="10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</row>
    <row r="751" spans="1:145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13"/>
      <c r="T751" s="13"/>
      <c r="U751" s="13"/>
      <c r="V751" s="13"/>
      <c r="W751" s="4"/>
      <c r="X751" s="30"/>
      <c r="Y751" s="3"/>
      <c r="Z751" s="3"/>
      <c r="AB751" s="3"/>
      <c r="AC751" s="1"/>
      <c r="AD751" s="3"/>
      <c r="AE751" s="3"/>
      <c r="AF751" s="3"/>
      <c r="AG751" s="3"/>
      <c r="AH751" s="3"/>
      <c r="AI751" s="10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</row>
    <row r="752" spans="1:145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13"/>
      <c r="T752" s="13"/>
      <c r="U752" s="13"/>
      <c r="V752" s="13"/>
      <c r="W752" s="4"/>
      <c r="X752" s="30"/>
      <c r="Y752" s="3"/>
      <c r="Z752" s="3"/>
      <c r="AB752" s="3"/>
      <c r="AC752" s="1"/>
      <c r="AD752" s="3"/>
      <c r="AE752" s="3"/>
      <c r="AF752" s="3"/>
      <c r="AG752" s="3"/>
      <c r="AH752" s="3"/>
      <c r="AI752" s="10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</row>
    <row r="753" spans="1:145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13"/>
      <c r="T753" s="13"/>
      <c r="U753" s="13"/>
      <c r="V753" s="13"/>
      <c r="W753" s="4"/>
      <c r="X753" s="30"/>
      <c r="Y753" s="3"/>
      <c r="Z753" s="3"/>
      <c r="AB753" s="3"/>
      <c r="AC753" s="1"/>
      <c r="AD753" s="3"/>
      <c r="AE753" s="3"/>
      <c r="AF753" s="3"/>
      <c r="AG753" s="3"/>
      <c r="AH753" s="3"/>
      <c r="AI753" s="10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</row>
    <row r="754" spans="1:145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13"/>
      <c r="T754" s="13"/>
      <c r="U754" s="13"/>
      <c r="V754" s="13"/>
      <c r="W754" s="4"/>
      <c r="X754" s="30"/>
      <c r="Y754" s="3"/>
      <c r="Z754" s="3"/>
      <c r="AB754" s="3"/>
      <c r="AC754" s="1"/>
      <c r="AD754" s="3"/>
      <c r="AE754" s="3"/>
      <c r="AF754" s="3"/>
      <c r="AG754" s="3"/>
      <c r="AH754" s="3"/>
      <c r="AI754" s="10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</row>
    <row r="755" spans="1:145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13"/>
      <c r="T755" s="13"/>
      <c r="U755" s="13"/>
      <c r="V755" s="13"/>
      <c r="W755" s="4"/>
      <c r="X755" s="30"/>
      <c r="Y755" s="3"/>
      <c r="Z755" s="3"/>
      <c r="AB755" s="3"/>
      <c r="AC755" s="1"/>
      <c r="AD755" s="3"/>
      <c r="AE755" s="3"/>
      <c r="AF755" s="3"/>
      <c r="AG755" s="3"/>
      <c r="AH755" s="3"/>
      <c r="AI755" s="10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</row>
    <row r="756" spans="1:145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13"/>
      <c r="T756" s="13"/>
      <c r="U756" s="13"/>
      <c r="V756" s="13"/>
      <c r="W756" s="4"/>
      <c r="X756" s="30"/>
      <c r="Y756" s="3"/>
      <c r="Z756" s="3"/>
      <c r="AB756" s="3"/>
      <c r="AC756" s="1"/>
      <c r="AD756" s="3"/>
      <c r="AE756" s="3"/>
      <c r="AF756" s="3"/>
      <c r="AG756" s="3"/>
      <c r="AH756" s="3"/>
      <c r="AI756" s="10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</row>
    <row r="757" spans="1:145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13"/>
      <c r="T757" s="13"/>
      <c r="U757" s="13"/>
      <c r="V757" s="13"/>
      <c r="W757" s="4"/>
      <c r="X757" s="30"/>
      <c r="Y757" s="3"/>
      <c r="Z757" s="3"/>
      <c r="AB757" s="3"/>
      <c r="AC757" s="1"/>
      <c r="AD757" s="3"/>
      <c r="AE757" s="3"/>
      <c r="AF757" s="3"/>
      <c r="AG757" s="3"/>
      <c r="AH757" s="3"/>
      <c r="AI757" s="10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</row>
    <row r="758" spans="1:145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13"/>
      <c r="T758" s="13"/>
      <c r="U758" s="13"/>
      <c r="V758" s="13"/>
      <c r="W758" s="4"/>
      <c r="X758" s="30"/>
      <c r="Y758" s="3"/>
      <c r="Z758" s="3"/>
      <c r="AB758" s="3"/>
      <c r="AC758" s="1"/>
      <c r="AD758" s="3"/>
      <c r="AE758" s="3"/>
      <c r="AF758" s="3"/>
      <c r="AG758" s="3"/>
      <c r="AH758" s="3"/>
      <c r="AI758" s="10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</row>
    <row r="759" spans="1:145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13"/>
      <c r="T759" s="13"/>
      <c r="U759" s="13"/>
      <c r="V759" s="13"/>
      <c r="W759" s="4"/>
      <c r="X759" s="30"/>
      <c r="Y759" s="3"/>
      <c r="Z759" s="3"/>
      <c r="AB759" s="3"/>
      <c r="AC759" s="1"/>
      <c r="AD759" s="3"/>
      <c r="AE759" s="3"/>
      <c r="AF759" s="3"/>
      <c r="AG759" s="3"/>
      <c r="AH759" s="3"/>
      <c r="AI759" s="10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</row>
    <row r="760" spans="1:145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13"/>
      <c r="T760" s="13"/>
      <c r="U760" s="13"/>
      <c r="V760" s="13"/>
      <c r="W760" s="4"/>
      <c r="X760" s="30"/>
      <c r="Y760" s="3"/>
      <c r="Z760" s="3"/>
      <c r="AB760" s="3"/>
      <c r="AC760" s="1"/>
      <c r="AD760" s="3"/>
      <c r="AE760" s="3"/>
      <c r="AF760" s="3"/>
      <c r="AG760" s="3"/>
      <c r="AH760" s="3"/>
      <c r="AI760" s="10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</row>
    <row r="761" spans="1:145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13"/>
      <c r="T761" s="13"/>
      <c r="U761" s="13"/>
      <c r="V761" s="13"/>
      <c r="W761" s="4"/>
      <c r="X761" s="30"/>
      <c r="Y761" s="3"/>
      <c r="Z761" s="3"/>
      <c r="AB761" s="3"/>
      <c r="AC761" s="1"/>
      <c r="AD761" s="3"/>
      <c r="AE761" s="3"/>
      <c r="AF761" s="3"/>
      <c r="AG761" s="3"/>
      <c r="AH761" s="3"/>
      <c r="AI761" s="10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</row>
    <row r="762" spans="1:145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13"/>
      <c r="T762" s="13"/>
      <c r="U762" s="13"/>
      <c r="V762" s="13"/>
      <c r="W762" s="4"/>
      <c r="X762" s="30"/>
      <c r="Y762" s="3"/>
      <c r="Z762" s="3"/>
      <c r="AB762" s="3"/>
      <c r="AC762" s="1"/>
      <c r="AD762" s="3"/>
      <c r="AE762" s="3"/>
      <c r="AF762" s="3"/>
      <c r="AG762" s="3"/>
      <c r="AH762" s="3"/>
      <c r="AI762" s="10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</row>
    <row r="763" spans="1:145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13"/>
      <c r="T763" s="13"/>
      <c r="U763" s="13"/>
      <c r="V763" s="13"/>
      <c r="W763" s="4"/>
      <c r="X763" s="30"/>
      <c r="Y763" s="3"/>
      <c r="Z763" s="3"/>
      <c r="AB763" s="3"/>
      <c r="AC763" s="1"/>
      <c r="AD763" s="3"/>
      <c r="AE763" s="3"/>
      <c r="AF763" s="3"/>
      <c r="AG763" s="3"/>
      <c r="AH763" s="3"/>
      <c r="AI763" s="10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</row>
    <row r="764" spans="1:145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13"/>
      <c r="T764" s="13"/>
      <c r="U764" s="13"/>
      <c r="V764" s="13"/>
      <c r="W764" s="4"/>
      <c r="X764" s="30"/>
      <c r="Y764" s="3"/>
      <c r="Z764" s="3"/>
      <c r="AB764" s="3"/>
      <c r="AC764" s="1"/>
      <c r="AD764" s="3"/>
      <c r="AE764" s="3"/>
      <c r="AF764" s="3"/>
      <c r="AG764" s="3"/>
      <c r="AH764" s="3"/>
      <c r="AI764" s="10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</row>
    <row r="765" spans="1:145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13"/>
      <c r="T765" s="13"/>
      <c r="U765" s="13"/>
      <c r="V765" s="13"/>
      <c r="W765" s="4"/>
      <c r="X765" s="30"/>
      <c r="Y765" s="3"/>
      <c r="Z765" s="3"/>
      <c r="AB765" s="3"/>
      <c r="AC765" s="1"/>
      <c r="AD765" s="3"/>
      <c r="AE765" s="3"/>
      <c r="AF765" s="3"/>
      <c r="AG765" s="3"/>
      <c r="AH765" s="3"/>
      <c r="AI765" s="10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</row>
    <row r="766" spans="1:145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13"/>
      <c r="T766" s="13"/>
      <c r="U766" s="13"/>
      <c r="V766" s="13"/>
      <c r="W766" s="4"/>
      <c r="X766" s="30"/>
      <c r="Y766" s="3"/>
      <c r="Z766" s="3"/>
      <c r="AB766" s="3"/>
      <c r="AC766" s="1"/>
      <c r="AD766" s="3"/>
      <c r="AE766" s="3"/>
      <c r="AF766" s="3"/>
      <c r="AG766" s="3"/>
      <c r="AH766" s="3"/>
      <c r="AI766" s="10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</row>
    <row r="767" spans="1:145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13"/>
      <c r="T767" s="13"/>
      <c r="U767" s="13"/>
      <c r="V767" s="13"/>
      <c r="W767" s="4"/>
      <c r="X767" s="30"/>
      <c r="Y767" s="3"/>
      <c r="Z767" s="3"/>
      <c r="AB767" s="3"/>
      <c r="AC767" s="1"/>
      <c r="AD767" s="3"/>
      <c r="AE767" s="3"/>
      <c r="AF767" s="3"/>
      <c r="AG767" s="3"/>
      <c r="AH767" s="3"/>
      <c r="AI767" s="10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</row>
    <row r="768" spans="1:145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13"/>
      <c r="T768" s="13"/>
      <c r="U768" s="13"/>
      <c r="V768" s="13"/>
      <c r="W768" s="4"/>
      <c r="X768" s="30"/>
      <c r="Y768" s="3"/>
      <c r="Z768" s="3"/>
      <c r="AB768" s="3"/>
      <c r="AC768" s="1"/>
      <c r="AD768" s="3"/>
      <c r="AE768" s="3"/>
      <c r="AF768" s="3"/>
      <c r="AG768" s="3"/>
      <c r="AH768" s="3"/>
      <c r="AI768" s="10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</row>
    <row r="769" spans="1:145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13"/>
      <c r="T769" s="13"/>
      <c r="U769" s="13"/>
      <c r="V769" s="13"/>
      <c r="W769" s="4"/>
      <c r="X769" s="30"/>
      <c r="Y769" s="3"/>
      <c r="Z769" s="3"/>
      <c r="AB769" s="3"/>
      <c r="AC769" s="1"/>
      <c r="AD769" s="3"/>
      <c r="AE769" s="3"/>
      <c r="AF769" s="3"/>
      <c r="AG769" s="3"/>
      <c r="AH769" s="3"/>
      <c r="AI769" s="10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</row>
    <row r="770" spans="1:145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13"/>
      <c r="T770" s="13"/>
      <c r="U770" s="13"/>
      <c r="V770" s="13"/>
      <c r="W770" s="4"/>
      <c r="X770" s="30"/>
      <c r="Y770" s="3"/>
      <c r="Z770" s="3"/>
      <c r="AB770" s="3"/>
      <c r="AC770" s="1"/>
      <c r="AD770" s="3"/>
      <c r="AE770" s="3"/>
      <c r="AF770" s="3"/>
      <c r="AG770" s="3"/>
      <c r="AH770" s="3"/>
      <c r="AI770" s="10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</row>
    <row r="771" spans="1:145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13"/>
      <c r="T771" s="13"/>
      <c r="U771" s="13"/>
      <c r="V771" s="13"/>
      <c r="W771" s="4"/>
      <c r="X771" s="30"/>
      <c r="Y771" s="3"/>
      <c r="Z771" s="3"/>
      <c r="AB771" s="3"/>
      <c r="AC771" s="1"/>
      <c r="AD771" s="3"/>
      <c r="AE771" s="3"/>
      <c r="AF771" s="3"/>
      <c r="AG771" s="3"/>
      <c r="AH771" s="3"/>
      <c r="AI771" s="10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</row>
    <row r="772" spans="1:145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13"/>
      <c r="T772" s="13"/>
      <c r="U772" s="13"/>
      <c r="V772" s="13"/>
      <c r="W772" s="4"/>
      <c r="X772" s="30"/>
      <c r="Y772" s="3"/>
      <c r="Z772" s="3"/>
      <c r="AB772" s="3"/>
      <c r="AC772" s="1"/>
      <c r="AD772" s="3"/>
      <c r="AE772" s="3"/>
      <c r="AF772" s="3"/>
      <c r="AG772" s="3"/>
      <c r="AH772" s="3"/>
      <c r="AI772" s="10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</row>
    <row r="773" spans="1:145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13"/>
      <c r="T773" s="13"/>
      <c r="U773" s="13"/>
      <c r="V773" s="13"/>
      <c r="W773" s="4"/>
      <c r="X773" s="30"/>
      <c r="Y773" s="3"/>
      <c r="Z773" s="3"/>
      <c r="AB773" s="3"/>
      <c r="AC773" s="1"/>
      <c r="AD773" s="3"/>
      <c r="AE773" s="3"/>
      <c r="AF773" s="3"/>
      <c r="AG773" s="3"/>
      <c r="AH773" s="3"/>
      <c r="AI773" s="10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</row>
    <row r="774" spans="1:145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13"/>
      <c r="T774" s="13"/>
      <c r="U774" s="13"/>
      <c r="V774" s="13"/>
      <c r="W774" s="4"/>
      <c r="X774" s="30"/>
      <c r="Y774" s="3"/>
      <c r="Z774" s="3"/>
      <c r="AB774" s="3"/>
      <c r="AC774" s="1"/>
      <c r="AD774" s="3"/>
      <c r="AE774" s="3"/>
      <c r="AF774" s="3"/>
      <c r="AG774" s="3"/>
      <c r="AH774" s="3"/>
      <c r="AI774" s="10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</row>
    <row r="775" spans="1:145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13"/>
      <c r="T775" s="13"/>
      <c r="U775" s="13"/>
      <c r="V775" s="13"/>
      <c r="W775" s="4"/>
      <c r="X775" s="30"/>
      <c r="Y775" s="3"/>
      <c r="Z775" s="3"/>
      <c r="AB775" s="3"/>
      <c r="AC775" s="1"/>
      <c r="AD775" s="3"/>
      <c r="AE775" s="3"/>
      <c r="AF775" s="3"/>
      <c r="AG775" s="3"/>
      <c r="AH775" s="3"/>
      <c r="AI775" s="10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</row>
    <row r="776" spans="1:145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13"/>
      <c r="T776" s="13"/>
      <c r="U776" s="13"/>
      <c r="V776" s="13"/>
      <c r="W776" s="4"/>
      <c r="X776" s="30"/>
      <c r="Y776" s="3"/>
      <c r="Z776" s="3"/>
      <c r="AB776" s="3"/>
      <c r="AC776" s="1"/>
      <c r="AD776" s="3"/>
      <c r="AE776" s="3"/>
      <c r="AF776" s="3"/>
      <c r="AG776" s="3"/>
      <c r="AH776" s="3"/>
      <c r="AI776" s="10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</row>
    <row r="777" spans="1:145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13"/>
      <c r="T777" s="13"/>
      <c r="U777" s="13"/>
      <c r="V777" s="13"/>
      <c r="W777" s="4"/>
      <c r="X777" s="30"/>
      <c r="Y777" s="3"/>
      <c r="Z777" s="3"/>
      <c r="AB777" s="3"/>
      <c r="AC777" s="1"/>
      <c r="AD777" s="3"/>
      <c r="AE777" s="3"/>
      <c r="AF777" s="3"/>
      <c r="AG777" s="3"/>
      <c r="AH777" s="3"/>
      <c r="AI777" s="10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</row>
    <row r="778" spans="1:145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13"/>
      <c r="T778" s="13"/>
      <c r="U778" s="13"/>
      <c r="V778" s="13"/>
      <c r="W778" s="4"/>
      <c r="X778" s="30"/>
      <c r="Y778" s="3"/>
      <c r="Z778" s="3"/>
      <c r="AB778" s="3"/>
      <c r="AC778" s="1"/>
      <c r="AD778" s="3"/>
      <c r="AE778" s="3"/>
      <c r="AF778" s="3"/>
      <c r="AG778" s="3"/>
      <c r="AH778" s="3"/>
      <c r="AI778" s="10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</row>
    <row r="779" spans="1:145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13"/>
      <c r="T779" s="13"/>
      <c r="U779" s="13"/>
      <c r="V779" s="13"/>
      <c r="W779" s="4"/>
      <c r="X779" s="30"/>
      <c r="Y779" s="3"/>
      <c r="Z779" s="3"/>
      <c r="AB779" s="3"/>
      <c r="AC779" s="1"/>
      <c r="AD779" s="3"/>
      <c r="AE779" s="3"/>
      <c r="AF779" s="3"/>
      <c r="AG779" s="3"/>
      <c r="AH779" s="3"/>
      <c r="AI779" s="10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</row>
    <row r="780" spans="1:145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13"/>
      <c r="T780" s="13"/>
      <c r="U780" s="13"/>
      <c r="V780" s="13"/>
      <c r="W780" s="4"/>
      <c r="X780" s="30"/>
      <c r="Y780" s="3"/>
      <c r="Z780" s="3"/>
      <c r="AB780" s="3"/>
      <c r="AC780" s="1"/>
      <c r="AD780" s="3"/>
      <c r="AE780" s="3"/>
      <c r="AF780" s="3"/>
      <c r="AG780" s="3"/>
      <c r="AH780" s="3"/>
      <c r="AI780" s="10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</row>
    <row r="781" spans="1:145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13"/>
      <c r="T781" s="13"/>
      <c r="U781" s="13"/>
      <c r="V781" s="13"/>
      <c r="W781" s="4"/>
      <c r="X781" s="30"/>
      <c r="Y781" s="3"/>
      <c r="Z781" s="3"/>
      <c r="AB781" s="3"/>
      <c r="AC781" s="1"/>
      <c r="AD781" s="3"/>
      <c r="AE781" s="3"/>
      <c r="AF781" s="3"/>
      <c r="AG781" s="3"/>
      <c r="AH781" s="3"/>
      <c r="AI781" s="10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</row>
    <row r="782" spans="1:145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13"/>
      <c r="T782" s="13"/>
      <c r="U782" s="13"/>
      <c r="V782" s="13"/>
      <c r="W782" s="4"/>
      <c r="X782" s="30"/>
      <c r="Y782" s="3"/>
      <c r="Z782" s="3"/>
      <c r="AB782" s="3"/>
      <c r="AC782" s="1"/>
      <c r="AD782" s="3"/>
      <c r="AE782" s="3"/>
      <c r="AF782" s="3"/>
      <c r="AG782" s="3"/>
      <c r="AH782" s="3"/>
      <c r="AI782" s="10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</row>
    <row r="783" spans="1:145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13"/>
      <c r="T783" s="13"/>
      <c r="U783" s="13"/>
      <c r="V783" s="13"/>
      <c r="W783" s="4"/>
      <c r="X783" s="30"/>
      <c r="Y783" s="3"/>
      <c r="Z783" s="3"/>
      <c r="AB783" s="3"/>
      <c r="AC783" s="1"/>
      <c r="AD783" s="3"/>
      <c r="AE783" s="3"/>
      <c r="AF783" s="3"/>
      <c r="AG783" s="3"/>
      <c r="AH783" s="3"/>
      <c r="AI783" s="10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</row>
    <row r="784" spans="1:145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13"/>
      <c r="T784" s="13"/>
      <c r="U784" s="13"/>
      <c r="V784" s="13"/>
      <c r="W784" s="4"/>
      <c r="X784" s="30"/>
      <c r="Y784" s="3"/>
      <c r="Z784" s="3"/>
      <c r="AB784" s="3"/>
      <c r="AC784" s="1"/>
      <c r="AD784" s="3"/>
      <c r="AE784" s="3"/>
      <c r="AF784" s="3"/>
      <c r="AG784" s="3"/>
      <c r="AH784" s="3"/>
      <c r="AI784" s="10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</row>
    <row r="785" spans="1:145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13"/>
      <c r="T785" s="13"/>
      <c r="U785" s="13"/>
      <c r="V785" s="13"/>
      <c r="W785" s="4"/>
      <c r="X785" s="30"/>
      <c r="Y785" s="3"/>
      <c r="Z785" s="3"/>
      <c r="AB785" s="3"/>
      <c r="AC785" s="1"/>
      <c r="AD785" s="3"/>
      <c r="AE785" s="3"/>
      <c r="AF785" s="3"/>
      <c r="AG785" s="3"/>
      <c r="AH785" s="3"/>
      <c r="AI785" s="10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</row>
    <row r="786" spans="1:145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13"/>
      <c r="T786" s="13"/>
      <c r="U786" s="13"/>
      <c r="V786" s="13"/>
      <c r="W786" s="4"/>
      <c r="X786" s="30"/>
      <c r="Y786" s="3"/>
      <c r="Z786" s="3"/>
      <c r="AB786" s="3"/>
      <c r="AC786" s="1"/>
      <c r="AD786" s="3"/>
      <c r="AE786" s="3"/>
      <c r="AF786" s="3"/>
      <c r="AG786" s="3"/>
      <c r="AH786" s="3"/>
      <c r="AI786" s="10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</row>
    <row r="787" spans="1:145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13"/>
      <c r="T787" s="13"/>
      <c r="U787" s="13"/>
      <c r="V787" s="13"/>
      <c r="W787" s="4"/>
      <c r="X787" s="30"/>
      <c r="Y787" s="3"/>
      <c r="Z787" s="3"/>
      <c r="AB787" s="3"/>
      <c r="AC787" s="1"/>
      <c r="AD787" s="3"/>
      <c r="AE787" s="3"/>
      <c r="AF787" s="3"/>
      <c r="AG787" s="3"/>
      <c r="AH787" s="3"/>
      <c r="AI787" s="10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</row>
    <row r="788" spans="1:145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13"/>
      <c r="T788" s="13"/>
      <c r="U788" s="13"/>
      <c r="V788" s="13"/>
      <c r="W788" s="4"/>
      <c r="X788" s="30"/>
      <c r="Y788" s="3"/>
      <c r="Z788" s="3"/>
      <c r="AB788" s="3"/>
      <c r="AC788" s="1"/>
      <c r="AD788" s="3"/>
      <c r="AE788" s="3"/>
      <c r="AF788" s="3"/>
      <c r="AG788" s="3"/>
      <c r="AH788" s="3"/>
      <c r="AI788" s="10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</row>
    <row r="789" spans="1:145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13"/>
      <c r="T789" s="13"/>
      <c r="U789" s="13"/>
      <c r="V789" s="13"/>
      <c r="W789" s="4"/>
      <c r="X789" s="30"/>
      <c r="Y789" s="3"/>
      <c r="Z789" s="3"/>
      <c r="AB789" s="3"/>
      <c r="AC789" s="1"/>
      <c r="AD789" s="3"/>
      <c r="AE789" s="3"/>
      <c r="AF789" s="3"/>
      <c r="AG789" s="3"/>
      <c r="AH789" s="3"/>
      <c r="AI789" s="10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</row>
    <row r="790" spans="1:145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13"/>
      <c r="T790" s="13"/>
      <c r="U790" s="13"/>
      <c r="V790" s="13"/>
      <c r="W790" s="4"/>
      <c r="X790" s="30"/>
      <c r="Y790" s="3"/>
      <c r="Z790" s="3"/>
      <c r="AB790" s="3"/>
      <c r="AC790" s="1"/>
      <c r="AD790" s="3"/>
      <c r="AE790" s="3"/>
      <c r="AF790" s="3"/>
      <c r="AG790" s="3"/>
      <c r="AH790" s="3"/>
      <c r="AI790" s="10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</row>
    <row r="791" spans="1:145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13"/>
      <c r="T791" s="13"/>
      <c r="U791" s="13"/>
      <c r="V791" s="13"/>
      <c r="W791" s="4"/>
      <c r="X791" s="30"/>
      <c r="Y791" s="3"/>
      <c r="Z791" s="3"/>
      <c r="AB791" s="3"/>
      <c r="AC791" s="1"/>
      <c r="AD791" s="3"/>
      <c r="AE791" s="3"/>
      <c r="AF791" s="3"/>
      <c r="AG791" s="3"/>
      <c r="AH791" s="3"/>
      <c r="AI791" s="10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</row>
    <row r="792" spans="1:145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13"/>
      <c r="T792" s="13"/>
      <c r="U792" s="13"/>
      <c r="V792" s="13"/>
      <c r="W792" s="4"/>
      <c r="X792" s="30"/>
      <c r="Y792" s="3"/>
      <c r="Z792" s="3"/>
      <c r="AB792" s="3"/>
      <c r="AC792" s="1"/>
      <c r="AD792" s="3"/>
      <c r="AE792" s="3"/>
      <c r="AF792" s="3"/>
      <c r="AG792" s="3"/>
      <c r="AH792" s="3"/>
      <c r="AI792" s="10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</row>
    <row r="793" spans="1:145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13"/>
      <c r="T793" s="13"/>
      <c r="U793" s="13"/>
      <c r="V793" s="13"/>
      <c r="W793" s="4"/>
      <c r="X793" s="30"/>
      <c r="Y793" s="3"/>
      <c r="Z793" s="3"/>
      <c r="AB793" s="3"/>
      <c r="AC793" s="1"/>
      <c r="AD793" s="3"/>
      <c r="AE793" s="3"/>
      <c r="AF793" s="3"/>
      <c r="AG793" s="3"/>
      <c r="AH793" s="3"/>
      <c r="AI793" s="10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</row>
    <row r="794" spans="1:145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13"/>
      <c r="T794" s="13"/>
      <c r="U794" s="13"/>
      <c r="V794" s="13"/>
      <c r="W794" s="4"/>
      <c r="X794" s="30"/>
      <c r="Y794" s="3"/>
      <c r="Z794" s="3"/>
      <c r="AB794" s="3"/>
      <c r="AC794" s="1"/>
      <c r="AD794" s="3"/>
      <c r="AE794" s="3"/>
      <c r="AF794" s="3"/>
      <c r="AG794" s="3"/>
      <c r="AH794" s="3"/>
      <c r="AI794" s="10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</row>
    <row r="795" spans="1:145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13"/>
      <c r="T795" s="13"/>
      <c r="U795" s="13"/>
      <c r="V795" s="13"/>
      <c r="W795" s="4"/>
      <c r="X795" s="30"/>
      <c r="Y795" s="3"/>
      <c r="Z795" s="3"/>
      <c r="AB795" s="3"/>
      <c r="AC795" s="1"/>
      <c r="AD795" s="3"/>
      <c r="AE795" s="3"/>
      <c r="AF795" s="3"/>
      <c r="AG795" s="3"/>
      <c r="AH795" s="3"/>
      <c r="AI795" s="10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</row>
    <row r="796" spans="1:145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13"/>
      <c r="T796" s="13"/>
      <c r="U796" s="13"/>
      <c r="V796" s="13"/>
      <c r="W796" s="4"/>
      <c r="X796" s="30"/>
      <c r="Y796" s="3"/>
      <c r="Z796" s="3"/>
      <c r="AB796" s="3"/>
      <c r="AC796" s="1"/>
      <c r="AD796" s="3"/>
      <c r="AE796" s="3"/>
      <c r="AF796" s="3"/>
      <c r="AG796" s="3"/>
      <c r="AH796" s="3"/>
      <c r="AI796" s="10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</row>
    <row r="797" spans="1:145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13"/>
      <c r="T797" s="13"/>
      <c r="U797" s="13"/>
      <c r="V797" s="13"/>
      <c r="W797" s="4"/>
      <c r="X797" s="30"/>
      <c r="Y797" s="3"/>
      <c r="Z797" s="3"/>
      <c r="AB797" s="3"/>
      <c r="AC797" s="1"/>
      <c r="AD797" s="3"/>
      <c r="AE797" s="3"/>
      <c r="AF797" s="3"/>
      <c r="AG797" s="3"/>
      <c r="AH797" s="3"/>
      <c r="AI797" s="10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</row>
    <row r="798" spans="1:145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13"/>
      <c r="T798" s="13"/>
      <c r="U798" s="13"/>
      <c r="V798" s="13"/>
      <c r="W798" s="4"/>
      <c r="X798" s="30"/>
      <c r="Y798" s="3"/>
      <c r="Z798" s="3"/>
      <c r="AB798" s="3"/>
      <c r="AC798" s="1"/>
      <c r="AD798" s="3"/>
      <c r="AE798" s="3"/>
      <c r="AF798" s="3"/>
      <c r="AG798" s="3"/>
      <c r="AH798" s="3"/>
      <c r="AI798" s="10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</row>
    <row r="799" spans="1:145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13"/>
      <c r="T799" s="13"/>
      <c r="U799" s="13"/>
      <c r="V799" s="13"/>
      <c r="W799" s="4"/>
      <c r="X799" s="30"/>
      <c r="Y799" s="3"/>
      <c r="Z799" s="3"/>
      <c r="AB799" s="3"/>
      <c r="AC799" s="1"/>
      <c r="AD799" s="3"/>
      <c r="AE799" s="3"/>
      <c r="AF799" s="3"/>
      <c r="AG799" s="3"/>
      <c r="AH799" s="3"/>
      <c r="AI799" s="10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</row>
    <row r="800" spans="1:145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13"/>
      <c r="T800" s="13"/>
      <c r="U800" s="13"/>
      <c r="V800" s="13"/>
      <c r="W800" s="4"/>
      <c r="X800" s="30"/>
      <c r="Y800" s="3"/>
      <c r="Z800" s="3"/>
      <c r="AB800" s="3"/>
      <c r="AC800" s="1"/>
      <c r="AD800" s="3"/>
      <c r="AE800" s="3"/>
      <c r="AF800" s="3"/>
      <c r="AG800" s="3"/>
      <c r="AH800" s="3"/>
      <c r="AI800" s="10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</row>
    <row r="801" spans="1:145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13"/>
      <c r="T801" s="13"/>
      <c r="U801" s="13"/>
      <c r="V801" s="13"/>
      <c r="W801" s="4"/>
      <c r="X801" s="30"/>
      <c r="Y801" s="3"/>
      <c r="Z801" s="3"/>
      <c r="AB801" s="3"/>
      <c r="AC801" s="1"/>
      <c r="AD801" s="3"/>
      <c r="AE801" s="3"/>
      <c r="AF801" s="3"/>
      <c r="AG801" s="3"/>
      <c r="AH801" s="3"/>
      <c r="AI801" s="10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</row>
    <row r="802" spans="1:145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13"/>
      <c r="T802" s="13"/>
      <c r="U802" s="13"/>
      <c r="V802" s="13"/>
      <c r="W802" s="4"/>
      <c r="X802" s="30"/>
      <c r="Y802" s="3"/>
      <c r="Z802" s="3"/>
      <c r="AB802" s="3"/>
      <c r="AC802" s="1"/>
      <c r="AD802" s="3"/>
      <c r="AE802" s="3"/>
      <c r="AF802" s="3"/>
      <c r="AG802" s="3"/>
      <c r="AH802" s="3"/>
      <c r="AI802" s="10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</row>
    <row r="803" spans="1:145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13"/>
      <c r="T803" s="13"/>
      <c r="U803" s="13"/>
      <c r="V803" s="13"/>
      <c r="W803" s="4"/>
      <c r="X803" s="30"/>
      <c r="Y803" s="3"/>
      <c r="Z803" s="3"/>
      <c r="AB803" s="3"/>
      <c r="AC803" s="1"/>
      <c r="AD803" s="3"/>
      <c r="AE803" s="3"/>
      <c r="AF803" s="3"/>
      <c r="AG803" s="3"/>
      <c r="AH803" s="3"/>
      <c r="AI803" s="10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</row>
    <row r="804" spans="1:145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13"/>
      <c r="T804" s="13"/>
      <c r="U804" s="13"/>
      <c r="V804" s="13"/>
      <c r="W804" s="4"/>
      <c r="X804" s="30"/>
      <c r="Y804" s="3"/>
      <c r="Z804" s="3"/>
      <c r="AB804" s="3"/>
      <c r="AC804" s="1"/>
      <c r="AD804" s="3"/>
      <c r="AE804" s="3"/>
      <c r="AF804" s="3"/>
      <c r="AG804" s="3"/>
      <c r="AH804" s="3"/>
      <c r="AI804" s="10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</row>
    <row r="805" spans="1:145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13"/>
      <c r="T805" s="13"/>
      <c r="U805" s="13"/>
      <c r="V805" s="13"/>
      <c r="W805" s="4"/>
      <c r="X805" s="30"/>
      <c r="Y805" s="3"/>
      <c r="Z805" s="3"/>
      <c r="AB805" s="3"/>
      <c r="AC805" s="1"/>
      <c r="AD805" s="3"/>
      <c r="AE805" s="3"/>
      <c r="AF805" s="3"/>
      <c r="AG805" s="3"/>
      <c r="AH805" s="3"/>
      <c r="AI805" s="10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</row>
    <row r="806" spans="1:145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13"/>
      <c r="T806" s="13"/>
      <c r="U806" s="13"/>
      <c r="V806" s="13"/>
      <c r="W806" s="4"/>
      <c r="X806" s="30"/>
      <c r="Y806" s="3"/>
      <c r="Z806" s="3"/>
      <c r="AB806" s="3"/>
      <c r="AC806" s="1"/>
      <c r="AD806" s="3"/>
      <c r="AE806" s="3"/>
      <c r="AF806" s="3"/>
      <c r="AG806" s="3"/>
      <c r="AH806" s="3"/>
      <c r="AI806" s="10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</row>
    <row r="807" spans="1:145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13"/>
      <c r="T807" s="13"/>
      <c r="U807" s="13"/>
      <c r="V807" s="13"/>
      <c r="W807" s="4"/>
      <c r="X807" s="30"/>
      <c r="Y807" s="3"/>
      <c r="Z807" s="3"/>
      <c r="AB807" s="3"/>
      <c r="AC807" s="1"/>
      <c r="AD807" s="3"/>
      <c r="AE807" s="3"/>
      <c r="AF807" s="3"/>
      <c r="AG807" s="3"/>
      <c r="AH807" s="3"/>
      <c r="AI807" s="10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</row>
    <row r="808" spans="1:145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13"/>
      <c r="T808" s="13"/>
      <c r="U808" s="13"/>
      <c r="V808" s="13"/>
      <c r="W808" s="4"/>
      <c r="X808" s="30"/>
      <c r="Y808" s="3"/>
      <c r="Z808" s="3"/>
      <c r="AB808" s="3"/>
      <c r="AC808" s="1"/>
      <c r="AD808" s="3"/>
      <c r="AE808" s="3"/>
      <c r="AF808" s="3"/>
      <c r="AG808" s="3"/>
      <c r="AH808" s="3"/>
      <c r="AI808" s="10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</row>
    <row r="809" spans="1:145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13"/>
      <c r="T809" s="13"/>
      <c r="U809" s="13"/>
      <c r="V809" s="13"/>
      <c r="W809" s="4"/>
      <c r="X809" s="30"/>
      <c r="Y809" s="3"/>
      <c r="Z809" s="3"/>
      <c r="AB809" s="3"/>
      <c r="AC809" s="1"/>
      <c r="AD809" s="3"/>
      <c r="AE809" s="3"/>
      <c r="AF809" s="3"/>
      <c r="AG809" s="3"/>
      <c r="AH809" s="3"/>
      <c r="AI809" s="10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</row>
    <row r="810" spans="1:145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13"/>
      <c r="T810" s="13"/>
      <c r="U810" s="13"/>
      <c r="V810" s="13"/>
      <c r="W810" s="4"/>
      <c r="X810" s="30"/>
      <c r="Y810" s="3"/>
      <c r="Z810" s="3"/>
      <c r="AB810" s="3"/>
      <c r="AC810" s="1"/>
      <c r="AD810" s="3"/>
      <c r="AE810" s="3"/>
      <c r="AF810" s="3"/>
      <c r="AG810" s="3"/>
      <c r="AH810" s="3"/>
      <c r="AI810" s="10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</row>
    <row r="811" spans="1:145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13"/>
      <c r="T811" s="13"/>
      <c r="U811" s="13"/>
      <c r="V811" s="13"/>
      <c r="W811" s="4"/>
      <c r="X811" s="30"/>
      <c r="Y811" s="3"/>
      <c r="Z811" s="3"/>
      <c r="AB811" s="3"/>
      <c r="AC811" s="1"/>
      <c r="AD811" s="3"/>
      <c r="AE811" s="3"/>
      <c r="AF811" s="3"/>
      <c r="AG811" s="3"/>
      <c r="AH811" s="3"/>
      <c r="AI811" s="10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</row>
    <row r="812" spans="1:145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13"/>
      <c r="T812" s="13"/>
      <c r="U812" s="13"/>
      <c r="V812" s="13"/>
      <c r="W812" s="4"/>
      <c r="X812" s="30"/>
      <c r="Y812" s="3"/>
      <c r="Z812" s="3"/>
      <c r="AB812" s="3"/>
      <c r="AC812" s="1"/>
      <c r="AD812" s="3"/>
      <c r="AE812" s="3"/>
      <c r="AF812" s="3"/>
      <c r="AG812" s="3"/>
      <c r="AH812" s="3"/>
      <c r="AI812" s="10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</row>
    <row r="813" spans="1:145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13"/>
      <c r="T813" s="13"/>
      <c r="U813" s="13"/>
      <c r="V813" s="13"/>
      <c r="W813" s="4"/>
      <c r="X813" s="30"/>
      <c r="Y813" s="3"/>
      <c r="Z813" s="3"/>
      <c r="AB813" s="3"/>
      <c r="AC813" s="1"/>
      <c r="AD813" s="3"/>
      <c r="AE813" s="3"/>
      <c r="AF813" s="3"/>
      <c r="AG813" s="3"/>
      <c r="AH813" s="3"/>
      <c r="AI813" s="10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</row>
    <row r="814" spans="1:145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13"/>
      <c r="T814" s="13"/>
      <c r="U814" s="13"/>
      <c r="V814" s="13"/>
      <c r="W814" s="4"/>
      <c r="X814" s="30"/>
      <c r="Y814" s="3"/>
      <c r="Z814" s="3"/>
      <c r="AB814" s="3"/>
      <c r="AC814" s="1"/>
      <c r="AD814" s="3"/>
      <c r="AE814" s="3"/>
      <c r="AF814" s="3"/>
      <c r="AG814" s="3"/>
      <c r="AH814" s="3"/>
      <c r="AI814" s="10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</row>
    <row r="815" spans="1:145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13"/>
      <c r="T815" s="13"/>
      <c r="U815" s="13"/>
      <c r="V815" s="13"/>
      <c r="W815" s="4"/>
      <c r="X815" s="30"/>
      <c r="Y815" s="3"/>
      <c r="Z815" s="3"/>
      <c r="AB815" s="3"/>
      <c r="AC815" s="1"/>
      <c r="AD815" s="3"/>
      <c r="AE815" s="3"/>
      <c r="AF815" s="3"/>
      <c r="AG815" s="3"/>
      <c r="AH815" s="3"/>
      <c r="AI815" s="10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</row>
    <row r="816" spans="1:145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13"/>
      <c r="T816" s="13"/>
      <c r="U816" s="13"/>
      <c r="V816" s="13"/>
      <c r="W816" s="4"/>
      <c r="X816" s="30"/>
      <c r="Y816" s="3"/>
      <c r="Z816" s="3"/>
      <c r="AB816" s="3"/>
      <c r="AC816" s="1"/>
      <c r="AD816" s="3"/>
      <c r="AE816" s="3"/>
      <c r="AF816" s="3"/>
      <c r="AG816" s="3"/>
      <c r="AH816" s="3"/>
      <c r="AI816" s="10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</row>
    <row r="817" spans="1:145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13"/>
      <c r="T817" s="13"/>
      <c r="U817" s="13"/>
      <c r="V817" s="13"/>
      <c r="W817" s="4"/>
      <c r="X817" s="30"/>
      <c r="Y817" s="3"/>
      <c r="Z817" s="3"/>
      <c r="AB817" s="3"/>
      <c r="AC817" s="1"/>
      <c r="AD817" s="3"/>
      <c r="AE817" s="3"/>
      <c r="AF817" s="3"/>
      <c r="AG817" s="3"/>
      <c r="AH817" s="3"/>
      <c r="AI817" s="10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</row>
    <row r="818" spans="1:145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13"/>
      <c r="T818" s="13"/>
      <c r="U818" s="13"/>
      <c r="V818" s="13"/>
      <c r="W818" s="4"/>
      <c r="X818" s="30"/>
      <c r="Y818" s="3"/>
      <c r="Z818" s="3"/>
      <c r="AB818" s="3"/>
      <c r="AC818" s="1"/>
      <c r="AD818" s="3"/>
      <c r="AE818" s="3"/>
      <c r="AF818" s="3"/>
      <c r="AG818" s="3"/>
      <c r="AH818" s="3"/>
      <c r="AI818" s="10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</row>
    <row r="819" spans="1:145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13"/>
      <c r="T819" s="13"/>
      <c r="U819" s="13"/>
      <c r="V819" s="13"/>
      <c r="W819" s="4"/>
      <c r="X819" s="30"/>
      <c r="Y819" s="3"/>
      <c r="Z819" s="3"/>
      <c r="AB819" s="3"/>
      <c r="AC819" s="1"/>
      <c r="AD819" s="3"/>
      <c r="AE819" s="3"/>
      <c r="AF819" s="3"/>
      <c r="AG819" s="3"/>
      <c r="AH819" s="3"/>
      <c r="AI819" s="10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</row>
    <row r="820" spans="1:145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13"/>
      <c r="T820" s="13"/>
      <c r="U820" s="13"/>
      <c r="V820" s="13"/>
      <c r="W820" s="4"/>
      <c r="X820" s="30"/>
      <c r="Y820" s="3"/>
      <c r="Z820" s="3"/>
      <c r="AB820" s="3"/>
      <c r="AC820" s="1"/>
      <c r="AD820" s="3"/>
      <c r="AE820" s="3"/>
      <c r="AF820" s="3"/>
      <c r="AG820" s="3"/>
      <c r="AH820" s="3"/>
      <c r="AI820" s="10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</row>
    <row r="821" spans="1:145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13"/>
      <c r="T821" s="13"/>
      <c r="U821" s="13"/>
      <c r="V821" s="13"/>
      <c r="W821" s="4"/>
      <c r="X821" s="30"/>
      <c r="Y821" s="3"/>
      <c r="Z821" s="3"/>
      <c r="AB821" s="3"/>
      <c r="AC821" s="1"/>
      <c r="AD821" s="3"/>
      <c r="AE821" s="3"/>
      <c r="AF821" s="3"/>
      <c r="AG821" s="3"/>
      <c r="AH821" s="3"/>
      <c r="AI821" s="10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</row>
    <row r="822" spans="1:145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13"/>
      <c r="T822" s="13"/>
      <c r="U822" s="13"/>
      <c r="V822" s="13"/>
      <c r="W822" s="4"/>
      <c r="X822" s="30"/>
      <c r="Y822" s="3"/>
      <c r="Z822" s="3"/>
      <c r="AB822" s="3"/>
      <c r="AC822" s="1"/>
      <c r="AD822" s="3"/>
      <c r="AE822" s="3"/>
      <c r="AF822" s="3"/>
      <c r="AG822" s="3"/>
      <c r="AH822" s="3"/>
      <c r="AI822" s="10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</row>
    <row r="823" spans="1:145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13"/>
      <c r="T823" s="13"/>
      <c r="U823" s="13"/>
      <c r="V823" s="13"/>
      <c r="W823" s="4"/>
      <c r="X823" s="30"/>
      <c r="Y823" s="3"/>
      <c r="Z823" s="3"/>
      <c r="AB823" s="3"/>
      <c r="AC823" s="1"/>
      <c r="AD823" s="3"/>
      <c r="AE823" s="3"/>
      <c r="AF823" s="3"/>
      <c r="AG823" s="3"/>
      <c r="AH823" s="3"/>
      <c r="AI823" s="10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</row>
    <row r="824" spans="1:145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13"/>
      <c r="T824" s="13"/>
      <c r="U824" s="13"/>
      <c r="V824" s="13"/>
      <c r="W824" s="4"/>
      <c r="X824" s="30"/>
      <c r="Y824" s="3"/>
      <c r="Z824" s="3"/>
      <c r="AB824" s="3"/>
      <c r="AC824" s="1"/>
      <c r="AD824" s="3"/>
      <c r="AE824" s="3"/>
      <c r="AF824" s="3"/>
      <c r="AG824" s="3"/>
      <c r="AH824" s="3"/>
      <c r="AI824" s="10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</row>
    <row r="825" spans="1:145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13"/>
      <c r="T825" s="13"/>
      <c r="U825" s="13"/>
      <c r="V825" s="13"/>
      <c r="W825" s="4"/>
      <c r="X825" s="30"/>
      <c r="Y825" s="3"/>
      <c r="Z825" s="3"/>
      <c r="AB825" s="3"/>
      <c r="AC825" s="1"/>
      <c r="AD825" s="3"/>
      <c r="AE825" s="3"/>
      <c r="AF825" s="3"/>
      <c r="AG825" s="3"/>
      <c r="AH825" s="3"/>
      <c r="AI825" s="10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</row>
    <row r="826" spans="1:145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13"/>
      <c r="T826" s="13"/>
      <c r="U826" s="13"/>
      <c r="V826" s="13"/>
      <c r="W826" s="4"/>
      <c r="X826" s="30"/>
      <c r="Y826" s="3"/>
      <c r="Z826" s="3"/>
      <c r="AB826" s="3"/>
      <c r="AC826" s="1"/>
      <c r="AD826" s="3"/>
      <c r="AE826" s="3"/>
      <c r="AF826" s="3"/>
      <c r="AG826" s="3"/>
      <c r="AH826" s="3"/>
      <c r="AI826" s="10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</row>
    <row r="827" spans="1:145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13"/>
      <c r="T827" s="13"/>
      <c r="U827" s="13"/>
      <c r="V827" s="13"/>
      <c r="W827" s="4"/>
      <c r="X827" s="30"/>
      <c r="Y827" s="3"/>
      <c r="Z827" s="3"/>
      <c r="AB827" s="3"/>
      <c r="AC827" s="1"/>
      <c r="AD827" s="3"/>
      <c r="AE827" s="3"/>
      <c r="AF827" s="3"/>
      <c r="AG827" s="3"/>
      <c r="AH827" s="3"/>
      <c r="AI827" s="10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</row>
    <row r="828" spans="1:145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13"/>
      <c r="T828" s="13"/>
      <c r="U828" s="13"/>
      <c r="V828" s="13"/>
      <c r="W828" s="4"/>
      <c r="X828" s="30"/>
      <c r="Y828" s="3"/>
      <c r="Z828" s="3"/>
      <c r="AB828" s="3"/>
      <c r="AC828" s="1"/>
      <c r="AD828" s="3"/>
      <c r="AE828" s="3"/>
      <c r="AF828" s="3"/>
      <c r="AG828" s="3"/>
      <c r="AH828" s="3"/>
      <c r="AI828" s="10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</row>
    <row r="829" spans="1:145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13"/>
      <c r="T829" s="13"/>
      <c r="U829" s="13"/>
      <c r="V829" s="13"/>
      <c r="W829" s="4"/>
      <c r="X829" s="30"/>
      <c r="Y829" s="3"/>
      <c r="Z829" s="3"/>
      <c r="AB829" s="3"/>
      <c r="AC829" s="1"/>
      <c r="AD829" s="3"/>
      <c r="AE829" s="3"/>
      <c r="AF829" s="3"/>
      <c r="AG829" s="3"/>
      <c r="AH829" s="3"/>
      <c r="AI829" s="10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</row>
    <row r="830" spans="1:145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13"/>
      <c r="T830" s="13"/>
      <c r="U830" s="13"/>
      <c r="V830" s="13"/>
      <c r="W830" s="4"/>
      <c r="X830" s="30"/>
      <c r="Y830" s="3"/>
      <c r="Z830" s="3"/>
      <c r="AB830" s="3"/>
      <c r="AC830" s="1"/>
      <c r="AD830" s="3"/>
      <c r="AE830" s="3"/>
      <c r="AF830" s="3"/>
      <c r="AG830" s="3"/>
      <c r="AH830" s="3"/>
      <c r="AI830" s="10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</row>
    <row r="831" spans="1:145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13"/>
      <c r="T831" s="13"/>
      <c r="U831" s="13"/>
      <c r="V831" s="13"/>
      <c r="W831" s="4"/>
      <c r="X831" s="30"/>
      <c r="Y831" s="3"/>
      <c r="Z831" s="3"/>
      <c r="AB831" s="3"/>
      <c r="AC831" s="1"/>
      <c r="AD831" s="3"/>
      <c r="AE831" s="3"/>
      <c r="AF831" s="3"/>
      <c r="AG831" s="3"/>
      <c r="AH831" s="3"/>
      <c r="AI831" s="10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</row>
    <row r="832" spans="1:145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13"/>
      <c r="T832" s="13"/>
      <c r="U832" s="13"/>
      <c r="V832" s="13"/>
      <c r="W832" s="4"/>
      <c r="X832" s="30"/>
      <c r="Y832" s="3"/>
      <c r="Z832" s="3"/>
      <c r="AB832" s="3"/>
      <c r="AC832" s="1"/>
      <c r="AD832" s="3"/>
      <c r="AE832" s="3"/>
      <c r="AF832" s="3"/>
      <c r="AG832" s="3"/>
      <c r="AH832" s="3"/>
      <c r="AI832" s="10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</row>
    <row r="833" spans="1:145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13"/>
      <c r="T833" s="13"/>
      <c r="U833" s="13"/>
      <c r="V833" s="13"/>
      <c r="W833" s="4"/>
      <c r="X833" s="30"/>
      <c r="Y833" s="3"/>
      <c r="Z833" s="3"/>
      <c r="AB833" s="3"/>
      <c r="AC833" s="1"/>
      <c r="AD833" s="3"/>
      <c r="AE833" s="3"/>
      <c r="AF833" s="3"/>
      <c r="AG833" s="3"/>
      <c r="AH833" s="3"/>
      <c r="AI833" s="10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</row>
    <row r="834" spans="1:145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13"/>
      <c r="T834" s="13"/>
      <c r="U834" s="13"/>
      <c r="V834" s="13"/>
      <c r="W834" s="4"/>
      <c r="X834" s="30"/>
      <c r="Y834" s="3"/>
      <c r="Z834" s="3"/>
      <c r="AB834" s="3"/>
      <c r="AC834" s="1"/>
      <c r="AD834" s="3"/>
      <c r="AE834" s="3"/>
      <c r="AF834" s="3"/>
      <c r="AG834" s="3"/>
      <c r="AH834" s="3"/>
      <c r="AI834" s="10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</row>
    <row r="835" spans="1:145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13"/>
      <c r="T835" s="13"/>
      <c r="U835" s="13"/>
      <c r="V835" s="13"/>
      <c r="W835" s="4"/>
      <c r="X835" s="30"/>
      <c r="Y835" s="3"/>
      <c r="Z835" s="3"/>
      <c r="AB835" s="3"/>
      <c r="AC835" s="1"/>
      <c r="AD835" s="3"/>
      <c r="AE835" s="3"/>
      <c r="AF835" s="3"/>
      <c r="AG835" s="3"/>
      <c r="AH835" s="3"/>
      <c r="AI835" s="10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</row>
    <row r="836" spans="1:145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13"/>
      <c r="T836" s="13"/>
      <c r="U836" s="13"/>
      <c r="V836" s="13"/>
      <c r="W836" s="4"/>
      <c r="X836" s="30"/>
      <c r="Y836" s="3"/>
      <c r="Z836" s="3"/>
      <c r="AB836" s="3"/>
      <c r="AC836" s="1"/>
      <c r="AD836" s="3"/>
      <c r="AE836" s="3"/>
      <c r="AF836" s="3"/>
      <c r="AG836" s="3"/>
      <c r="AH836" s="3"/>
      <c r="AI836" s="10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</row>
    <row r="837" spans="1:145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13"/>
      <c r="T837" s="13"/>
      <c r="U837" s="13"/>
      <c r="V837" s="13"/>
      <c r="W837" s="4"/>
      <c r="X837" s="30"/>
      <c r="Y837" s="3"/>
      <c r="Z837" s="3"/>
      <c r="AB837" s="3"/>
      <c r="AC837" s="1"/>
      <c r="AD837" s="3"/>
      <c r="AE837" s="3"/>
      <c r="AF837" s="3"/>
      <c r="AG837" s="3"/>
      <c r="AH837" s="3"/>
      <c r="AI837" s="10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</row>
    <row r="838" spans="1:145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13"/>
      <c r="T838" s="13"/>
      <c r="U838" s="13"/>
      <c r="V838" s="13"/>
      <c r="W838" s="4"/>
      <c r="X838" s="30"/>
      <c r="Y838" s="3"/>
      <c r="Z838" s="3"/>
      <c r="AB838" s="3"/>
      <c r="AC838" s="1"/>
      <c r="AD838" s="3"/>
      <c r="AE838" s="3"/>
      <c r="AF838" s="3"/>
      <c r="AG838" s="3"/>
      <c r="AH838" s="3"/>
      <c r="AI838" s="10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</row>
    <row r="839" spans="1:145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13"/>
      <c r="T839" s="13"/>
      <c r="U839" s="13"/>
      <c r="V839" s="13"/>
      <c r="W839" s="4"/>
      <c r="X839" s="30"/>
      <c r="Y839" s="3"/>
      <c r="Z839" s="3"/>
      <c r="AB839" s="3"/>
      <c r="AC839" s="1"/>
      <c r="AD839" s="3"/>
      <c r="AE839" s="3"/>
      <c r="AF839" s="3"/>
      <c r="AG839" s="3"/>
      <c r="AH839" s="3"/>
      <c r="AI839" s="10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</row>
    <row r="840" spans="1:145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13"/>
      <c r="T840" s="13"/>
      <c r="U840" s="13"/>
      <c r="V840" s="13"/>
      <c r="W840" s="4"/>
      <c r="X840" s="30"/>
      <c r="Y840" s="3"/>
      <c r="Z840" s="3"/>
      <c r="AB840" s="3"/>
      <c r="AC840" s="1"/>
      <c r="AD840" s="3"/>
      <c r="AE840" s="3"/>
      <c r="AF840" s="3"/>
      <c r="AG840" s="3"/>
      <c r="AH840" s="3"/>
      <c r="AI840" s="10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</row>
    <row r="841" spans="1:145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13"/>
      <c r="T841" s="13"/>
      <c r="U841" s="13"/>
      <c r="V841" s="13"/>
      <c r="W841" s="4"/>
      <c r="X841" s="30"/>
      <c r="Y841" s="3"/>
      <c r="Z841" s="3"/>
      <c r="AB841" s="3"/>
      <c r="AC841" s="1"/>
      <c r="AD841" s="3"/>
      <c r="AE841" s="3"/>
      <c r="AF841" s="3"/>
      <c r="AG841" s="3"/>
      <c r="AH841" s="3"/>
      <c r="AI841" s="10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</row>
    <row r="842" spans="1:145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13"/>
      <c r="T842" s="13"/>
      <c r="U842" s="13"/>
      <c r="V842" s="13"/>
      <c r="W842" s="4"/>
      <c r="X842" s="30"/>
      <c r="Y842" s="3"/>
      <c r="Z842" s="3"/>
      <c r="AB842" s="3"/>
      <c r="AC842" s="1"/>
      <c r="AD842" s="3"/>
      <c r="AE842" s="3"/>
      <c r="AF842" s="3"/>
      <c r="AG842" s="3"/>
      <c r="AH842" s="3"/>
      <c r="AI842" s="10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</row>
    <row r="843" spans="1:145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13"/>
      <c r="T843" s="13"/>
      <c r="U843" s="13"/>
      <c r="V843" s="13"/>
      <c r="W843" s="4"/>
      <c r="X843" s="30"/>
      <c r="Y843" s="3"/>
      <c r="Z843" s="3"/>
      <c r="AB843" s="3"/>
      <c r="AC843" s="1"/>
      <c r="AD843" s="3"/>
      <c r="AE843" s="3"/>
      <c r="AF843" s="3"/>
      <c r="AG843" s="3"/>
      <c r="AH843" s="3"/>
      <c r="AI843" s="10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</row>
    <row r="844" spans="1:145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13"/>
      <c r="T844" s="13"/>
      <c r="U844" s="13"/>
      <c r="V844" s="13"/>
      <c r="W844" s="4"/>
      <c r="X844" s="30"/>
      <c r="Y844" s="3"/>
      <c r="Z844" s="3"/>
      <c r="AB844" s="3"/>
      <c r="AC844" s="1"/>
      <c r="AD844" s="3"/>
      <c r="AE844" s="3"/>
      <c r="AF844" s="3"/>
      <c r="AG844" s="3"/>
      <c r="AH844" s="3"/>
      <c r="AI844" s="10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</row>
    <row r="845" spans="1:145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13"/>
      <c r="T845" s="13"/>
      <c r="U845" s="13"/>
      <c r="V845" s="13"/>
      <c r="W845" s="4"/>
      <c r="X845" s="30"/>
      <c r="Y845" s="3"/>
      <c r="Z845" s="3"/>
      <c r="AB845" s="3"/>
      <c r="AC845" s="1"/>
      <c r="AD845" s="3"/>
      <c r="AE845" s="3"/>
      <c r="AF845" s="3"/>
      <c r="AG845" s="3"/>
      <c r="AH845" s="3"/>
      <c r="AI845" s="10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</row>
    <row r="846" spans="1:145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13"/>
      <c r="T846" s="13"/>
      <c r="U846" s="13"/>
      <c r="V846" s="13"/>
      <c r="W846" s="4"/>
      <c r="X846" s="30"/>
      <c r="Y846" s="3"/>
      <c r="Z846" s="3"/>
      <c r="AB846" s="3"/>
      <c r="AC846" s="1"/>
      <c r="AD846" s="3"/>
      <c r="AE846" s="3"/>
      <c r="AF846" s="3"/>
      <c r="AG846" s="3"/>
      <c r="AH846" s="3"/>
      <c r="AI846" s="10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</row>
    <row r="847" spans="1:145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13"/>
      <c r="T847" s="13"/>
      <c r="U847" s="13"/>
      <c r="V847" s="13"/>
      <c r="W847" s="4"/>
      <c r="X847" s="30"/>
      <c r="Y847" s="3"/>
      <c r="Z847" s="3"/>
      <c r="AB847" s="3"/>
      <c r="AC847" s="1"/>
      <c r="AD847" s="3"/>
      <c r="AE847" s="3"/>
      <c r="AF847" s="3"/>
      <c r="AG847" s="3"/>
      <c r="AH847" s="3"/>
      <c r="AI847" s="10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</row>
    <row r="848" spans="1:145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13"/>
      <c r="T848" s="13"/>
      <c r="U848" s="13"/>
      <c r="V848" s="13"/>
      <c r="W848" s="4"/>
      <c r="X848" s="30"/>
      <c r="Y848" s="3"/>
      <c r="Z848" s="3"/>
      <c r="AB848" s="3"/>
      <c r="AC848" s="1"/>
      <c r="AD848" s="3"/>
      <c r="AE848" s="3"/>
      <c r="AF848" s="3"/>
      <c r="AG848" s="3"/>
      <c r="AH848" s="3"/>
      <c r="AI848" s="10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</row>
    <row r="849" spans="1:145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13"/>
      <c r="T849" s="13"/>
      <c r="U849" s="13"/>
      <c r="V849" s="13"/>
      <c r="W849" s="4"/>
      <c r="X849" s="30"/>
      <c r="Y849" s="3"/>
      <c r="Z849" s="3"/>
      <c r="AB849" s="3"/>
      <c r="AC849" s="1"/>
      <c r="AD849" s="3"/>
      <c r="AE849" s="3"/>
      <c r="AF849" s="3"/>
      <c r="AG849" s="3"/>
      <c r="AH849" s="3"/>
      <c r="AI849" s="10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</row>
    <row r="850" spans="1:145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13"/>
      <c r="T850" s="13"/>
      <c r="U850" s="13"/>
      <c r="V850" s="13"/>
      <c r="W850" s="4"/>
      <c r="X850" s="30"/>
      <c r="Y850" s="3"/>
      <c r="Z850" s="3"/>
      <c r="AB850" s="3"/>
      <c r="AC850" s="1"/>
      <c r="AD850" s="3"/>
      <c r="AE850" s="3"/>
      <c r="AF850" s="3"/>
      <c r="AG850" s="3"/>
      <c r="AH850" s="3"/>
      <c r="AI850" s="10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</row>
    <row r="851" spans="1:145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13"/>
      <c r="T851" s="13"/>
      <c r="U851" s="13"/>
      <c r="V851" s="13"/>
      <c r="W851" s="4"/>
      <c r="X851" s="30"/>
      <c r="Y851" s="3"/>
      <c r="Z851" s="3"/>
      <c r="AB851" s="3"/>
      <c r="AC851" s="1"/>
      <c r="AD851" s="3"/>
      <c r="AE851" s="3"/>
      <c r="AF851" s="3"/>
      <c r="AG851" s="3"/>
      <c r="AH851" s="3"/>
      <c r="AI851" s="10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</row>
    <row r="852" spans="1:145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13"/>
      <c r="T852" s="13"/>
      <c r="U852" s="13"/>
      <c r="V852" s="13"/>
      <c r="W852" s="4"/>
      <c r="X852" s="30"/>
      <c r="Y852" s="3"/>
      <c r="Z852" s="3"/>
      <c r="AB852" s="3"/>
      <c r="AC852" s="1"/>
      <c r="AD852" s="3"/>
      <c r="AE852" s="3"/>
      <c r="AF852" s="3"/>
      <c r="AG852" s="3"/>
      <c r="AH852" s="3"/>
      <c r="AI852" s="10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</row>
    <row r="853" spans="1:145" x14ac:dyDescent="0.1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13"/>
      <c r="T853" s="13"/>
      <c r="U853" s="13"/>
      <c r="V853" s="13"/>
      <c r="W853" s="4"/>
      <c r="X853" s="30"/>
      <c r="Y853" s="3"/>
      <c r="Z853" s="3"/>
      <c r="AB853" s="3"/>
      <c r="AC853" s="1"/>
      <c r="AD853" s="3"/>
      <c r="AE853" s="3"/>
      <c r="AF853" s="3"/>
      <c r="AG853" s="3"/>
      <c r="AH853" s="3"/>
      <c r="AI853" s="10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</row>
    <row r="854" spans="1:145" x14ac:dyDescent="0.1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13"/>
      <c r="T854" s="13"/>
      <c r="U854" s="13"/>
      <c r="V854" s="13"/>
      <c r="W854" s="4"/>
      <c r="X854" s="30"/>
      <c r="Y854" s="3"/>
      <c r="Z854" s="3"/>
      <c r="AB854" s="3"/>
      <c r="AC854" s="1"/>
      <c r="AD854" s="3"/>
      <c r="AE854" s="3"/>
      <c r="AF854" s="3"/>
      <c r="AG854" s="3"/>
      <c r="AH854" s="3"/>
      <c r="AI854" s="10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</row>
    <row r="855" spans="1:145" x14ac:dyDescent="0.1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13"/>
      <c r="T855" s="13"/>
      <c r="U855" s="13"/>
      <c r="V855" s="13"/>
      <c r="W855" s="4"/>
      <c r="X855" s="30"/>
      <c r="Y855" s="3"/>
      <c r="Z855" s="3"/>
      <c r="AB855" s="3"/>
      <c r="AC855" s="1"/>
      <c r="AD855" s="3"/>
      <c r="AE855" s="3"/>
      <c r="AF855" s="3"/>
      <c r="AG855" s="3"/>
      <c r="AH855" s="3"/>
      <c r="AI855" s="10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</row>
    <row r="856" spans="1:145" x14ac:dyDescent="0.1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13"/>
      <c r="T856" s="13"/>
      <c r="U856" s="13"/>
      <c r="V856" s="13"/>
      <c r="W856" s="4"/>
      <c r="X856" s="30"/>
      <c r="Y856" s="3"/>
      <c r="Z856" s="3"/>
      <c r="AB856" s="3"/>
      <c r="AC856" s="1"/>
      <c r="AD856" s="3"/>
      <c r="AE856" s="3"/>
      <c r="AF856" s="3"/>
      <c r="AG856" s="3"/>
      <c r="AH856" s="3"/>
      <c r="AI856" s="10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</row>
    <row r="857" spans="1:145" x14ac:dyDescent="0.1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13"/>
      <c r="T857" s="13"/>
      <c r="U857" s="13"/>
      <c r="V857" s="13"/>
      <c r="W857" s="4"/>
      <c r="X857" s="30"/>
      <c r="Y857" s="3"/>
      <c r="Z857" s="3"/>
      <c r="AB857" s="3"/>
      <c r="AC857" s="1"/>
      <c r="AD857" s="3"/>
      <c r="AE857" s="3"/>
      <c r="AF857" s="3"/>
      <c r="AG857" s="3"/>
      <c r="AH857" s="3"/>
      <c r="AI857" s="10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</row>
    <row r="858" spans="1:145" x14ac:dyDescent="0.15">
      <c r="A858" s="36"/>
      <c r="B858" s="14"/>
      <c r="C858" s="6"/>
      <c r="D858" s="12"/>
      <c r="E858" s="13"/>
      <c r="F858" s="13"/>
      <c r="G858" s="13"/>
      <c r="H858" s="13"/>
      <c r="I858" s="12"/>
      <c r="J858" s="30"/>
      <c r="K858" s="2"/>
      <c r="L858" s="15"/>
      <c r="M858" s="11"/>
      <c r="N858" s="11"/>
      <c r="O858" s="15"/>
      <c r="P858" s="13"/>
      <c r="Q858" s="19"/>
      <c r="R858" s="13"/>
      <c r="S858" s="13"/>
      <c r="T858" s="13"/>
      <c r="U858" s="13"/>
      <c r="V858" s="13"/>
      <c r="W858" s="4"/>
      <c r="X858" s="30"/>
      <c r="Y858" s="3"/>
      <c r="Z858" s="3"/>
      <c r="AB858" s="3"/>
      <c r="AC858" s="1"/>
      <c r="AD858" s="3"/>
      <c r="AE858" s="3"/>
      <c r="AF858" s="3"/>
      <c r="AG858" s="3"/>
      <c r="AH858" s="3"/>
      <c r="AI858" s="10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</row>
    <row r="859" spans="1:145" x14ac:dyDescent="0.15">
      <c r="A859" s="36"/>
      <c r="B859" s="14"/>
      <c r="C859" s="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"/>
      <c r="Q859" s="19"/>
      <c r="R859" s="13"/>
      <c r="S859" s="13"/>
      <c r="T859" s="13"/>
      <c r="U859" s="13"/>
      <c r="V859" s="13"/>
      <c r="W859" s="4"/>
      <c r="X859" s="30"/>
      <c r="Y859" s="3"/>
      <c r="Z859" s="3"/>
      <c r="AB859" s="3"/>
      <c r="AC859" s="1"/>
      <c r="AD859" s="3"/>
      <c r="AE859" s="3"/>
      <c r="AF859" s="3"/>
      <c r="AG859" s="3"/>
      <c r="AH859" s="3"/>
      <c r="AI859" s="10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</row>
    <row r="860" spans="1:145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13"/>
      <c r="T860" s="13"/>
      <c r="U860" s="13"/>
      <c r="V860" s="13"/>
      <c r="W860" s="4"/>
      <c r="X860" s="30"/>
      <c r="Y860" s="3"/>
      <c r="Z860" s="3"/>
      <c r="AB860" s="3"/>
      <c r="AC860" s="1"/>
      <c r="AD860" s="3"/>
      <c r="AE860" s="3"/>
      <c r="AF860" s="3"/>
      <c r="AG860" s="3"/>
      <c r="AH860" s="3"/>
      <c r="AI860" s="10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</row>
    <row r="861" spans="1:145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13"/>
      <c r="T861" s="13"/>
      <c r="U861" s="13"/>
      <c r="V861" s="13"/>
      <c r="W861" s="4"/>
      <c r="X861" s="30"/>
      <c r="Y861" s="3"/>
      <c r="Z861" s="3"/>
      <c r="AB861" s="3"/>
      <c r="AC861" s="1"/>
      <c r="AD861" s="3"/>
      <c r="AE861" s="3"/>
      <c r="AF861" s="3"/>
      <c r="AG861" s="3"/>
      <c r="AH861" s="3"/>
      <c r="AI861" s="10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</row>
    <row r="862" spans="1:145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13"/>
      <c r="T862" s="13"/>
      <c r="U862" s="13"/>
      <c r="V862" s="13"/>
      <c r="W862" s="4"/>
      <c r="X862" s="30"/>
      <c r="Y862" s="3"/>
      <c r="Z862" s="3"/>
      <c r="AB862" s="3"/>
      <c r="AC862" s="1"/>
      <c r="AD862" s="3"/>
      <c r="AE862" s="3"/>
      <c r="AF862" s="3"/>
      <c r="AG862" s="3"/>
      <c r="AH862" s="3"/>
      <c r="AI862" s="10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</row>
    <row r="863" spans="1:145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13"/>
      <c r="T863" s="13"/>
      <c r="U863" s="13"/>
      <c r="V863" s="13"/>
      <c r="W863" s="4"/>
      <c r="X863" s="30"/>
      <c r="Y863" s="3"/>
      <c r="Z863" s="3"/>
      <c r="AB863" s="3"/>
      <c r="AC863" s="1"/>
      <c r="AD863" s="3"/>
      <c r="AE863" s="3"/>
      <c r="AF863" s="3"/>
      <c r="AG863" s="3"/>
      <c r="AH863" s="3"/>
      <c r="AI863" s="10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</row>
    <row r="864" spans="1:145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13"/>
      <c r="T864" s="13"/>
      <c r="U864" s="13"/>
      <c r="V864" s="13"/>
      <c r="W864" s="4"/>
      <c r="X864" s="30"/>
      <c r="Y864" s="3"/>
      <c r="Z864" s="3"/>
      <c r="AB864" s="3"/>
      <c r="AC864" s="1"/>
      <c r="AD864" s="3"/>
      <c r="AE864" s="3"/>
      <c r="AF864" s="3"/>
      <c r="AG864" s="3"/>
      <c r="AH864" s="3"/>
      <c r="AI864" s="10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</row>
    <row r="865" spans="1:145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13"/>
      <c r="T865" s="13"/>
      <c r="U865" s="13"/>
      <c r="V865" s="13"/>
      <c r="W865" s="4"/>
      <c r="X865" s="30"/>
      <c r="Y865" s="3"/>
      <c r="Z865" s="3"/>
      <c r="AB865" s="3"/>
      <c r="AC865" s="1"/>
      <c r="AD865" s="3"/>
      <c r="AE865" s="3"/>
      <c r="AF865" s="3"/>
      <c r="AG865" s="3"/>
      <c r="AH865" s="3"/>
      <c r="AI865" s="10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</row>
    <row r="866" spans="1:145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13"/>
      <c r="T866" s="13"/>
      <c r="U866" s="13"/>
      <c r="V866" s="13"/>
      <c r="W866" s="4"/>
      <c r="X866" s="30"/>
      <c r="Y866" s="3"/>
      <c r="Z866" s="3"/>
      <c r="AB866" s="3"/>
      <c r="AC866" s="1"/>
      <c r="AD866" s="3"/>
      <c r="AE866" s="3"/>
      <c r="AF866" s="3"/>
      <c r="AG866" s="3"/>
      <c r="AH866" s="3"/>
      <c r="AI866" s="10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</row>
    <row r="867" spans="1:145" x14ac:dyDescent="0.1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13"/>
      <c r="T867" s="13"/>
      <c r="U867" s="13"/>
      <c r="V867" s="13"/>
      <c r="W867" s="4"/>
      <c r="X867" s="30"/>
      <c r="Y867" s="3"/>
      <c r="Z867" s="3"/>
      <c r="AB867" s="3"/>
      <c r="AC867" s="1"/>
      <c r="AD867" s="3"/>
      <c r="AE867" s="3"/>
      <c r="AF867" s="3"/>
      <c r="AG867" s="3"/>
      <c r="AH867" s="3"/>
      <c r="AI867" s="10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</row>
    <row r="868" spans="1:145" x14ac:dyDescent="0.1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13"/>
      <c r="T868" s="13"/>
      <c r="U868" s="13"/>
      <c r="V868" s="13"/>
      <c r="W868" s="4"/>
      <c r="X868" s="30"/>
      <c r="Y868" s="3"/>
      <c r="Z868" s="3"/>
      <c r="AB868" s="3"/>
      <c r="AC868" s="1"/>
      <c r="AD868" s="3"/>
      <c r="AE868" s="3"/>
      <c r="AF868" s="3"/>
      <c r="AG868" s="3"/>
      <c r="AH868" s="3"/>
      <c r="AI868" s="10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</row>
    <row r="869" spans="1:145" x14ac:dyDescent="0.1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13"/>
      <c r="T869" s="13"/>
      <c r="U869" s="13"/>
      <c r="V869" s="13"/>
      <c r="W869" s="4"/>
      <c r="X869" s="30"/>
      <c r="Y869" s="3"/>
      <c r="Z869" s="3"/>
      <c r="AB869" s="3"/>
      <c r="AC869" s="1"/>
      <c r="AD869" s="3"/>
      <c r="AE869" s="3"/>
      <c r="AF869" s="3"/>
      <c r="AG869" s="3"/>
      <c r="AH869" s="3"/>
      <c r="AI869" s="10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</row>
    <row r="870" spans="1:145" x14ac:dyDescent="0.1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13"/>
      <c r="T870" s="13"/>
      <c r="U870" s="13"/>
      <c r="V870" s="13"/>
      <c r="W870" s="4"/>
      <c r="X870" s="30"/>
      <c r="Y870" s="3"/>
      <c r="Z870" s="3"/>
      <c r="AB870" s="3"/>
      <c r="AC870" s="1"/>
      <c r="AD870" s="3"/>
      <c r="AE870" s="3"/>
      <c r="AF870" s="3"/>
      <c r="AG870" s="3"/>
      <c r="AH870" s="3"/>
      <c r="AI870" s="10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</row>
    <row r="871" spans="1:145" x14ac:dyDescent="0.1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13"/>
      <c r="T871" s="13"/>
      <c r="U871" s="13"/>
      <c r="V871" s="13"/>
      <c r="W871" s="4"/>
      <c r="X871" s="30"/>
      <c r="Y871" s="3"/>
      <c r="Z871" s="3"/>
      <c r="AB871" s="3"/>
      <c r="AC871" s="1"/>
      <c r="AD871" s="3"/>
      <c r="AE871" s="3"/>
      <c r="AF871" s="3"/>
      <c r="AG871" s="3"/>
      <c r="AH871" s="3"/>
      <c r="AI871" s="10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</row>
    <row r="872" spans="1:145" x14ac:dyDescent="0.15">
      <c r="A872" s="36"/>
      <c r="B872" s="14"/>
      <c r="C872" s="6"/>
      <c r="D872" s="12"/>
      <c r="E872" s="13"/>
      <c r="F872" s="13"/>
      <c r="G872" s="13"/>
      <c r="H872" s="13"/>
      <c r="I872" s="12"/>
      <c r="J872" s="30"/>
      <c r="K872" s="2"/>
      <c r="L872" s="15"/>
      <c r="M872" s="11"/>
      <c r="N872" s="11"/>
      <c r="O872" s="15"/>
      <c r="P872" s="13"/>
      <c r="Q872" s="19"/>
      <c r="R872" s="13"/>
      <c r="S872" s="13"/>
      <c r="T872" s="13"/>
      <c r="U872" s="13"/>
      <c r="V872" s="13"/>
      <c r="W872" s="4"/>
      <c r="X872" s="30"/>
      <c r="Y872" s="3"/>
      <c r="Z872" s="3"/>
      <c r="AB872" s="3"/>
      <c r="AC872" s="1"/>
      <c r="AD872" s="3"/>
      <c r="AE872" s="3"/>
      <c r="AF872" s="3"/>
      <c r="AG872" s="3"/>
      <c r="AH872" s="3"/>
      <c r="AI872" s="10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</row>
    <row r="873" spans="1:145" x14ac:dyDescent="0.15">
      <c r="A873" s="36"/>
      <c r="B873" s="14"/>
      <c r="C873" s="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"/>
      <c r="Q873" s="19"/>
      <c r="R873" s="13"/>
      <c r="S873" s="13"/>
      <c r="T873" s="13"/>
      <c r="U873" s="13"/>
      <c r="V873" s="13"/>
      <c r="W873" s="4"/>
      <c r="X873" s="30"/>
      <c r="Y873" s="3"/>
      <c r="Z873" s="3"/>
      <c r="AB873" s="3"/>
      <c r="AC873" s="1"/>
      <c r="AD873" s="3"/>
      <c r="AE873" s="3"/>
      <c r="AF873" s="3"/>
      <c r="AG873" s="3"/>
      <c r="AH873" s="3"/>
      <c r="AI873" s="10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</row>
    <row r="874" spans="1:145" x14ac:dyDescent="0.15">
      <c r="A874" s="36"/>
      <c r="B874" s="14"/>
      <c r="C874" s="6"/>
      <c r="D874" s="12"/>
      <c r="E874" s="13"/>
      <c r="F874" s="13"/>
      <c r="G874" s="13"/>
      <c r="H874" s="13"/>
      <c r="I874" s="12"/>
      <c r="J874" s="30"/>
      <c r="K874" s="2"/>
      <c r="L874" s="15"/>
      <c r="M874" s="11"/>
      <c r="N874" s="11"/>
      <c r="O874" s="15"/>
      <c r="P874" s="13"/>
      <c r="Q874" s="19"/>
      <c r="R874" s="13"/>
      <c r="S874" s="13"/>
      <c r="T874" s="13"/>
      <c r="U874" s="13"/>
      <c r="V874" s="13"/>
      <c r="W874" s="4"/>
      <c r="X874" s="30"/>
      <c r="Y874" s="3"/>
      <c r="Z874" s="3"/>
      <c r="AB874" s="3"/>
      <c r="AC874" s="1"/>
      <c r="AD874" s="3"/>
      <c r="AE874" s="3"/>
      <c r="AF874" s="3"/>
      <c r="AG874" s="3"/>
      <c r="AH874" s="3"/>
      <c r="AI874" s="10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</row>
    <row r="875" spans="1:145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13"/>
      <c r="T875" s="13"/>
      <c r="U875" s="13"/>
      <c r="V875" s="13"/>
      <c r="W875" s="4"/>
      <c r="X875" s="30"/>
      <c r="Y875" s="3"/>
      <c r="Z875" s="3"/>
      <c r="AB875" s="3"/>
      <c r="AC875" s="1"/>
      <c r="AD875" s="3"/>
      <c r="AE875" s="3"/>
      <c r="AF875" s="3"/>
      <c r="AG875" s="3"/>
      <c r="AH875" s="3"/>
      <c r="AI875" s="10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</row>
    <row r="876" spans="1:145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13"/>
      <c r="T876" s="13"/>
      <c r="U876" s="13"/>
      <c r="V876" s="13"/>
      <c r="W876" s="4"/>
      <c r="X876" s="30"/>
      <c r="Y876" s="3"/>
      <c r="Z876" s="3"/>
      <c r="AB876" s="3"/>
      <c r="AC876" s="1"/>
      <c r="AD876" s="3"/>
      <c r="AE876" s="3"/>
      <c r="AF876" s="3"/>
      <c r="AG876" s="3"/>
      <c r="AH876" s="3"/>
      <c r="AI876" s="10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</row>
    <row r="877" spans="1:145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13"/>
      <c r="T877" s="13"/>
      <c r="U877" s="13"/>
      <c r="V877" s="13"/>
      <c r="W877" s="4"/>
      <c r="X877" s="30"/>
      <c r="Y877" s="3"/>
      <c r="Z877" s="3"/>
      <c r="AB877" s="3"/>
      <c r="AC877" s="1"/>
      <c r="AD877" s="3"/>
      <c r="AE877" s="3"/>
      <c r="AF877" s="3"/>
      <c r="AG877" s="3"/>
      <c r="AH877" s="3"/>
      <c r="AI877" s="10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</row>
    <row r="878" spans="1:145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13"/>
      <c r="T878" s="13"/>
      <c r="U878" s="13"/>
      <c r="V878" s="13"/>
      <c r="W878" s="4"/>
      <c r="X878" s="30"/>
      <c r="Y878" s="3"/>
      <c r="Z878" s="3"/>
      <c r="AB878" s="3"/>
      <c r="AC878" s="1"/>
      <c r="AD878" s="3"/>
      <c r="AE878" s="3"/>
      <c r="AF878" s="3"/>
      <c r="AG878" s="3"/>
      <c r="AH878" s="3"/>
      <c r="AI878" s="10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</row>
    <row r="879" spans="1:145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13"/>
      <c r="T879" s="13"/>
      <c r="U879" s="13"/>
      <c r="V879" s="13"/>
      <c r="W879" s="4"/>
      <c r="X879" s="30"/>
      <c r="Y879" s="3"/>
      <c r="Z879" s="3"/>
      <c r="AB879" s="3"/>
      <c r="AC879" s="1"/>
      <c r="AD879" s="3"/>
      <c r="AE879" s="3"/>
      <c r="AF879" s="3"/>
      <c r="AG879" s="3"/>
      <c r="AH879" s="3"/>
      <c r="AI879" s="10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</row>
    <row r="880" spans="1:145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13"/>
      <c r="T880" s="13"/>
      <c r="U880" s="13"/>
      <c r="V880" s="13"/>
      <c r="W880" s="4"/>
      <c r="X880" s="30"/>
      <c r="Y880" s="3"/>
      <c r="Z880" s="3"/>
      <c r="AA880" s="30"/>
      <c r="AB880" s="3"/>
      <c r="AC880" s="1"/>
      <c r="AD880" s="3"/>
      <c r="AE880" s="3"/>
      <c r="AF880" s="3"/>
      <c r="AG880" s="3"/>
      <c r="AH880" s="3"/>
      <c r="AI880" s="10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</row>
    <row r="881" spans="1:145" x14ac:dyDescent="0.1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13"/>
      <c r="T881" s="13"/>
      <c r="U881" s="13"/>
      <c r="V881" s="13"/>
      <c r="W881" s="4"/>
      <c r="X881" s="30"/>
      <c r="Y881" s="3"/>
      <c r="Z881" s="3"/>
      <c r="AA881" s="30"/>
      <c r="AB881" s="3"/>
      <c r="AC881" s="1"/>
      <c r="AD881" s="3"/>
      <c r="AE881" s="3"/>
      <c r="AF881" s="3"/>
      <c r="AG881" s="3"/>
      <c r="AH881" s="3"/>
      <c r="AI881" s="10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</row>
    <row r="882" spans="1:145" x14ac:dyDescent="0.1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13"/>
      <c r="T882" s="13"/>
      <c r="U882" s="13"/>
      <c r="V882" s="13"/>
      <c r="W882" s="4"/>
      <c r="X882" s="30"/>
      <c r="Y882" s="3"/>
      <c r="Z882" s="3"/>
      <c r="AA882" s="30"/>
      <c r="AB882" s="3"/>
      <c r="AC882" s="1"/>
      <c r="AD882" s="3"/>
      <c r="AE882" s="3"/>
      <c r="AF882" s="3"/>
      <c r="AG882" s="3"/>
      <c r="AH882" s="3"/>
      <c r="AI882" s="10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</row>
    <row r="883" spans="1:145" x14ac:dyDescent="0.1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13"/>
      <c r="T883" s="13"/>
      <c r="U883" s="13"/>
      <c r="V883" s="13"/>
      <c r="W883" s="4"/>
      <c r="X883" s="30"/>
      <c r="Y883" s="3"/>
      <c r="Z883" s="3"/>
      <c r="AA883" s="30"/>
      <c r="AB883" s="3"/>
      <c r="AC883" s="1"/>
      <c r="AD883" s="3"/>
      <c r="AE883" s="3"/>
      <c r="AF883" s="3"/>
      <c r="AG883" s="3"/>
      <c r="AH883" s="3"/>
      <c r="AI883" s="10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</row>
    <row r="884" spans="1:145" x14ac:dyDescent="0.1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13"/>
      <c r="T884" s="13"/>
      <c r="U884" s="13"/>
      <c r="V884" s="13"/>
      <c r="W884" s="4"/>
      <c r="X884" s="30"/>
      <c r="Y884" s="3"/>
      <c r="Z884" s="3"/>
      <c r="AA884" s="30"/>
      <c r="AB884" s="3"/>
      <c r="AC884" s="1"/>
      <c r="AD884" s="3"/>
      <c r="AE884" s="3"/>
      <c r="AF884" s="3"/>
      <c r="AG884" s="3"/>
      <c r="AH884" s="3"/>
      <c r="AI884" s="10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</row>
    <row r="885" spans="1:145" x14ac:dyDescent="0.1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13"/>
      <c r="T885" s="13"/>
      <c r="U885" s="13"/>
      <c r="V885" s="13"/>
      <c r="W885" s="4"/>
      <c r="X885" s="30"/>
      <c r="Y885" s="3"/>
      <c r="Z885" s="3"/>
      <c r="AA885" s="30"/>
      <c r="AB885" s="3"/>
      <c r="AC885" s="1"/>
      <c r="AD885" s="3"/>
      <c r="AE885" s="3"/>
      <c r="AF885" s="3"/>
      <c r="AG885" s="3"/>
      <c r="AH885" s="3"/>
      <c r="AI885" s="10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</row>
    <row r="886" spans="1:145" x14ac:dyDescent="0.15">
      <c r="A886" s="36"/>
      <c r="B886" s="14"/>
      <c r="C886" s="6"/>
      <c r="D886" s="12"/>
      <c r="E886" s="13"/>
      <c r="F886" s="13"/>
      <c r="G886" s="13"/>
      <c r="H886" s="13"/>
      <c r="I886" s="12"/>
      <c r="J886" s="30"/>
      <c r="K886" s="2"/>
      <c r="L886" s="15"/>
      <c r="M886" s="11"/>
      <c r="N886" s="11"/>
      <c r="O886" s="15"/>
      <c r="P886" s="13"/>
      <c r="Q886" s="19"/>
      <c r="R886" s="13"/>
      <c r="S886" s="13"/>
      <c r="T886" s="13"/>
      <c r="U886" s="13"/>
      <c r="V886" s="13"/>
      <c r="W886" s="4"/>
      <c r="X886" s="30"/>
      <c r="Y886" s="3"/>
      <c r="Z886" s="3"/>
      <c r="AA886" s="30"/>
      <c r="AB886" s="3"/>
      <c r="AC886" s="1"/>
      <c r="AD886" s="3"/>
      <c r="AE886" s="3"/>
      <c r="AF886" s="3"/>
      <c r="AG886" s="3"/>
      <c r="AH886" s="3"/>
      <c r="AI886" s="10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</row>
    <row r="887" spans="1:145" x14ac:dyDescent="0.15">
      <c r="A887" s="36"/>
      <c r="B887" s="14"/>
      <c r="C887" s="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"/>
      <c r="Q887" s="19"/>
      <c r="R887" s="13"/>
      <c r="S887" s="13"/>
      <c r="T887" s="13"/>
      <c r="U887" s="13"/>
      <c r="V887" s="13"/>
      <c r="W887" s="4"/>
      <c r="X887" s="30"/>
      <c r="Y887" s="3"/>
      <c r="Z887" s="3"/>
      <c r="AA887" s="30"/>
      <c r="AB887" s="3"/>
      <c r="AC887" s="1"/>
      <c r="AD887" s="3"/>
      <c r="AE887" s="3"/>
      <c r="AF887" s="3"/>
      <c r="AG887" s="3"/>
      <c r="AH887" s="3"/>
      <c r="AI887" s="10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</row>
    <row r="888" spans="1:145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13"/>
      <c r="T888" s="13"/>
      <c r="U888" s="13"/>
      <c r="V888" s="13"/>
      <c r="W888" s="4"/>
      <c r="X888" s="30"/>
      <c r="Y888" s="3"/>
      <c r="Z888" s="3"/>
      <c r="AA888" s="30"/>
      <c r="AB888" s="3"/>
      <c r="AC888" s="1"/>
      <c r="AD888" s="3"/>
      <c r="AE888" s="3"/>
      <c r="AF888" s="3"/>
      <c r="AG888" s="3"/>
      <c r="AH888" s="3"/>
      <c r="AI888" s="10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</row>
    <row r="889" spans="1:145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13"/>
      <c r="T889" s="13"/>
      <c r="U889" s="13"/>
      <c r="V889" s="13"/>
      <c r="W889" s="4"/>
      <c r="X889" s="30"/>
      <c r="Y889" s="3"/>
      <c r="Z889" s="3"/>
      <c r="AA889" s="30"/>
      <c r="AB889" s="3"/>
      <c r="AC889" s="1"/>
      <c r="AD889" s="3"/>
      <c r="AE889" s="3"/>
      <c r="AF889" s="3"/>
      <c r="AG889" s="3"/>
      <c r="AH889" s="3"/>
      <c r="AI889" s="10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</row>
    <row r="890" spans="1:145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13"/>
      <c r="T890" s="13"/>
      <c r="U890" s="13"/>
      <c r="V890" s="13"/>
      <c r="W890" s="4"/>
      <c r="X890" s="30"/>
      <c r="Y890" s="3"/>
      <c r="Z890" s="3"/>
      <c r="AA890" s="30"/>
      <c r="AB890" s="3"/>
      <c r="AC890" s="1"/>
      <c r="AD890" s="3"/>
      <c r="AE890" s="3"/>
      <c r="AF890" s="3"/>
      <c r="AG890" s="3"/>
      <c r="AH890" s="3"/>
      <c r="AI890" s="10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</row>
    <row r="891" spans="1:145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13"/>
      <c r="T891" s="13"/>
      <c r="U891" s="13"/>
      <c r="V891" s="13"/>
      <c r="W891" s="4"/>
      <c r="X891" s="30"/>
      <c r="Y891" s="3"/>
      <c r="Z891" s="3"/>
      <c r="AA891" s="30"/>
      <c r="AB891" s="3"/>
      <c r="AC891" s="1"/>
      <c r="AD891" s="3"/>
      <c r="AE891" s="3"/>
      <c r="AF891" s="3"/>
      <c r="AG891" s="3"/>
      <c r="AH891" s="3"/>
      <c r="AI891" s="10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</row>
    <row r="892" spans="1:145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13"/>
      <c r="T892" s="13"/>
      <c r="U892" s="13"/>
      <c r="V892" s="13"/>
      <c r="W892" s="4"/>
      <c r="X892" s="30"/>
      <c r="Y892" s="3"/>
      <c r="Z892" s="3"/>
      <c r="AA892" s="30"/>
      <c r="AB892" s="3"/>
      <c r="AC892" s="1"/>
      <c r="AD892" s="3"/>
      <c r="AE892" s="3"/>
      <c r="AF892" s="3"/>
      <c r="AG892" s="3"/>
      <c r="AH892" s="3"/>
      <c r="AI892" s="10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</row>
    <row r="893" spans="1:145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13"/>
      <c r="T893" s="13"/>
      <c r="U893" s="13"/>
      <c r="V893" s="13"/>
      <c r="W893" s="4"/>
      <c r="X893" s="30"/>
      <c r="Y893" s="3"/>
      <c r="Z893" s="3"/>
      <c r="AA893" s="30"/>
      <c r="AB893" s="3"/>
      <c r="AC893" s="1"/>
      <c r="AD893" s="3"/>
      <c r="AE893" s="3"/>
      <c r="AF893" s="3"/>
      <c r="AG893" s="3"/>
      <c r="AH893" s="3"/>
      <c r="AI893" s="10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</row>
    <row r="894" spans="1:145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13"/>
      <c r="T894" s="13"/>
      <c r="U894" s="13"/>
      <c r="V894" s="13"/>
      <c r="W894" s="4"/>
      <c r="X894" s="30"/>
      <c r="Y894" s="3"/>
      <c r="Z894" s="3"/>
      <c r="AA894" s="30"/>
      <c r="AB894" s="3"/>
      <c r="AC894" s="1"/>
      <c r="AD894" s="3"/>
      <c r="AE894" s="3"/>
      <c r="AF894" s="3"/>
      <c r="AG894" s="3"/>
      <c r="AH894" s="3"/>
      <c r="AI894" s="10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</row>
    <row r="895" spans="1:145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13"/>
      <c r="T895" s="13"/>
      <c r="U895" s="13"/>
      <c r="V895" s="13"/>
      <c r="W895" s="4"/>
      <c r="X895" s="30"/>
      <c r="Y895" s="3"/>
      <c r="Z895" s="3"/>
      <c r="AA895" s="30"/>
      <c r="AB895" s="3"/>
      <c r="AC895" s="1"/>
      <c r="AD895" s="3"/>
      <c r="AE895" s="3"/>
      <c r="AF895" s="3"/>
      <c r="AG895" s="3"/>
      <c r="AH895" s="3"/>
      <c r="AI895" s="10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</row>
    <row r="896" spans="1:145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13"/>
      <c r="T896" s="13"/>
      <c r="U896" s="13"/>
      <c r="V896" s="13"/>
      <c r="W896" s="4"/>
      <c r="X896" s="30"/>
      <c r="Y896" s="3"/>
      <c r="Z896" s="3"/>
      <c r="AA896" s="30"/>
      <c r="AB896" s="3"/>
      <c r="AC896" s="1"/>
      <c r="AD896" s="3"/>
      <c r="AE896" s="3"/>
      <c r="AF896" s="3"/>
      <c r="AG896" s="3"/>
      <c r="AH896" s="3"/>
      <c r="AI896" s="10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</row>
    <row r="897" spans="1:145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13"/>
      <c r="T897" s="13"/>
      <c r="U897" s="13"/>
      <c r="V897" s="13"/>
      <c r="W897" s="4"/>
      <c r="X897" s="30"/>
      <c r="Y897" s="3"/>
      <c r="Z897" s="3"/>
      <c r="AA897" s="30"/>
      <c r="AB897" s="3"/>
      <c r="AC897" s="1"/>
      <c r="AD897" s="3"/>
      <c r="AE897" s="3"/>
      <c r="AF897" s="3"/>
      <c r="AG897" s="3"/>
      <c r="AH897" s="3"/>
      <c r="AI897" s="10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</row>
    <row r="898" spans="1:145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13"/>
      <c r="T898" s="13"/>
      <c r="U898" s="13"/>
      <c r="V898" s="13"/>
      <c r="W898" s="4"/>
      <c r="X898" s="30"/>
      <c r="Y898" s="3"/>
      <c r="Z898" s="3"/>
      <c r="AA898" s="30"/>
      <c r="AB898" s="3"/>
      <c r="AC898" s="1"/>
      <c r="AD898" s="3"/>
      <c r="AE898" s="3"/>
      <c r="AF898" s="3"/>
      <c r="AG898" s="3"/>
      <c r="AH898" s="3"/>
      <c r="AI898" s="10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</row>
    <row r="899" spans="1:145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13"/>
      <c r="T899" s="13"/>
      <c r="U899" s="13"/>
      <c r="V899" s="13"/>
      <c r="W899" s="4"/>
      <c r="X899" s="30"/>
      <c r="Y899" s="3"/>
      <c r="Z899" s="3"/>
      <c r="AA899" s="30"/>
      <c r="AB899" s="3"/>
      <c r="AC899" s="1"/>
      <c r="AD899" s="3"/>
      <c r="AE899" s="3"/>
      <c r="AF899" s="3"/>
      <c r="AG899" s="3"/>
      <c r="AH899" s="3"/>
      <c r="AI899" s="10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</row>
    <row r="900" spans="1:145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13"/>
      <c r="T900" s="13"/>
      <c r="U900" s="13"/>
      <c r="V900" s="13"/>
      <c r="W900" s="4"/>
      <c r="X900" s="30"/>
      <c r="Y900" s="3"/>
      <c r="Z900" s="3"/>
      <c r="AA900" s="30"/>
      <c r="AB900" s="3"/>
      <c r="AC900" s="1"/>
      <c r="AD900" s="3"/>
      <c r="AE900" s="3"/>
      <c r="AF900" s="3"/>
      <c r="AG900" s="3"/>
      <c r="AH900" s="3"/>
      <c r="AI900" s="10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</row>
    <row r="901" spans="1:145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13"/>
      <c r="T901" s="13"/>
      <c r="U901" s="13"/>
      <c r="V901" s="13"/>
      <c r="W901" s="4"/>
      <c r="X901" s="30"/>
      <c r="Y901" s="3"/>
      <c r="Z901" s="3"/>
      <c r="AA901" s="30"/>
      <c r="AB901" s="3"/>
      <c r="AC901" s="1"/>
      <c r="AD901" s="3"/>
      <c r="AE901" s="3"/>
      <c r="AF901" s="3"/>
      <c r="AG901" s="3"/>
      <c r="AH901" s="3"/>
      <c r="AI901" s="10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</row>
    <row r="902" spans="1:145" x14ac:dyDescent="0.1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13"/>
      <c r="T902" s="13"/>
      <c r="U902" s="13"/>
      <c r="V902" s="13"/>
      <c r="W902" s="4"/>
      <c r="X902" s="30"/>
      <c r="Y902" s="3"/>
      <c r="Z902" s="3"/>
      <c r="AA902" s="30"/>
      <c r="AB902" s="3"/>
      <c r="AC902" s="1"/>
      <c r="AD902" s="3"/>
      <c r="AE902" s="3"/>
      <c r="AF902" s="3"/>
      <c r="AG902" s="3"/>
      <c r="AH902" s="3"/>
      <c r="AI902" s="10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</row>
    <row r="903" spans="1:145" x14ac:dyDescent="0.1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13"/>
      <c r="T903" s="13"/>
      <c r="U903" s="13"/>
      <c r="V903" s="13"/>
      <c r="W903" s="4"/>
      <c r="X903" s="30"/>
      <c r="Y903" s="3"/>
      <c r="Z903" s="3"/>
      <c r="AA903" s="30"/>
      <c r="AB903" s="3"/>
      <c r="AC903" s="1"/>
      <c r="AD903" s="3"/>
      <c r="AE903" s="3"/>
      <c r="AF903" s="3"/>
      <c r="AG903" s="3"/>
      <c r="AH903" s="3"/>
      <c r="AI903" s="10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</row>
    <row r="904" spans="1:145" x14ac:dyDescent="0.1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13"/>
      <c r="T904" s="13"/>
      <c r="U904" s="13"/>
      <c r="V904" s="13"/>
      <c r="W904" s="4"/>
      <c r="X904" s="30"/>
      <c r="Y904" s="3"/>
      <c r="Z904" s="3"/>
      <c r="AA904" s="30"/>
      <c r="AB904" s="3"/>
      <c r="AC904" s="1"/>
      <c r="AD904" s="3"/>
      <c r="AE904" s="3"/>
      <c r="AF904" s="3"/>
      <c r="AG904" s="3"/>
      <c r="AH904" s="3"/>
      <c r="AI904" s="10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</row>
    <row r="905" spans="1:145" x14ac:dyDescent="0.1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13"/>
      <c r="T905" s="13"/>
      <c r="U905" s="13"/>
      <c r="V905" s="13"/>
      <c r="W905" s="4"/>
      <c r="X905" s="30"/>
      <c r="Y905" s="3"/>
      <c r="Z905" s="3"/>
      <c r="AA905" s="30"/>
      <c r="AB905" s="3"/>
      <c r="AC905" s="1"/>
      <c r="AD905" s="3"/>
      <c r="AE905" s="3"/>
      <c r="AF905" s="3"/>
      <c r="AG905" s="3"/>
      <c r="AH905" s="3"/>
      <c r="AI905" s="10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</row>
    <row r="906" spans="1:145" x14ac:dyDescent="0.1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13"/>
      <c r="T906" s="13"/>
      <c r="U906" s="13"/>
      <c r="V906" s="13"/>
      <c r="W906" s="4"/>
      <c r="X906" s="30"/>
      <c r="Y906" s="3"/>
      <c r="Z906" s="3"/>
      <c r="AA906" s="30"/>
      <c r="AB906" s="3"/>
      <c r="AC906" s="1"/>
      <c r="AD906" s="3"/>
      <c r="AE906" s="3"/>
      <c r="AF906" s="3"/>
      <c r="AG906" s="3"/>
      <c r="AH906" s="3"/>
      <c r="AI906" s="10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</row>
    <row r="907" spans="1:145" x14ac:dyDescent="0.15">
      <c r="A907" s="36"/>
      <c r="B907" s="14"/>
      <c r="C907" s="6"/>
      <c r="D907" s="12"/>
      <c r="E907" s="13"/>
      <c r="F907" s="13"/>
      <c r="G907" s="13"/>
      <c r="H907" s="13"/>
      <c r="I907" s="12"/>
      <c r="J907" s="30"/>
      <c r="K907" s="2"/>
      <c r="L907" s="15"/>
      <c r="M907" s="11"/>
      <c r="N907" s="11"/>
      <c r="O907" s="15"/>
      <c r="P907" s="13"/>
      <c r="Q907" s="19"/>
      <c r="R907" s="13"/>
      <c r="S907" s="13"/>
      <c r="T907" s="13"/>
      <c r="U907" s="13"/>
      <c r="V907" s="13"/>
      <c r="W907" s="4"/>
      <c r="X907" s="30"/>
      <c r="Y907" s="3"/>
      <c r="Z907" s="3"/>
      <c r="AA907" s="30"/>
      <c r="AB907" s="3"/>
      <c r="AC907" s="1"/>
      <c r="AD907" s="3"/>
      <c r="AE907" s="3"/>
      <c r="AF907" s="3"/>
      <c r="AG907" s="3"/>
      <c r="AH907" s="3"/>
      <c r="AI907" s="10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</row>
    <row r="908" spans="1:145" x14ac:dyDescent="0.15">
      <c r="A908" s="36"/>
      <c r="B908" s="14"/>
      <c r="C908" s="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13"/>
      <c r="T908" s="13"/>
      <c r="U908" s="13"/>
      <c r="V908" s="13"/>
      <c r="W908" s="4"/>
      <c r="X908" s="30"/>
      <c r="Y908" s="3"/>
      <c r="Z908" s="3"/>
      <c r="AA908" s="30"/>
      <c r="AB908" s="3"/>
      <c r="AC908" s="1"/>
      <c r="AD908" s="3"/>
      <c r="AE908" s="3"/>
      <c r="AF908" s="3"/>
      <c r="AG908" s="3"/>
      <c r="AH908" s="3"/>
      <c r="AI908" s="10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</row>
    <row r="909" spans="1:145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13"/>
      <c r="T909" s="13"/>
      <c r="U909" s="13"/>
      <c r="V909" s="13"/>
      <c r="W909" s="4"/>
      <c r="X909" s="30"/>
      <c r="Y909" s="3"/>
      <c r="Z909" s="3"/>
      <c r="AA909" s="30"/>
      <c r="AB909" s="3"/>
      <c r="AC909" s="1"/>
      <c r="AD909" s="3"/>
      <c r="AE909" s="3"/>
      <c r="AF909" s="3"/>
      <c r="AG909" s="3"/>
      <c r="AH909" s="3"/>
      <c r="AI909" s="10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</row>
    <row r="910" spans="1:145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13"/>
      <c r="T910" s="13"/>
      <c r="U910" s="13"/>
      <c r="V910" s="13"/>
      <c r="W910" s="4"/>
      <c r="X910" s="30"/>
      <c r="Y910" s="3"/>
      <c r="Z910" s="3"/>
      <c r="AA910" s="30"/>
      <c r="AB910" s="3"/>
      <c r="AC910" s="1"/>
      <c r="AD910" s="3"/>
      <c r="AE910" s="3"/>
      <c r="AF910" s="3"/>
      <c r="AG910" s="3"/>
      <c r="AH910" s="3"/>
      <c r="AI910" s="10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</row>
    <row r="911" spans="1:145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13"/>
      <c r="T911" s="13"/>
      <c r="U911" s="13"/>
      <c r="V911" s="13"/>
      <c r="W911" s="4"/>
      <c r="X911" s="30"/>
      <c r="Y911" s="3"/>
      <c r="Z911" s="3"/>
      <c r="AA911" s="30"/>
      <c r="AB911" s="3"/>
      <c r="AC911" s="1"/>
      <c r="AD911" s="3"/>
      <c r="AE911" s="3"/>
      <c r="AF911" s="3"/>
      <c r="AG911" s="3"/>
      <c r="AH911" s="3"/>
      <c r="AI911" s="10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</row>
    <row r="912" spans="1:145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13"/>
      <c r="T912" s="13"/>
      <c r="U912" s="13"/>
      <c r="V912" s="13"/>
      <c r="W912" s="4"/>
      <c r="X912" s="30"/>
      <c r="Y912" s="3"/>
      <c r="Z912" s="3"/>
      <c r="AA912" s="30"/>
      <c r="AB912" s="3"/>
      <c r="AC912" s="1"/>
      <c r="AD912" s="3"/>
      <c r="AE912" s="3"/>
      <c r="AF912" s="3"/>
      <c r="AG912" s="3"/>
      <c r="AH912" s="3"/>
      <c r="AI912" s="10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</row>
    <row r="913" spans="1:145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13"/>
      <c r="T913" s="13"/>
      <c r="U913" s="13"/>
      <c r="V913" s="13"/>
      <c r="W913" s="4"/>
      <c r="X913" s="30"/>
      <c r="Y913" s="3"/>
      <c r="Z913" s="3"/>
      <c r="AA913" s="30"/>
      <c r="AB913" s="3"/>
      <c r="AC913" s="1"/>
      <c r="AD913" s="3"/>
      <c r="AE913" s="3"/>
      <c r="AF913" s="3"/>
      <c r="AG913" s="3"/>
      <c r="AH913" s="3"/>
      <c r="AI913" s="10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</row>
    <row r="914" spans="1:145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13"/>
      <c r="T914" s="13"/>
      <c r="U914" s="13"/>
      <c r="V914" s="13"/>
      <c r="W914" s="4"/>
      <c r="X914" s="30"/>
      <c r="Y914" s="3"/>
      <c r="Z914" s="3"/>
      <c r="AA914" s="30"/>
      <c r="AB914" s="3"/>
      <c r="AC914" s="1"/>
      <c r="AD914" s="3"/>
      <c r="AE914" s="3"/>
      <c r="AF914" s="3"/>
      <c r="AG914" s="3"/>
      <c r="AH914" s="3"/>
      <c r="AI914" s="10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</row>
    <row r="915" spans="1:145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13"/>
      <c r="T915" s="13"/>
      <c r="U915" s="13"/>
      <c r="V915" s="13"/>
      <c r="W915" s="4"/>
      <c r="X915" s="30"/>
      <c r="Y915" s="3"/>
      <c r="Z915" s="3"/>
      <c r="AA915" s="30"/>
      <c r="AB915" s="3"/>
      <c r="AC915" s="1"/>
      <c r="AD915" s="3"/>
      <c r="AE915" s="3"/>
      <c r="AF915" s="3"/>
      <c r="AG915" s="3"/>
      <c r="AH915" s="3"/>
      <c r="AI915" s="10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</row>
    <row r="916" spans="1:145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13"/>
      <c r="T916" s="13"/>
      <c r="U916" s="13"/>
      <c r="V916" s="13"/>
      <c r="W916" s="4"/>
      <c r="X916" s="30"/>
      <c r="Y916" s="3"/>
      <c r="Z916" s="3"/>
      <c r="AA916" s="30"/>
      <c r="AB916" s="3"/>
      <c r="AC916" s="1"/>
      <c r="AD916" s="3"/>
      <c r="AE916" s="3"/>
      <c r="AF916" s="3"/>
      <c r="AG916" s="3"/>
      <c r="AH916" s="3"/>
      <c r="AI916" s="10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</row>
    <row r="917" spans="1:145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13"/>
      <c r="T917" s="13"/>
      <c r="U917" s="13"/>
      <c r="V917" s="13"/>
      <c r="W917" s="4"/>
      <c r="X917" s="30"/>
      <c r="Y917" s="3"/>
      <c r="Z917" s="3"/>
      <c r="AA917" s="30"/>
      <c r="AB917" s="3"/>
      <c r="AC917" s="1"/>
      <c r="AD917" s="3"/>
      <c r="AE917" s="3"/>
      <c r="AF917" s="3"/>
      <c r="AG917" s="3"/>
      <c r="AH917" s="3"/>
      <c r="AI917" s="10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</row>
    <row r="918" spans="1:145" x14ac:dyDescent="0.15">
      <c r="A918" s="36"/>
      <c r="B918" s="14"/>
      <c r="C918" s="6"/>
      <c r="D918" s="12"/>
      <c r="E918" s="13"/>
      <c r="F918" s="13"/>
      <c r="G918" s="13"/>
      <c r="H918" s="13"/>
      <c r="I918" s="12"/>
      <c r="J918" s="30"/>
      <c r="K918" s="2"/>
      <c r="L918" s="15"/>
      <c r="M918" s="11"/>
      <c r="N918" s="11"/>
      <c r="O918" s="15"/>
      <c r="P918" s="13"/>
      <c r="Q918" s="19"/>
      <c r="R918" s="13"/>
      <c r="S918" s="13"/>
      <c r="T918" s="13"/>
      <c r="U918" s="13"/>
      <c r="V918" s="13"/>
      <c r="W918" s="4"/>
      <c r="X918" s="30"/>
      <c r="Y918" s="3"/>
      <c r="Z918" s="3"/>
      <c r="AA918" s="30"/>
      <c r="AB918" s="3"/>
      <c r="AC918" s="1"/>
      <c r="AD918" s="3"/>
      <c r="AE918" s="3"/>
      <c r="AF918" s="3"/>
      <c r="AG918" s="3"/>
      <c r="AH918" s="3"/>
      <c r="AI918" s="10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</row>
    <row r="919" spans="1:145" x14ac:dyDescent="0.15">
      <c r="A919" s="36"/>
      <c r="B919" s="14"/>
      <c r="C919" s="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"/>
      <c r="Q919" s="19"/>
      <c r="R919" s="13"/>
      <c r="S919" s="13"/>
      <c r="T919" s="13"/>
      <c r="U919" s="13"/>
      <c r="V919" s="13"/>
      <c r="W919" s="4"/>
      <c r="X919" s="30"/>
      <c r="Y919" s="3"/>
      <c r="Z919" s="3"/>
      <c r="AA919" s="30"/>
      <c r="AB919" s="3"/>
      <c r="AC919" s="1"/>
      <c r="AD919" s="3"/>
      <c r="AE919" s="3"/>
      <c r="AF919" s="3"/>
      <c r="AG919" s="3"/>
      <c r="AH919" s="3"/>
      <c r="AI919" s="10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</row>
    <row r="920" spans="1:145" x14ac:dyDescent="0.1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"/>
      <c r="Q920" s="19"/>
      <c r="R920" s="13"/>
      <c r="S920" s="13"/>
      <c r="T920" s="13"/>
      <c r="U920" s="13"/>
      <c r="V920" s="13"/>
      <c r="W920" s="4"/>
      <c r="X920" s="30"/>
      <c r="Y920" s="3"/>
      <c r="Z920" s="3"/>
      <c r="AA920" s="30"/>
      <c r="AB920" s="3"/>
      <c r="AC920" s="1"/>
      <c r="AD920" s="3"/>
      <c r="AE920" s="3"/>
      <c r="AF920" s="3"/>
      <c r="AG920" s="3"/>
      <c r="AH920" s="3"/>
      <c r="AI920" s="10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</row>
    <row r="921" spans="1:145" x14ac:dyDescent="0.1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"/>
      <c r="Q921" s="19"/>
      <c r="R921" s="13"/>
      <c r="S921" s="13"/>
      <c r="T921" s="13"/>
      <c r="U921" s="13"/>
      <c r="V921" s="13"/>
      <c r="W921" s="4"/>
      <c r="X921" s="30"/>
      <c r="Y921" s="3"/>
      <c r="Z921" s="3"/>
      <c r="AA921" s="30"/>
      <c r="AB921" s="3"/>
      <c r="AC921" s="1"/>
      <c r="AD921" s="3"/>
      <c r="AE921" s="3"/>
      <c r="AF921" s="3"/>
      <c r="AG921" s="3"/>
      <c r="AH921" s="3"/>
      <c r="AI921" s="10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</row>
    <row r="922" spans="1:145" x14ac:dyDescent="0.1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"/>
      <c r="Q922" s="19"/>
      <c r="R922" s="13"/>
      <c r="S922" s="13"/>
      <c r="T922" s="13"/>
      <c r="U922" s="13"/>
      <c r="V922" s="13"/>
      <c r="W922" s="4"/>
      <c r="X922" s="30"/>
      <c r="Y922" s="3"/>
      <c r="Z922" s="3"/>
      <c r="AA922" s="30"/>
      <c r="AB922" s="3"/>
      <c r="AC922" s="1"/>
      <c r="AD922" s="3"/>
      <c r="AE922" s="3"/>
      <c r="AF922" s="3"/>
      <c r="AG922" s="3"/>
      <c r="AH922" s="3"/>
      <c r="AI922" s="10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</row>
    <row r="923" spans="1:145" x14ac:dyDescent="0.1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"/>
      <c r="Q923" s="19"/>
      <c r="R923" s="13"/>
      <c r="S923" s="13"/>
      <c r="T923" s="13"/>
      <c r="U923" s="13"/>
      <c r="V923" s="13"/>
      <c r="W923" s="4"/>
      <c r="X923" s="30"/>
      <c r="Y923" s="3"/>
      <c r="Z923" s="3"/>
      <c r="AA923" s="30"/>
      <c r="AB923" s="3"/>
      <c r="AC923" s="1"/>
      <c r="AD923" s="3"/>
      <c r="AE923" s="3"/>
      <c r="AF923" s="3"/>
      <c r="AG923" s="3"/>
      <c r="AH923" s="3"/>
      <c r="AI923" s="10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</row>
    <row r="924" spans="1:145" x14ac:dyDescent="0.1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"/>
      <c r="Q924" s="19"/>
      <c r="R924" s="13"/>
      <c r="S924" s="13"/>
      <c r="T924" s="13"/>
      <c r="U924" s="13"/>
      <c r="V924" s="13"/>
      <c r="W924" s="4"/>
      <c r="X924" s="30"/>
      <c r="Y924" s="20"/>
      <c r="Z924" s="20"/>
      <c r="AA924" s="29"/>
      <c r="AB924" s="20"/>
      <c r="AC924" s="23"/>
      <c r="AD924" s="20"/>
      <c r="AE924" s="20"/>
      <c r="AF924" s="20"/>
      <c r="AG924" s="20"/>
      <c r="AH924" s="20"/>
      <c r="AI924" s="21"/>
      <c r="AJ924" s="20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</row>
    <row r="925" spans="1:145" x14ac:dyDescent="0.1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"/>
      <c r="Q925" s="19"/>
      <c r="R925" s="13"/>
      <c r="S925" s="13"/>
      <c r="T925" s="13"/>
      <c r="U925" s="13"/>
      <c r="V925" s="13"/>
      <c r="W925" s="4"/>
      <c r="X925" s="30"/>
      <c r="Y925" s="3"/>
      <c r="Z925" s="3"/>
      <c r="AA925" s="30"/>
      <c r="AB925" s="3"/>
      <c r="AC925" s="1"/>
      <c r="AD925" s="3"/>
      <c r="AE925" s="3"/>
      <c r="AF925" s="3"/>
      <c r="AG925" s="3"/>
      <c r="AH925" s="3"/>
      <c r="AI925" s="10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</row>
    <row r="926" spans="1:145" x14ac:dyDescent="0.1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"/>
      <c r="Q926" s="19"/>
      <c r="R926" s="13"/>
      <c r="S926" s="13"/>
      <c r="T926" s="13"/>
      <c r="U926" s="13"/>
      <c r="V926" s="13"/>
      <c r="W926" s="4"/>
      <c r="X926" s="30"/>
      <c r="Y926" s="20"/>
      <c r="Z926" s="20"/>
      <c r="AA926" s="29"/>
      <c r="AB926" s="20"/>
      <c r="AC926" s="23"/>
      <c r="AD926" s="20"/>
      <c r="AE926" s="20"/>
      <c r="AF926" s="20"/>
      <c r="AG926" s="20"/>
      <c r="AH926" s="20"/>
      <c r="AI926" s="21"/>
      <c r="AJ926" s="20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</row>
    <row r="927" spans="1:145" x14ac:dyDescent="0.1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"/>
      <c r="Q927" s="19"/>
      <c r="R927" s="13"/>
      <c r="S927" s="13"/>
      <c r="T927" s="13"/>
      <c r="U927" s="13"/>
      <c r="V927" s="13"/>
      <c r="W927" s="4"/>
      <c r="X927" s="30"/>
      <c r="Y927" s="3"/>
      <c r="Z927" s="3"/>
      <c r="AA927" s="30"/>
      <c r="AB927" s="3"/>
      <c r="AC927" s="1"/>
      <c r="AD927" s="3"/>
      <c r="AE927" s="3"/>
      <c r="AF927" s="3"/>
      <c r="AG927" s="3"/>
      <c r="AH927" s="3"/>
      <c r="AI927" s="10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</row>
    <row r="928" spans="1:145" x14ac:dyDescent="0.1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"/>
      <c r="Q928" s="19"/>
      <c r="R928" s="13"/>
      <c r="S928" s="13"/>
      <c r="T928" s="13"/>
      <c r="U928" s="13"/>
      <c r="V928" s="13"/>
      <c r="W928" s="4"/>
      <c r="X928" s="30"/>
      <c r="Y928" s="3"/>
      <c r="Z928" s="3"/>
      <c r="AA928" s="30"/>
      <c r="AB928" s="3"/>
      <c r="AC928" s="1"/>
      <c r="AD928" s="3"/>
      <c r="AE928" s="3"/>
      <c r="AF928" s="3"/>
      <c r="AG928" s="3"/>
      <c r="AH928" s="3"/>
      <c r="AI928" s="10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</row>
    <row r="929" spans="1:145" x14ac:dyDescent="0.1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"/>
      <c r="Q929" s="19"/>
      <c r="R929" s="13"/>
      <c r="S929" s="13"/>
      <c r="T929" s="13"/>
      <c r="U929" s="13"/>
      <c r="V929" s="13"/>
      <c r="W929" s="4"/>
      <c r="X929" s="30"/>
      <c r="Y929" s="3"/>
      <c r="Z929" s="3"/>
      <c r="AA929" s="30"/>
      <c r="AB929" s="3"/>
      <c r="AC929" s="1"/>
      <c r="AD929" s="3"/>
      <c r="AE929" s="3"/>
      <c r="AF929" s="3"/>
      <c r="AG929" s="3"/>
      <c r="AH929" s="3"/>
      <c r="AI929" s="10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</row>
    <row r="930" spans="1:145" x14ac:dyDescent="0.1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"/>
      <c r="Q930" s="19"/>
      <c r="R930" s="13"/>
      <c r="S930" s="13"/>
      <c r="T930" s="13"/>
      <c r="U930" s="13"/>
      <c r="V930" s="13"/>
      <c r="W930" s="4"/>
      <c r="X930" s="30"/>
      <c r="Y930" s="3"/>
      <c r="Z930" s="3"/>
      <c r="AA930" s="30"/>
      <c r="AB930" s="3"/>
      <c r="AC930" s="1"/>
      <c r="AD930" s="3"/>
      <c r="AE930" s="3"/>
      <c r="AF930" s="3"/>
      <c r="AG930" s="3"/>
      <c r="AH930" s="3"/>
      <c r="AI930" s="10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</row>
    <row r="931" spans="1:145" x14ac:dyDescent="0.1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"/>
      <c r="Q931" s="19"/>
      <c r="R931" s="13"/>
      <c r="S931" s="13"/>
      <c r="T931" s="13"/>
      <c r="U931" s="13"/>
      <c r="V931" s="13"/>
      <c r="W931" s="4"/>
      <c r="X931" s="30"/>
      <c r="Y931" s="3"/>
      <c r="Z931" s="3"/>
      <c r="AA931" s="30"/>
      <c r="AB931" s="3"/>
      <c r="AC931" s="1"/>
      <c r="AD931" s="3"/>
      <c r="AE931" s="3"/>
      <c r="AF931" s="3"/>
      <c r="AG931" s="3"/>
      <c r="AH931" s="3"/>
      <c r="AI931" s="10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</row>
    <row r="932" spans="1:145" x14ac:dyDescent="0.1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"/>
      <c r="Q932" s="19"/>
      <c r="R932" s="13"/>
      <c r="S932" s="13"/>
      <c r="T932" s="13"/>
      <c r="U932" s="13"/>
      <c r="V932" s="13"/>
      <c r="W932" s="4"/>
      <c r="X932" s="30"/>
      <c r="Y932" s="3"/>
      <c r="Z932" s="3"/>
      <c r="AA932" s="30"/>
      <c r="AB932" s="3"/>
      <c r="AC932" s="1"/>
      <c r="AD932" s="3"/>
      <c r="AE932" s="3"/>
      <c r="AF932" s="3"/>
      <c r="AG932" s="3"/>
      <c r="AH932" s="3"/>
      <c r="AI932" s="10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</row>
    <row r="933" spans="1:145" x14ac:dyDescent="0.1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"/>
      <c r="Q933" s="19"/>
      <c r="R933" s="13"/>
      <c r="S933" s="13"/>
      <c r="T933" s="13"/>
      <c r="U933" s="13"/>
      <c r="V933" s="13"/>
      <c r="W933" s="4"/>
      <c r="X933" s="30"/>
      <c r="Y933" s="3"/>
      <c r="Z933" s="3"/>
      <c r="AA933" s="30"/>
      <c r="AB933" s="3"/>
      <c r="AC933" s="1"/>
      <c r="AD933" s="3"/>
      <c r="AE933" s="3"/>
      <c r="AF933" s="3"/>
      <c r="AG933" s="3"/>
      <c r="AH933" s="3"/>
      <c r="AI933" s="10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</row>
    <row r="934" spans="1:145" x14ac:dyDescent="0.1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"/>
      <c r="Q934" s="19"/>
      <c r="R934" s="13"/>
      <c r="S934" s="13"/>
      <c r="T934" s="13"/>
      <c r="U934" s="13"/>
      <c r="V934" s="13"/>
      <c r="W934" s="4"/>
      <c r="X934" s="30"/>
      <c r="Y934" s="3"/>
      <c r="Z934" s="3"/>
      <c r="AA934" s="30"/>
      <c r="AB934" s="3"/>
      <c r="AC934" s="1"/>
      <c r="AD934" s="3"/>
      <c r="AE934" s="3"/>
      <c r="AF934" s="3"/>
      <c r="AG934" s="3"/>
      <c r="AH934" s="3"/>
      <c r="AI934" s="10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</row>
    <row r="935" spans="1:145" x14ac:dyDescent="0.1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"/>
      <c r="Q935" s="19"/>
      <c r="R935" s="13"/>
      <c r="S935" s="13"/>
      <c r="T935" s="13"/>
      <c r="U935" s="13"/>
      <c r="V935" s="13"/>
      <c r="W935" s="4"/>
      <c r="X935" s="30"/>
      <c r="Y935" s="3"/>
      <c r="Z935" s="3"/>
      <c r="AA935" s="30"/>
      <c r="AB935" s="3"/>
      <c r="AC935" s="1"/>
      <c r="AD935" s="3"/>
      <c r="AE935" s="3"/>
      <c r="AF935" s="3"/>
      <c r="AG935" s="3"/>
      <c r="AH935" s="3"/>
      <c r="AI935" s="10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</row>
    <row r="936" spans="1:145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13"/>
      <c r="T936" s="13"/>
      <c r="U936" s="13"/>
      <c r="V936" s="13"/>
      <c r="W936" s="4"/>
      <c r="X936" s="30"/>
      <c r="Y936" s="3"/>
      <c r="Z936" s="3"/>
      <c r="AA936" s="30"/>
      <c r="AB936" s="3"/>
      <c r="AC936" s="1"/>
      <c r="AD936" s="3"/>
      <c r="AE936" s="3"/>
      <c r="AF936" s="3"/>
      <c r="AG936" s="3"/>
      <c r="AH936" s="3"/>
      <c r="AI936" s="10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</row>
    <row r="937" spans="1:145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13"/>
      <c r="T937" s="13"/>
      <c r="U937" s="13"/>
      <c r="V937" s="13"/>
      <c r="W937" s="4"/>
      <c r="X937" s="30"/>
      <c r="Y937" s="3"/>
      <c r="Z937" s="3"/>
      <c r="AA937" s="30"/>
      <c r="AB937" s="3"/>
      <c r="AC937" s="1"/>
      <c r="AD937" s="3"/>
      <c r="AE937" s="3"/>
      <c r="AF937" s="3"/>
      <c r="AG937" s="3"/>
      <c r="AH937" s="3"/>
      <c r="AI937" s="10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</row>
    <row r="938" spans="1:145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13"/>
      <c r="T938" s="13"/>
      <c r="U938" s="13"/>
      <c r="V938" s="13"/>
      <c r="W938" s="4"/>
      <c r="X938" s="30"/>
      <c r="Y938" s="3"/>
      <c r="Z938" s="3"/>
      <c r="AA938" s="30"/>
      <c r="AB938" s="3"/>
      <c r="AC938" s="1"/>
      <c r="AD938" s="3"/>
      <c r="AE938" s="3"/>
      <c r="AF938" s="3"/>
      <c r="AG938" s="3"/>
      <c r="AH938" s="3"/>
      <c r="AI938" s="10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</row>
    <row r="939" spans="1:145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13"/>
      <c r="T939" s="13"/>
      <c r="U939" s="13"/>
      <c r="V939" s="13"/>
      <c r="W939" s="4"/>
      <c r="X939" s="30"/>
      <c r="Y939" s="3"/>
      <c r="Z939" s="3"/>
      <c r="AA939" s="30"/>
      <c r="AB939" s="3"/>
      <c r="AC939" s="1"/>
      <c r="AD939" s="3"/>
      <c r="AE939" s="3"/>
      <c r="AF939" s="3"/>
      <c r="AG939" s="3"/>
      <c r="AH939" s="3"/>
      <c r="AI939" s="10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</row>
    <row r="940" spans="1:145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13"/>
      <c r="T940" s="13"/>
      <c r="U940" s="13"/>
      <c r="V940" s="13"/>
      <c r="W940" s="4"/>
      <c r="X940" s="30"/>
      <c r="Y940" s="3"/>
      <c r="Z940" s="3"/>
      <c r="AA940" s="30"/>
      <c r="AB940" s="3"/>
      <c r="AC940" s="1"/>
      <c r="AD940" s="3"/>
      <c r="AE940" s="3"/>
      <c r="AF940" s="3"/>
      <c r="AG940" s="3"/>
      <c r="AH940" s="3"/>
      <c r="AI940" s="10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</row>
    <row r="941" spans="1:145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13"/>
      <c r="T941" s="13"/>
      <c r="U941" s="13"/>
      <c r="V941" s="13"/>
      <c r="W941" s="4"/>
      <c r="X941" s="30"/>
      <c r="Y941" s="3"/>
      <c r="Z941" s="3"/>
      <c r="AA941" s="30"/>
      <c r="AB941" s="3"/>
      <c r="AC941" s="1"/>
      <c r="AD941" s="3"/>
      <c r="AE941" s="3"/>
      <c r="AF941" s="3"/>
      <c r="AG941" s="3"/>
      <c r="AH941" s="3"/>
      <c r="AI941" s="10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</row>
    <row r="942" spans="1:145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13"/>
      <c r="T942" s="13"/>
      <c r="U942" s="13"/>
      <c r="V942" s="13"/>
      <c r="W942" s="4"/>
      <c r="X942" s="30"/>
      <c r="Y942" s="3"/>
      <c r="Z942" s="3"/>
      <c r="AA942" s="30"/>
      <c r="AB942" s="3"/>
      <c r="AC942" s="1"/>
      <c r="AD942" s="3"/>
      <c r="AE942" s="3"/>
      <c r="AF942" s="3"/>
      <c r="AG942" s="3"/>
      <c r="AH942" s="3"/>
      <c r="AI942" s="10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</row>
    <row r="943" spans="1:145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13"/>
      <c r="T943" s="13"/>
      <c r="U943" s="13"/>
      <c r="V943" s="13"/>
      <c r="W943" s="4"/>
      <c r="X943" s="30"/>
      <c r="Y943" s="3"/>
      <c r="Z943" s="3"/>
      <c r="AA943" s="30"/>
      <c r="AB943" s="3"/>
      <c r="AC943" s="1"/>
      <c r="AD943" s="3"/>
      <c r="AE943" s="3"/>
      <c r="AF943" s="3"/>
      <c r="AG943" s="3"/>
      <c r="AH943" s="3"/>
      <c r="AI943" s="10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</row>
    <row r="944" spans="1:145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13"/>
      <c r="T944" s="13"/>
      <c r="U944" s="13"/>
      <c r="V944" s="13"/>
      <c r="W944" s="4"/>
      <c r="X944" s="30"/>
      <c r="Y944" s="3"/>
      <c r="Z944" s="3"/>
      <c r="AA944" s="30"/>
      <c r="AB944" s="3"/>
      <c r="AC944" s="1"/>
      <c r="AD944" s="3"/>
      <c r="AE944" s="3"/>
      <c r="AF944" s="3"/>
      <c r="AG944" s="3"/>
      <c r="AH944" s="3"/>
      <c r="AI944" s="10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</row>
    <row r="945" spans="1:145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13"/>
      <c r="T945" s="13"/>
      <c r="U945" s="13"/>
      <c r="V945" s="13"/>
      <c r="W945" s="4"/>
      <c r="X945" s="30"/>
      <c r="Y945" s="3"/>
      <c r="Z945" s="3"/>
      <c r="AA945" s="30"/>
      <c r="AB945" s="3"/>
      <c r="AC945" s="1"/>
      <c r="AD945" s="3"/>
      <c r="AE945" s="3"/>
      <c r="AF945" s="3"/>
      <c r="AG945" s="3"/>
      <c r="AH945" s="3"/>
      <c r="AI945" s="10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</row>
    <row r="946" spans="1:145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13"/>
      <c r="T946" s="13"/>
      <c r="U946" s="13"/>
      <c r="V946" s="13"/>
      <c r="W946" s="4"/>
      <c r="X946" s="30"/>
      <c r="Y946" s="3"/>
      <c r="Z946" s="3"/>
      <c r="AA946" s="30"/>
      <c r="AB946" s="3"/>
      <c r="AC946" s="1"/>
      <c r="AD946" s="3"/>
      <c r="AE946" s="3"/>
      <c r="AF946" s="3"/>
      <c r="AG946" s="3"/>
      <c r="AH946" s="3"/>
      <c r="AI946" s="10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</row>
    <row r="947" spans="1:145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13"/>
      <c r="T947" s="13"/>
      <c r="U947" s="13"/>
      <c r="V947" s="13"/>
      <c r="W947" s="4"/>
      <c r="X947" s="30"/>
      <c r="Y947" s="3"/>
      <c r="Z947" s="3"/>
      <c r="AA947" s="30"/>
      <c r="AB947" s="3"/>
      <c r="AC947" s="1"/>
      <c r="AD947" s="3"/>
      <c r="AE947" s="3"/>
      <c r="AF947" s="3"/>
      <c r="AG947" s="3"/>
      <c r="AH947" s="3"/>
      <c r="AI947" s="10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</row>
    <row r="948" spans="1:145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13"/>
      <c r="T948" s="13"/>
      <c r="U948" s="13"/>
      <c r="V948" s="13"/>
      <c r="W948" s="4"/>
      <c r="X948" s="30"/>
      <c r="Y948" s="3"/>
      <c r="Z948" s="3"/>
      <c r="AA948" s="30"/>
      <c r="AB948" s="3"/>
      <c r="AC948" s="1"/>
      <c r="AD948" s="3"/>
      <c r="AE948" s="3"/>
      <c r="AF948" s="3"/>
      <c r="AG948" s="3"/>
      <c r="AH948" s="3"/>
      <c r="AI948" s="10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</row>
    <row r="949" spans="1:145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13"/>
      <c r="T949" s="13"/>
      <c r="U949" s="13"/>
      <c r="V949" s="13"/>
      <c r="W949" s="4"/>
      <c r="X949" s="30"/>
      <c r="Y949" s="3"/>
      <c r="Z949" s="3"/>
      <c r="AA949" s="30"/>
      <c r="AB949" s="3"/>
      <c r="AC949" s="1"/>
      <c r="AD949" s="3"/>
      <c r="AE949" s="3"/>
      <c r="AF949" s="3"/>
      <c r="AG949" s="3"/>
      <c r="AH949" s="3"/>
      <c r="AI949" s="10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</row>
    <row r="950" spans="1:145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13"/>
      <c r="T950" s="13"/>
      <c r="U950" s="13"/>
      <c r="V950" s="13"/>
      <c r="W950" s="4"/>
      <c r="X950" s="30"/>
      <c r="Y950" s="3"/>
      <c r="Z950" s="3"/>
      <c r="AA950" s="30"/>
      <c r="AB950" s="3"/>
      <c r="AC950" s="1"/>
      <c r="AD950" s="3"/>
      <c r="AE950" s="3"/>
      <c r="AF950" s="3"/>
      <c r="AG950" s="3"/>
      <c r="AH950" s="3"/>
      <c r="AI950" s="10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</row>
    <row r="951" spans="1:145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13"/>
      <c r="T951" s="13"/>
      <c r="U951" s="13"/>
      <c r="V951" s="13"/>
      <c r="W951" s="4"/>
      <c r="X951" s="30"/>
      <c r="Y951" s="3"/>
      <c r="Z951" s="3"/>
      <c r="AA951" s="30"/>
      <c r="AB951" s="3"/>
      <c r="AC951" s="1"/>
      <c r="AD951" s="3"/>
      <c r="AE951" s="3"/>
      <c r="AF951" s="3"/>
      <c r="AG951" s="3"/>
      <c r="AH951" s="3"/>
      <c r="AI951" s="10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</row>
    <row r="952" spans="1:145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13"/>
      <c r="T952" s="13"/>
      <c r="U952" s="13"/>
      <c r="V952" s="13"/>
      <c r="W952" s="4"/>
      <c r="X952" s="30"/>
      <c r="Y952" s="3"/>
      <c r="Z952" s="3"/>
      <c r="AA952" s="30"/>
      <c r="AB952" s="3"/>
      <c r="AC952" s="1"/>
      <c r="AD952" s="3"/>
      <c r="AE952" s="3"/>
      <c r="AF952" s="3"/>
      <c r="AG952" s="3"/>
      <c r="AH952" s="3"/>
      <c r="AI952" s="10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</row>
    <row r="953" spans="1:145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13"/>
      <c r="T953" s="13"/>
      <c r="U953" s="13"/>
      <c r="V953" s="13"/>
      <c r="W953" s="4"/>
      <c r="X953" s="30"/>
      <c r="Y953" s="3"/>
      <c r="Z953" s="3"/>
      <c r="AA953" s="30"/>
      <c r="AB953" s="3"/>
      <c r="AC953" s="1"/>
      <c r="AD953" s="3"/>
      <c r="AE953" s="3"/>
      <c r="AF953" s="3"/>
      <c r="AG953" s="3"/>
      <c r="AH953" s="3"/>
      <c r="AI953" s="10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</row>
    <row r="954" spans="1:145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13"/>
      <c r="T954" s="13"/>
      <c r="U954" s="13"/>
      <c r="V954" s="13"/>
      <c r="W954" s="4"/>
      <c r="X954" s="30"/>
      <c r="Y954" s="3"/>
      <c r="Z954" s="3"/>
      <c r="AA954" s="30"/>
      <c r="AB954" s="3"/>
      <c r="AC954" s="1"/>
      <c r="AD954" s="3"/>
      <c r="AE954" s="3"/>
      <c r="AF954" s="3"/>
      <c r="AG954" s="3"/>
      <c r="AH954" s="3"/>
      <c r="AI954" s="10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</row>
    <row r="955" spans="1:145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13"/>
      <c r="T955" s="13"/>
      <c r="U955" s="13"/>
      <c r="V955" s="13"/>
      <c r="W955" s="4"/>
      <c r="X955" s="30"/>
      <c r="Y955" s="3"/>
      <c r="Z955" s="3"/>
      <c r="AA955" s="30"/>
      <c r="AB955" s="3"/>
      <c r="AC955" s="1"/>
      <c r="AD955" s="3"/>
      <c r="AE955" s="3"/>
      <c r="AF955" s="3"/>
      <c r="AG955" s="3"/>
      <c r="AH955" s="3"/>
      <c r="AI955" s="10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</row>
    <row r="956" spans="1:145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13"/>
      <c r="T956" s="13"/>
      <c r="U956" s="13"/>
      <c r="V956" s="13"/>
      <c r="W956" s="4"/>
      <c r="X956" s="30"/>
      <c r="Y956" s="3"/>
      <c r="Z956" s="3"/>
      <c r="AA956" s="30"/>
      <c r="AB956" s="3"/>
      <c r="AC956" s="1"/>
      <c r="AD956" s="3"/>
      <c r="AE956" s="3"/>
      <c r="AF956" s="3"/>
      <c r="AG956" s="3"/>
      <c r="AH956" s="3"/>
      <c r="AI956" s="10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</row>
    <row r="957" spans="1:145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13"/>
      <c r="T957" s="13"/>
      <c r="U957" s="13"/>
      <c r="V957" s="13"/>
      <c r="W957" s="4"/>
      <c r="X957" s="30"/>
      <c r="Y957" s="3"/>
      <c r="Z957" s="3"/>
      <c r="AA957" s="30"/>
      <c r="AB957" s="3"/>
      <c r="AC957" s="1"/>
      <c r="AD957" s="3"/>
      <c r="AE957" s="3"/>
      <c r="AF957" s="3"/>
      <c r="AG957" s="3"/>
      <c r="AH957" s="3"/>
      <c r="AI957" s="10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</row>
    <row r="958" spans="1:145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13"/>
      <c r="T958" s="13"/>
      <c r="U958" s="13"/>
      <c r="V958" s="13"/>
      <c r="W958" s="4"/>
      <c r="X958" s="30"/>
      <c r="Y958" s="3"/>
      <c r="Z958" s="3"/>
      <c r="AA958" s="30"/>
      <c r="AB958" s="3"/>
      <c r="AC958" s="1"/>
      <c r="AD958" s="3"/>
      <c r="AE958" s="3"/>
      <c r="AF958" s="3"/>
      <c r="AG958" s="3"/>
      <c r="AH958" s="3"/>
      <c r="AI958" s="10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</row>
    <row r="959" spans="1:145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13"/>
      <c r="T959" s="13"/>
      <c r="U959" s="13"/>
      <c r="V959" s="13"/>
      <c r="W959" s="4"/>
      <c r="X959" s="30"/>
      <c r="Y959" s="3"/>
      <c r="Z959" s="3"/>
      <c r="AA959" s="30"/>
      <c r="AB959" s="3"/>
      <c r="AC959" s="1"/>
      <c r="AD959" s="3"/>
      <c r="AE959" s="3"/>
      <c r="AF959" s="3"/>
      <c r="AG959" s="3"/>
      <c r="AH959" s="3"/>
      <c r="AI959" s="10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</row>
    <row r="960" spans="1:145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13"/>
      <c r="T960" s="13"/>
      <c r="U960" s="13"/>
      <c r="V960" s="13"/>
      <c r="W960" s="4"/>
      <c r="X960" s="30"/>
      <c r="Y960" s="3"/>
      <c r="Z960" s="3"/>
      <c r="AA960" s="30"/>
      <c r="AB960" s="3"/>
      <c r="AC960" s="1"/>
      <c r="AD960" s="3"/>
      <c r="AE960" s="3"/>
      <c r="AF960" s="3"/>
      <c r="AG960" s="3"/>
      <c r="AH960" s="3"/>
      <c r="AI960" s="10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</row>
    <row r="961" spans="1:145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13"/>
      <c r="T961" s="13"/>
      <c r="U961" s="13"/>
      <c r="V961" s="13"/>
      <c r="W961" s="4"/>
      <c r="X961" s="30"/>
      <c r="Y961" s="3"/>
      <c r="Z961" s="3"/>
      <c r="AA961" s="30"/>
      <c r="AB961" s="3"/>
      <c r="AC961" s="1"/>
      <c r="AD961" s="3"/>
      <c r="AE961" s="3"/>
      <c r="AF961" s="3"/>
      <c r="AG961" s="3"/>
      <c r="AH961" s="3"/>
      <c r="AI961" s="10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</row>
    <row r="962" spans="1:145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13"/>
      <c r="T962" s="13"/>
      <c r="U962" s="13"/>
      <c r="V962" s="13"/>
      <c r="W962" s="4"/>
      <c r="X962" s="30"/>
      <c r="Y962" s="3"/>
      <c r="Z962" s="3"/>
      <c r="AA962" s="30"/>
      <c r="AB962" s="3"/>
      <c r="AC962" s="1"/>
      <c r="AD962" s="3"/>
      <c r="AE962" s="3"/>
      <c r="AF962" s="3"/>
      <c r="AG962" s="3"/>
      <c r="AH962" s="3"/>
      <c r="AI962" s="10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</row>
    <row r="963" spans="1:145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13"/>
      <c r="T963" s="13"/>
      <c r="U963" s="13"/>
      <c r="V963" s="13"/>
      <c r="W963" s="4"/>
      <c r="X963" s="30"/>
      <c r="Y963" s="3"/>
      <c r="Z963" s="3"/>
      <c r="AA963" s="30"/>
      <c r="AB963" s="3"/>
      <c r="AC963" s="1"/>
      <c r="AD963" s="3"/>
      <c r="AE963" s="3"/>
      <c r="AF963" s="3"/>
      <c r="AG963" s="3"/>
      <c r="AH963" s="3"/>
      <c r="AI963" s="10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</row>
    <row r="964" spans="1:145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13"/>
      <c r="T964" s="13"/>
      <c r="U964" s="13"/>
      <c r="V964" s="13"/>
      <c r="W964" s="4"/>
      <c r="X964" s="30"/>
      <c r="Y964" s="3"/>
      <c r="Z964" s="3"/>
      <c r="AA964" s="30"/>
      <c r="AB964" s="3"/>
      <c r="AC964" s="1"/>
      <c r="AD964" s="3"/>
      <c r="AE964" s="3"/>
      <c r="AF964" s="3"/>
      <c r="AG964" s="3"/>
      <c r="AH964" s="3"/>
      <c r="AI964" s="10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</row>
    <row r="965" spans="1:145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13"/>
      <c r="T965" s="13"/>
      <c r="U965" s="13"/>
      <c r="V965" s="13"/>
      <c r="W965" s="4"/>
      <c r="X965" s="30"/>
      <c r="Y965" s="3"/>
      <c r="Z965" s="3"/>
      <c r="AA965" s="30"/>
      <c r="AB965" s="3"/>
      <c r="AC965" s="1"/>
      <c r="AD965" s="3"/>
      <c r="AE965" s="3"/>
      <c r="AF965" s="3"/>
      <c r="AG965" s="3"/>
      <c r="AH965" s="3"/>
      <c r="AI965" s="10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</row>
    <row r="966" spans="1:145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13"/>
      <c r="T966" s="13"/>
      <c r="U966" s="13"/>
      <c r="V966" s="13"/>
      <c r="W966" s="4"/>
      <c r="X966" s="30"/>
      <c r="Y966" s="3"/>
      <c r="Z966" s="3"/>
      <c r="AA966" s="30"/>
      <c r="AB966" s="3"/>
      <c r="AC966" s="1"/>
      <c r="AD966" s="3"/>
      <c r="AE966" s="3"/>
      <c r="AF966" s="3"/>
      <c r="AG966" s="3"/>
      <c r="AH966" s="3"/>
      <c r="AI966" s="10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</row>
    <row r="967" spans="1:145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13"/>
      <c r="T967" s="13"/>
      <c r="U967" s="13"/>
      <c r="V967" s="13"/>
      <c r="W967" s="4"/>
      <c r="X967" s="30"/>
      <c r="Y967" s="3"/>
      <c r="Z967" s="3"/>
      <c r="AA967" s="30"/>
      <c r="AB967" s="3"/>
      <c r="AC967" s="1"/>
      <c r="AD967" s="3"/>
      <c r="AE967" s="3"/>
      <c r="AF967" s="3"/>
      <c r="AG967" s="3"/>
      <c r="AH967" s="3"/>
      <c r="AI967" s="10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</row>
    <row r="968" spans="1:145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13"/>
      <c r="T968" s="13"/>
      <c r="U968" s="13"/>
      <c r="V968" s="13"/>
      <c r="W968" s="4"/>
      <c r="X968" s="30"/>
      <c r="Y968" s="3"/>
      <c r="Z968" s="3"/>
      <c r="AA968" s="30"/>
      <c r="AB968" s="3"/>
      <c r="AC968" s="1"/>
      <c r="AD968" s="3"/>
      <c r="AE968" s="3"/>
      <c r="AF968" s="3"/>
      <c r="AG968" s="3"/>
      <c r="AH968" s="3"/>
      <c r="AI968" s="10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</row>
    <row r="969" spans="1:145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13"/>
      <c r="T969" s="13"/>
      <c r="U969" s="13"/>
      <c r="V969" s="13"/>
      <c r="W969" s="4"/>
      <c r="X969" s="30"/>
      <c r="Y969" s="3"/>
      <c r="Z969" s="3"/>
      <c r="AA969" s="30"/>
      <c r="AB969" s="3"/>
      <c r="AC969" s="1"/>
      <c r="AD969" s="3"/>
      <c r="AE969" s="3"/>
      <c r="AF969" s="3"/>
      <c r="AG969" s="3"/>
      <c r="AH969" s="3"/>
      <c r="AI969" s="10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</row>
    <row r="970" spans="1:145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13"/>
      <c r="T970" s="13"/>
      <c r="U970" s="13"/>
      <c r="V970" s="13"/>
      <c r="W970" s="4"/>
      <c r="X970" s="30"/>
      <c r="Y970" s="3"/>
      <c r="Z970" s="3"/>
      <c r="AA970" s="30"/>
      <c r="AB970" s="3"/>
      <c r="AC970" s="1"/>
      <c r="AD970" s="3"/>
      <c r="AE970" s="3"/>
      <c r="AF970" s="3"/>
      <c r="AG970" s="3"/>
      <c r="AH970" s="3"/>
      <c r="AI970" s="10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</row>
    <row r="971" spans="1:145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13"/>
      <c r="T971" s="13"/>
      <c r="U971" s="13"/>
      <c r="V971" s="13"/>
      <c r="W971" s="4"/>
      <c r="X971" s="30"/>
      <c r="Y971" s="3"/>
      <c r="Z971" s="3"/>
      <c r="AA971" s="30"/>
      <c r="AB971" s="3"/>
      <c r="AC971" s="1"/>
      <c r="AD971" s="3"/>
      <c r="AE971" s="3"/>
      <c r="AF971" s="3"/>
      <c r="AG971" s="3"/>
      <c r="AH971" s="3"/>
      <c r="AI971" s="10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</row>
    <row r="972" spans="1:145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13"/>
      <c r="T972" s="13"/>
      <c r="U972" s="13"/>
      <c r="V972" s="13"/>
      <c r="W972" s="4"/>
      <c r="X972" s="30"/>
      <c r="Y972" s="3"/>
      <c r="Z972" s="3"/>
      <c r="AA972" s="30"/>
      <c r="AB972" s="3"/>
      <c r="AC972" s="1"/>
      <c r="AD972" s="3"/>
      <c r="AE972" s="3"/>
      <c r="AF972" s="3"/>
      <c r="AG972" s="3"/>
      <c r="AH972" s="3"/>
      <c r="AI972" s="10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</row>
    <row r="973" spans="1:145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13"/>
      <c r="T973" s="13"/>
      <c r="U973" s="13"/>
      <c r="V973" s="13"/>
      <c r="W973" s="4"/>
      <c r="X973" s="30"/>
      <c r="Y973" s="3"/>
      <c r="Z973" s="3"/>
      <c r="AA973" s="30"/>
      <c r="AB973" s="3"/>
      <c r="AC973" s="1"/>
      <c r="AD973" s="3"/>
      <c r="AE973" s="3"/>
      <c r="AF973" s="3"/>
      <c r="AG973" s="3"/>
      <c r="AH973" s="3"/>
      <c r="AI973" s="10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</row>
    <row r="974" spans="1:145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13"/>
      <c r="T974" s="13"/>
      <c r="U974" s="13"/>
      <c r="V974" s="13"/>
      <c r="W974" s="4"/>
      <c r="X974" s="30"/>
      <c r="Y974" s="3"/>
      <c r="Z974" s="3"/>
      <c r="AA974" s="30"/>
      <c r="AB974" s="3"/>
      <c r="AC974" s="1"/>
      <c r="AD974" s="3"/>
      <c r="AE974" s="3"/>
      <c r="AF974" s="3"/>
      <c r="AG974" s="3"/>
      <c r="AH974" s="3"/>
      <c r="AI974" s="10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</row>
    <row r="975" spans="1:145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13"/>
      <c r="T975" s="13"/>
      <c r="U975" s="13"/>
      <c r="V975" s="13"/>
      <c r="W975" s="4"/>
      <c r="X975" s="30"/>
      <c r="Y975" s="3"/>
      <c r="Z975" s="3"/>
      <c r="AA975" s="30"/>
      <c r="AB975" s="3"/>
      <c r="AC975" s="1"/>
      <c r="AD975" s="3"/>
      <c r="AE975" s="3"/>
      <c r="AF975" s="3"/>
      <c r="AG975" s="3"/>
      <c r="AH975" s="3"/>
      <c r="AI975" s="10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</row>
    <row r="976" spans="1:145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13"/>
      <c r="T976" s="13"/>
      <c r="U976" s="13"/>
      <c r="V976" s="13"/>
      <c r="W976" s="4"/>
      <c r="X976" s="30"/>
      <c r="Y976" s="3"/>
      <c r="Z976" s="3"/>
      <c r="AA976" s="30"/>
      <c r="AB976" s="3"/>
      <c r="AC976" s="1"/>
      <c r="AD976" s="3"/>
      <c r="AE976" s="3"/>
      <c r="AF976" s="3"/>
      <c r="AG976" s="3"/>
      <c r="AH976" s="3"/>
      <c r="AI976" s="10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</row>
    <row r="977" spans="1:145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13"/>
      <c r="T977" s="13"/>
      <c r="U977" s="13"/>
      <c r="V977" s="13"/>
      <c r="W977" s="4"/>
      <c r="X977" s="30"/>
      <c r="Y977" s="3"/>
      <c r="Z977" s="3"/>
      <c r="AA977" s="30"/>
      <c r="AB977" s="3"/>
      <c r="AC977" s="1"/>
      <c r="AD977" s="3"/>
      <c r="AE977" s="3"/>
      <c r="AF977" s="3"/>
      <c r="AG977" s="3"/>
      <c r="AH977" s="3"/>
      <c r="AI977" s="10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</row>
    <row r="978" spans="1:145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13"/>
      <c r="T978" s="13"/>
      <c r="U978" s="13"/>
      <c r="V978" s="13"/>
      <c r="W978" s="4"/>
      <c r="X978" s="30"/>
      <c r="Y978" s="3"/>
      <c r="Z978" s="3"/>
      <c r="AA978" s="30"/>
      <c r="AB978" s="3"/>
      <c r="AC978" s="1"/>
      <c r="AD978" s="3"/>
      <c r="AE978" s="3"/>
      <c r="AF978" s="3"/>
      <c r="AG978" s="3"/>
      <c r="AH978" s="3"/>
      <c r="AI978" s="10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</row>
    <row r="979" spans="1:145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13"/>
      <c r="T979" s="13"/>
      <c r="U979" s="13"/>
      <c r="V979" s="13"/>
      <c r="W979" s="4"/>
      <c r="X979" s="30"/>
      <c r="Y979" s="3"/>
      <c r="Z979" s="3"/>
      <c r="AA979" s="30"/>
      <c r="AB979" s="3"/>
      <c r="AC979" s="1"/>
      <c r="AD979" s="3"/>
      <c r="AE979" s="3"/>
      <c r="AF979" s="3"/>
      <c r="AG979" s="3"/>
      <c r="AH979" s="3"/>
      <c r="AI979" s="10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</row>
    <row r="980" spans="1:145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13"/>
      <c r="T980" s="13"/>
      <c r="U980" s="13"/>
      <c r="V980" s="13"/>
      <c r="W980" s="4"/>
      <c r="X980" s="30"/>
      <c r="Y980" s="3"/>
      <c r="Z980" s="3"/>
      <c r="AA980" s="30"/>
      <c r="AB980" s="3"/>
      <c r="AC980" s="1"/>
      <c r="AD980" s="3"/>
      <c r="AE980" s="3"/>
      <c r="AF980" s="3"/>
      <c r="AG980" s="3"/>
      <c r="AH980" s="3"/>
      <c r="AI980" s="10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</row>
    <row r="981" spans="1:145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13"/>
      <c r="T981" s="13"/>
      <c r="U981" s="13"/>
      <c r="V981" s="13"/>
      <c r="W981" s="4"/>
      <c r="X981" s="30"/>
      <c r="Y981" s="3"/>
      <c r="Z981" s="3"/>
      <c r="AA981" s="30"/>
      <c r="AB981" s="3"/>
      <c r="AC981" s="1"/>
      <c r="AD981" s="3"/>
      <c r="AE981" s="3"/>
      <c r="AF981" s="3"/>
      <c r="AG981" s="3"/>
      <c r="AH981" s="3"/>
      <c r="AI981" s="10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</row>
    <row r="982" spans="1:145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13"/>
      <c r="T982" s="13"/>
      <c r="U982" s="13"/>
      <c r="V982" s="13"/>
      <c r="W982" s="4"/>
      <c r="X982" s="30"/>
      <c r="Y982" s="3"/>
      <c r="Z982" s="3"/>
      <c r="AA982" s="30"/>
      <c r="AB982" s="3"/>
      <c r="AC982" s="1"/>
      <c r="AD982" s="3"/>
      <c r="AE982" s="3"/>
      <c r="AF982" s="3"/>
      <c r="AG982" s="3"/>
      <c r="AH982" s="3"/>
      <c r="AI982" s="10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</row>
    <row r="983" spans="1:145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13"/>
      <c r="T983" s="13"/>
      <c r="U983" s="13"/>
      <c r="V983" s="13"/>
      <c r="W983" s="4"/>
      <c r="X983" s="30"/>
      <c r="Y983" s="3"/>
      <c r="Z983" s="3"/>
      <c r="AA983" s="30"/>
      <c r="AB983" s="3"/>
      <c r="AC983" s="1"/>
      <c r="AD983" s="3"/>
      <c r="AE983" s="3"/>
      <c r="AF983" s="3"/>
      <c r="AG983" s="3"/>
      <c r="AH983" s="3"/>
      <c r="AI983" s="10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</row>
    <row r="984" spans="1:145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13"/>
      <c r="T984" s="13"/>
      <c r="U984" s="13"/>
      <c r="V984" s="13"/>
      <c r="W984" s="4"/>
      <c r="X984" s="30"/>
      <c r="Y984" s="3"/>
      <c r="Z984" s="3"/>
      <c r="AA984" s="30"/>
      <c r="AB984" s="3"/>
      <c r="AC984" s="1"/>
      <c r="AD984" s="3"/>
      <c r="AE984" s="3"/>
      <c r="AF984" s="3"/>
      <c r="AG984" s="3"/>
      <c r="AH984" s="3"/>
      <c r="AI984" s="10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</row>
    <row r="985" spans="1:145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13"/>
      <c r="T985" s="13"/>
      <c r="U985" s="13"/>
      <c r="V985" s="13"/>
      <c r="W985" s="4"/>
      <c r="X985" s="30"/>
      <c r="Y985" s="3"/>
      <c r="Z985" s="3"/>
      <c r="AA985" s="30"/>
      <c r="AB985" s="3"/>
      <c r="AC985" s="1"/>
      <c r="AD985" s="3"/>
      <c r="AE985" s="3"/>
      <c r="AF985" s="3"/>
      <c r="AG985" s="3"/>
      <c r="AH985" s="3"/>
      <c r="AI985" s="10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</row>
    <row r="986" spans="1:145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13"/>
      <c r="T986" s="13"/>
      <c r="U986" s="13"/>
      <c r="V986" s="13"/>
      <c r="W986" s="4"/>
      <c r="X986" s="30"/>
      <c r="Y986" s="3"/>
      <c r="Z986" s="3"/>
      <c r="AA986" s="30"/>
      <c r="AB986" s="3"/>
      <c r="AC986" s="1"/>
      <c r="AD986" s="3"/>
      <c r="AE986" s="3"/>
      <c r="AF986" s="3"/>
      <c r="AG986" s="3"/>
      <c r="AH986" s="3"/>
      <c r="AI986" s="10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</row>
    <row r="987" spans="1:145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13"/>
      <c r="T987" s="13"/>
      <c r="U987" s="13"/>
      <c r="V987" s="13"/>
      <c r="W987" s="4"/>
      <c r="X987" s="30"/>
      <c r="Y987" s="3"/>
      <c r="Z987" s="3"/>
      <c r="AA987" s="30"/>
      <c r="AB987" s="3"/>
      <c r="AC987" s="1"/>
      <c r="AD987" s="3"/>
      <c r="AE987" s="3"/>
      <c r="AF987" s="3"/>
      <c r="AG987" s="3"/>
      <c r="AH987" s="3"/>
      <c r="AI987" s="10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</row>
    <row r="988" spans="1:145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13"/>
      <c r="T988" s="13"/>
      <c r="U988" s="13"/>
      <c r="V988" s="13"/>
      <c r="W988" s="4"/>
      <c r="X988" s="30"/>
      <c r="Y988" s="3"/>
      <c r="Z988" s="3"/>
      <c r="AA988" s="30"/>
      <c r="AB988" s="3"/>
      <c r="AC988" s="1"/>
      <c r="AD988" s="3"/>
      <c r="AE988" s="3"/>
      <c r="AF988" s="3"/>
      <c r="AG988" s="3"/>
      <c r="AH988" s="3"/>
      <c r="AI988" s="10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</row>
    <row r="989" spans="1:145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13"/>
      <c r="T989" s="13"/>
      <c r="U989" s="13"/>
      <c r="V989" s="13"/>
      <c r="W989" s="4"/>
      <c r="X989" s="30"/>
      <c r="Y989" s="3"/>
      <c r="Z989" s="3"/>
      <c r="AA989" s="30"/>
      <c r="AB989" s="3"/>
      <c r="AC989" s="1"/>
      <c r="AD989" s="3"/>
      <c r="AE989" s="3"/>
      <c r="AF989" s="3"/>
      <c r="AG989" s="3"/>
      <c r="AH989" s="3"/>
      <c r="AI989" s="10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</row>
    <row r="990" spans="1:145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13"/>
      <c r="T990" s="13"/>
      <c r="U990" s="13"/>
      <c r="V990" s="13"/>
      <c r="W990" s="4"/>
      <c r="X990" s="30"/>
      <c r="Y990" s="3"/>
      <c r="Z990" s="3"/>
      <c r="AA990" s="30"/>
      <c r="AB990" s="3"/>
      <c r="AC990" s="1"/>
      <c r="AD990" s="3"/>
      <c r="AE990" s="3"/>
      <c r="AF990" s="3"/>
      <c r="AG990" s="3"/>
      <c r="AH990" s="3"/>
      <c r="AI990" s="10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</row>
    <row r="991" spans="1:145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13"/>
      <c r="T991" s="13"/>
      <c r="U991" s="13"/>
      <c r="V991" s="13"/>
      <c r="W991" s="4"/>
      <c r="X991" s="30"/>
      <c r="Y991" s="3"/>
      <c r="Z991" s="3"/>
      <c r="AA991" s="30"/>
      <c r="AB991" s="3"/>
      <c r="AC991" s="1"/>
      <c r="AD991" s="3"/>
      <c r="AE991" s="3"/>
      <c r="AF991" s="3"/>
      <c r="AG991" s="3"/>
      <c r="AH991" s="3"/>
      <c r="AI991" s="10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</row>
    <row r="992" spans="1:145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13"/>
      <c r="T992" s="13"/>
      <c r="U992" s="13"/>
      <c r="V992" s="13"/>
      <c r="W992" s="4"/>
      <c r="X992" s="30"/>
      <c r="Y992" s="3"/>
      <c r="Z992" s="3"/>
      <c r="AA992" s="30"/>
      <c r="AB992" s="3"/>
      <c r="AC992" s="1"/>
      <c r="AD992" s="3"/>
      <c r="AE992" s="3"/>
      <c r="AF992" s="3"/>
      <c r="AG992" s="3"/>
      <c r="AH992" s="3"/>
      <c r="AI992" s="10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</row>
    <row r="993" spans="1:145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13"/>
      <c r="T993" s="13"/>
      <c r="U993" s="13"/>
      <c r="V993" s="13"/>
      <c r="W993" s="4"/>
      <c r="X993" s="30"/>
      <c r="Y993" s="3"/>
      <c r="Z993" s="3"/>
      <c r="AA993" s="30"/>
      <c r="AB993" s="3"/>
      <c r="AC993" s="1"/>
      <c r="AD993" s="3"/>
      <c r="AE993" s="3"/>
      <c r="AF993" s="3"/>
      <c r="AG993" s="3"/>
      <c r="AH993" s="3"/>
      <c r="AI993" s="10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</row>
    <row r="994" spans="1:145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13"/>
      <c r="T994" s="13"/>
      <c r="U994" s="13"/>
      <c r="V994" s="13"/>
      <c r="W994" s="4"/>
      <c r="X994" s="30"/>
      <c r="Y994" s="3"/>
      <c r="Z994" s="3"/>
      <c r="AA994" s="30"/>
      <c r="AB994" s="3"/>
      <c r="AC994" s="1"/>
      <c r="AD994" s="3"/>
      <c r="AE994" s="3"/>
      <c r="AF994" s="3"/>
      <c r="AG994" s="3"/>
      <c r="AH994" s="3"/>
      <c r="AI994" s="10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</row>
    <row r="995" spans="1:145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13"/>
      <c r="T995" s="13"/>
      <c r="U995" s="13"/>
      <c r="V995" s="13"/>
      <c r="W995" s="4"/>
      <c r="X995" s="30"/>
      <c r="Y995" s="3"/>
      <c r="Z995" s="3"/>
      <c r="AA995" s="30"/>
      <c r="AB995" s="3"/>
      <c r="AC995" s="1"/>
      <c r="AD995" s="3"/>
      <c r="AE995" s="3"/>
      <c r="AF995" s="3"/>
      <c r="AG995" s="3"/>
      <c r="AH995" s="3"/>
      <c r="AI995" s="10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</row>
    <row r="996" spans="1:145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13"/>
      <c r="T996" s="13"/>
      <c r="U996" s="13"/>
      <c r="V996" s="13"/>
      <c r="W996" s="4"/>
      <c r="X996" s="30"/>
      <c r="Y996" s="3"/>
      <c r="Z996" s="3"/>
      <c r="AA996" s="30"/>
      <c r="AB996" s="3"/>
      <c r="AC996" s="1"/>
      <c r="AD996" s="3"/>
      <c r="AE996" s="3"/>
      <c r="AF996" s="3"/>
      <c r="AG996" s="3"/>
      <c r="AH996" s="3"/>
      <c r="AI996" s="10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</row>
    <row r="997" spans="1:145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13"/>
      <c r="T997" s="13"/>
      <c r="U997" s="13"/>
      <c r="V997" s="13"/>
      <c r="W997" s="4"/>
      <c r="X997" s="30"/>
      <c r="Y997" s="3"/>
      <c r="Z997" s="3"/>
      <c r="AA997" s="30"/>
      <c r="AB997" s="3"/>
      <c r="AC997" s="1"/>
      <c r="AD997" s="3"/>
      <c r="AE997" s="3"/>
      <c r="AF997" s="3"/>
      <c r="AG997" s="3"/>
      <c r="AH997" s="3"/>
      <c r="AI997" s="10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</row>
    <row r="998" spans="1:145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13"/>
      <c r="T998" s="13"/>
      <c r="U998" s="13"/>
      <c r="V998" s="13"/>
      <c r="W998" s="4"/>
      <c r="X998" s="30"/>
      <c r="Y998" s="3"/>
      <c r="Z998" s="3"/>
      <c r="AA998" s="30"/>
      <c r="AB998" s="3"/>
      <c r="AC998" s="1"/>
      <c r="AD998" s="3"/>
      <c r="AE998" s="3"/>
      <c r="AF998" s="3"/>
      <c r="AG998" s="3"/>
      <c r="AH998" s="3"/>
      <c r="AI998" s="10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</row>
    <row r="999" spans="1:145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13"/>
      <c r="T999" s="13"/>
      <c r="U999" s="13"/>
      <c r="V999" s="13"/>
      <c r="W999" s="4"/>
      <c r="X999" s="30"/>
      <c r="Y999" s="3"/>
      <c r="Z999" s="3"/>
      <c r="AA999" s="30"/>
      <c r="AB999" s="3"/>
      <c r="AC999" s="1"/>
      <c r="AD999" s="3"/>
      <c r="AE999" s="3"/>
      <c r="AF999" s="3"/>
      <c r="AG999" s="3"/>
      <c r="AH999" s="3"/>
      <c r="AI999" s="10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</row>
    <row r="1000" spans="1:145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13"/>
      <c r="T1000" s="13"/>
      <c r="U1000" s="13"/>
      <c r="V1000" s="13"/>
      <c r="W1000" s="4"/>
      <c r="X1000" s="30"/>
      <c r="Y1000" s="3"/>
      <c r="Z1000" s="3"/>
      <c r="AA1000" s="30"/>
      <c r="AB1000" s="3"/>
      <c r="AC1000" s="1"/>
      <c r="AD1000" s="3"/>
      <c r="AE1000" s="3"/>
      <c r="AF1000" s="3"/>
      <c r="AG1000" s="3"/>
      <c r="AH1000" s="3"/>
      <c r="AI1000" s="10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</row>
    <row r="1001" spans="1:145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13"/>
      <c r="T1001" s="13"/>
      <c r="U1001" s="13"/>
      <c r="V1001" s="13"/>
      <c r="W1001" s="4"/>
      <c r="X1001" s="30"/>
      <c r="Y1001" s="3"/>
      <c r="Z1001" s="3"/>
      <c r="AA1001" s="30"/>
      <c r="AB1001" s="3"/>
      <c r="AC1001" s="1"/>
      <c r="AD1001" s="3"/>
      <c r="AE1001" s="3"/>
      <c r="AF1001" s="3"/>
      <c r="AG1001" s="3"/>
      <c r="AH1001" s="3"/>
      <c r="AI1001" s="10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</row>
    <row r="1002" spans="1:145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13"/>
      <c r="T1002" s="13"/>
      <c r="U1002" s="13"/>
      <c r="V1002" s="13"/>
      <c r="W1002" s="4"/>
      <c r="X1002" s="30"/>
      <c r="Y1002" s="3"/>
      <c r="Z1002" s="3"/>
      <c r="AA1002" s="30"/>
      <c r="AB1002" s="3"/>
      <c r="AC1002" s="1"/>
      <c r="AD1002" s="3"/>
      <c r="AE1002" s="3"/>
      <c r="AF1002" s="3"/>
      <c r="AG1002" s="3"/>
      <c r="AH1002" s="3"/>
      <c r="AI1002" s="10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</row>
    <row r="1003" spans="1:145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13"/>
      <c r="T1003" s="13"/>
      <c r="U1003" s="13"/>
      <c r="V1003" s="13"/>
      <c r="W1003" s="4"/>
      <c r="X1003" s="30"/>
      <c r="Y1003" s="3"/>
      <c r="Z1003" s="3"/>
      <c r="AA1003" s="30"/>
      <c r="AB1003" s="3"/>
      <c r="AC1003" s="1"/>
      <c r="AD1003" s="3"/>
      <c r="AE1003" s="3"/>
      <c r="AF1003" s="3"/>
      <c r="AG1003" s="3"/>
      <c r="AH1003" s="3"/>
      <c r="AI1003" s="10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</row>
    <row r="1004" spans="1:145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13"/>
      <c r="T1004" s="13"/>
      <c r="U1004" s="13"/>
      <c r="V1004" s="13"/>
      <c r="W1004" s="4"/>
      <c r="X1004" s="30"/>
      <c r="Y1004" s="3"/>
      <c r="Z1004" s="3"/>
      <c r="AA1004" s="30"/>
      <c r="AB1004" s="3"/>
      <c r="AC1004" s="1"/>
      <c r="AD1004" s="3"/>
      <c r="AE1004" s="3"/>
      <c r="AF1004" s="3"/>
      <c r="AG1004" s="3"/>
      <c r="AH1004" s="3"/>
      <c r="AI1004" s="10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</row>
    <row r="1005" spans="1:145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13"/>
      <c r="T1005" s="13"/>
      <c r="U1005" s="13"/>
      <c r="V1005" s="13"/>
      <c r="W1005" s="4"/>
      <c r="X1005" s="30"/>
      <c r="Y1005" s="3"/>
      <c r="Z1005" s="3"/>
      <c r="AA1005" s="30"/>
      <c r="AB1005" s="3"/>
      <c r="AC1005" s="1"/>
      <c r="AD1005" s="3"/>
      <c r="AE1005" s="3"/>
      <c r="AF1005" s="3"/>
      <c r="AG1005" s="3"/>
      <c r="AH1005" s="3"/>
      <c r="AI1005" s="10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</row>
    <row r="1006" spans="1:145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13"/>
      <c r="T1006" s="13"/>
      <c r="U1006" s="13"/>
      <c r="V1006" s="13"/>
      <c r="W1006" s="4"/>
      <c r="X1006" s="30"/>
      <c r="Y1006" s="3"/>
      <c r="Z1006" s="3"/>
      <c r="AA1006" s="30"/>
      <c r="AB1006" s="3"/>
      <c r="AC1006" s="1"/>
      <c r="AD1006" s="3"/>
      <c r="AE1006" s="3"/>
      <c r="AF1006" s="3"/>
      <c r="AG1006" s="3"/>
      <c r="AH1006" s="3"/>
      <c r="AI1006" s="10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</row>
    <row r="1007" spans="1:145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13"/>
      <c r="T1007" s="13"/>
      <c r="U1007" s="13"/>
      <c r="V1007" s="13"/>
      <c r="W1007" s="4"/>
      <c r="X1007" s="30"/>
      <c r="Y1007" s="3"/>
      <c r="Z1007" s="3"/>
      <c r="AA1007" s="30"/>
      <c r="AB1007" s="3"/>
      <c r="AC1007" s="1"/>
      <c r="AD1007" s="3"/>
      <c r="AE1007" s="3"/>
      <c r="AF1007" s="3"/>
      <c r="AG1007" s="3"/>
      <c r="AH1007" s="3"/>
      <c r="AI1007" s="10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</row>
    <row r="1008" spans="1:145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13"/>
      <c r="T1008" s="13"/>
      <c r="U1008" s="13"/>
      <c r="V1008" s="13"/>
      <c r="W1008" s="4"/>
      <c r="X1008" s="30"/>
      <c r="Y1008" s="3"/>
      <c r="Z1008" s="3"/>
      <c r="AA1008" s="30"/>
      <c r="AB1008" s="3"/>
      <c r="AC1008" s="1"/>
      <c r="AD1008" s="3"/>
      <c r="AE1008" s="3"/>
      <c r="AF1008" s="3"/>
      <c r="AG1008" s="3"/>
      <c r="AH1008" s="3"/>
      <c r="AI1008" s="10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</row>
    <row r="1009" spans="1:145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13"/>
      <c r="T1009" s="13"/>
      <c r="U1009" s="13"/>
      <c r="V1009" s="13"/>
      <c r="W1009" s="4"/>
      <c r="X1009" s="30"/>
      <c r="Y1009" s="3"/>
      <c r="Z1009" s="3"/>
      <c r="AA1009" s="30"/>
      <c r="AB1009" s="3"/>
      <c r="AC1009" s="1"/>
      <c r="AD1009" s="3"/>
      <c r="AE1009" s="3"/>
      <c r="AF1009" s="3"/>
      <c r="AG1009" s="3"/>
      <c r="AH1009" s="3"/>
      <c r="AI1009" s="10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</row>
    <row r="1010" spans="1:145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13"/>
      <c r="T1010" s="13"/>
      <c r="U1010" s="13"/>
      <c r="V1010" s="13"/>
      <c r="W1010" s="4"/>
      <c r="X1010" s="30"/>
      <c r="Y1010" s="3"/>
      <c r="Z1010" s="3"/>
      <c r="AA1010" s="30"/>
      <c r="AB1010" s="3"/>
      <c r="AC1010" s="1"/>
      <c r="AD1010" s="3"/>
      <c r="AE1010" s="3"/>
      <c r="AF1010" s="3"/>
      <c r="AG1010" s="3"/>
      <c r="AH1010" s="3"/>
      <c r="AI1010" s="10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</row>
    <row r="1011" spans="1:145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13"/>
      <c r="T1011" s="13"/>
      <c r="U1011" s="13"/>
      <c r="V1011" s="13"/>
      <c r="W1011" s="4"/>
      <c r="X1011" s="30"/>
      <c r="Y1011" s="3"/>
      <c r="Z1011" s="3"/>
      <c r="AA1011" s="30"/>
      <c r="AB1011" s="3"/>
      <c r="AC1011" s="1"/>
      <c r="AD1011" s="3"/>
      <c r="AE1011" s="3"/>
      <c r="AF1011" s="3"/>
      <c r="AG1011" s="3"/>
      <c r="AH1011" s="3"/>
      <c r="AI1011" s="10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</row>
    <row r="1012" spans="1:145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13"/>
      <c r="T1012" s="13"/>
      <c r="U1012" s="13"/>
      <c r="V1012" s="13"/>
      <c r="W1012" s="4"/>
      <c r="X1012" s="30"/>
      <c r="Y1012" s="3"/>
      <c r="Z1012" s="3"/>
      <c r="AA1012" s="30"/>
      <c r="AB1012" s="3"/>
      <c r="AC1012" s="1"/>
      <c r="AD1012" s="3"/>
      <c r="AE1012" s="3"/>
      <c r="AF1012" s="3"/>
      <c r="AG1012" s="3"/>
      <c r="AH1012" s="3"/>
      <c r="AI1012" s="10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</row>
    <row r="1013" spans="1:145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13"/>
      <c r="T1013" s="13"/>
      <c r="U1013" s="13"/>
      <c r="V1013" s="13"/>
      <c r="W1013" s="4"/>
      <c r="X1013" s="30"/>
      <c r="Y1013" s="3"/>
      <c r="Z1013" s="3"/>
      <c r="AA1013" s="30"/>
      <c r="AB1013" s="3"/>
      <c r="AC1013" s="1"/>
      <c r="AD1013" s="3"/>
      <c r="AE1013" s="3"/>
      <c r="AF1013" s="3"/>
      <c r="AG1013" s="3"/>
      <c r="AH1013" s="3"/>
      <c r="AI1013" s="10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</row>
    <row r="1014" spans="1:145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13"/>
      <c r="T1014" s="13"/>
      <c r="U1014" s="13"/>
      <c r="V1014" s="13"/>
      <c r="W1014" s="4"/>
      <c r="X1014" s="30"/>
      <c r="Y1014" s="3"/>
      <c r="Z1014" s="3"/>
      <c r="AA1014" s="30"/>
      <c r="AB1014" s="3"/>
      <c r="AC1014" s="1"/>
      <c r="AD1014" s="3"/>
      <c r="AE1014" s="3"/>
      <c r="AF1014" s="3"/>
      <c r="AG1014" s="3"/>
      <c r="AH1014" s="3"/>
      <c r="AI1014" s="10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</row>
    <row r="1015" spans="1:145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13"/>
      <c r="T1015" s="13"/>
      <c r="U1015" s="13"/>
      <c r="V1015" s="13"/>
      <c r="W1015" s="4"/>
      <c r="X1015" s="30"/>
      <c r="Y1015" s="3"/>
      <c r="Z1015" s="3"/>
      <c r="AA1015" s="30"/>
      <c r="AB1015" s="3"/>
      <c r="AC1015" s="1"/>
      <c r="AD1015" s="3"/>
      <c r="AE1015" s="3"/>
      <c r="AF1015" s="3"/>
      <c r="AG1015" s="3"/>
      <c r="AH1015" s="3"/>
      <c r="AI1015" s="10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</row>
    <row r="1016" spans="1:145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13"/>
      <c r="T1016" s="13"/>
      <c r="U1016" s="13"/>
      <c r="V1016" s="13"/>
      <c r="W1016" s="4"/>
      <c r="X1016" s="30"/>
      <c r="Y1016" s="3"/>
      <c r="Z1016" s="3"/>
      <c r="AA1016" s="30"/>
      <c r="AB1016" s="3"/>
      <c r="AC1016" s="1"/>
      <c r="AD1016" s="3"/>
      <c r="AE1016" s="3"/>
      <c r="AF1016" s="3"/>
      <c r="AG1016" s="3"/>
      <c r="AH1016" s="3"/>
      <c r="AI1016" s="10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</row>
    <row r="1017" spans="1:145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13"/>
      <c r="T1017" s="13"/>
      <c r="U1017" s="13"/>
      <c r="V1017" s="13"/>
      <c r="W1017" s="4"/>
      <c r="X1017" s="30"/>
      <c r="Y1017" s="3"/>
      <c r="Z1017" s="3"/>
      <c r="AA1017" s="30"/>
      <c r="AB1017" s="3"/>
      <c r="AC1017" s="1"/>
      <c r="AD1017" s="3"/>
      <c r="AE1017" s="3"/>
      <c r="AF1017" s="3"/>
      <c r="AG1017" s="3"/>
      <c r="AH1017" s="3"/>
      <c r="AI1017" s="10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</row>
    <row r="1018" spans="1:145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13"/>
      <c r="T1018" s="13"/>
      <c r="U1018" s="13"/>
      <c r="V1018" s="13"/>
      <c r="W1018" s="4"/>
      <c r="X1018" s="30"/>
      <c r="Y1018" s="3"/>
      <c r="Z1018" s="3"/>
      <c r="AA1018" s="30"/>
      <c r="AB1018" s="3"/>
      <c r="AC1018" s="1"/>
      <c r="AD1018" s="3"/>
      <c r="AE1018" s="3"/>
      <c r="AF1018" s="3"/>
      <c r="AG1018" s="3"/>
      <c r="AH1018" s="3"/>
      <c r="AI1018" s="10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</row>
    <row r="1019" spans="1:145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13"/>
      <c r="T1019" s="13"/>
      <c r="U1019" s="13"/>
      <c r="V1019" s="13"/>
      <c r="W1019" s="4"/>
      <c r="X1019" s="30"/>
      <c r="Y1019" s="3"/>
      <c r="Z1019" s="3"/>
      <c r="AA1019" s="30"/>
      <c r="AB1019" s="3"/>
      <c r="AC1019" s="1"/>
      <c r="AD1019" s="3"/>
      <c r="AE1019" s="3"/>
      <c r="AF1019" s="3"/>
      <c r="AG1019" s="3"/>
      <c r="AH1019" s="3"/>
      <c r="AI1019" s="10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</row>
    <row r="1020" spans="1:145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13"/>
      <c r="T1020" s="13"/>
      <c r="U1020" s="13"/>
      <c r="V1020" s="13"/>
      <c r="W1020" s="4"/>
      <c r="X1020" s="30"/>
      <c r="Y1020" s="3"/>
      <c r="Z1020" s="3"/>
      <c r="AA1020" s="30"/>
      <c r="AB1020" s="3"/>
      <c r="AC1020" s="1"/>
      <c r="AD1020" s="3"/>
      <c r="AE1020" s="3"/>
      <c r="AF1020" s="3"/>
      <c r="AG1020" s="3"/>
      <c r="AH1020" s="3"/>
      <c r="AI1020" s="10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</row>
    <row r="1021" spans="1:145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13"/>
      <c r="T1021" s="13"/>
      <c r="U1021" s="13"/>
      <c r="V1021" s="13"/>
      <c r="W1021" s="4"/>
      <c r="X1021" s="30"/>
      <c r="Y1021" s="3"/>
      <c r="Z1021" s="3"/>
      <c r="AA1021" s="30"/>
      <c r="AB1021" s="3"/>
      <c r="AC1021" s="1"/>
      <c r="AD1021" s="3"/>
      <c r="AE1021" s="3"/>
      <c r="AF1021" s="3"/>
      <c r="AG1021" s="3"/>
      <c r="AH1021" s="3"/>
      <c r="AI1021" s="10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</row>
    <row r="1022" spans="1:145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13"/>
      <c r="T1022" s="13"/>
      <c r="U1022" s="13"/>
      <c r="V1022" s="13"/>
      <c r="W1022" s="4"/>
      <c r="X1022" s="30"/>
      <c r="Y1022" s="3"/>
      <c r="Z1022" s="3"/>
      <c r="AA1022" s="30"/>
      <c r="AB1022" s="3"/>
      <c r="AC1022" s="1"/>
      <c r="AD1022" s="3"/>
      <c r="AE1022" s="3"/>
      <c r="AF1022" s="3"/>
      <c r="AG1022" s="3"/>
      <c r="AH1022" s="3"/>
      <c r="AI1022" s="10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</row>
    <row r="1023" spans="1:145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13"/>
      <c r="T1023" s="13"/>
      <c r="U1023" s="13"/>
      <c r="V1023" s="13"/>
      <c r="W1023" s="4"/>
      <c r="X1023" s="30"/>
      <c r="Y1023" s="3"/>
      <c r="Z1023" s="3"/>
      <c r="AA1023" s="30"/>
      <c r="AB1023" s="3"/>
      <c r="AC1023" s="1"/>
      <c r="AD1023" s="3"/>
      <c r="AE1023" s="3"/>
      <c r="AF1023" s="3"/>
      <c r="AG1023" s="3"/>
      <c r="AH1023" s="3"/>
      <c r="AI1023" s="10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</row>
    <row r="1024" spans="1:145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13"/>
      <c r="T1024" s="13"/>
      <c r="U1024" s="13"/>
      <c r="V1024" s="13"/>
      <c r="W1024" s="4"/>
      <c r="X1024" s="30"/>
      <c r="Y1024" s="3"/>
      <c r="Z1024" s="3"/>
      <c r="AA1024" s="30"/>
      <c r="AB1024" s="3"/>
      <c r="AC1024" s="1"/>
      <c r="AD1024" s="3"/>
      <c r="AE1024" s="3"/>
      <c r="AF1024" s="3"/>
      <c r="AG1024" s="3"/>
      <c r="AH1024" s="3"/>
      <c r="AI1024" s="10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</row>
    <row r="1025" spans="1:145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13"/>
      <c r="T1025" s="13"/>
      <c r="U1025" s="13"/>
      <c r="V1025" s="13"/>
      <c r="W1025" s="4"/>
      <c r="X1025" s="30"/>
      <c r="Y1025" s="3"/>
      <c r="Z1025" s="3"/>
      <c r="AA1025" s="30"/>
      <c r="AB1025" s="3"/>
      <c r="AC1025" s="1"/>
      <c r="AD1025" s="3"/>
      <c r="AE1025" s="3"/>
      <c r="AF1025" s="3"/>
      <c r="AG1025" s="3"/>
      <c r="AH1025" s="3"/>
      <c r="AI1025" s="10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</row>
    <row r="1026" spans="1:145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13"/>
      <c r="T1026" s="13"/>
      <c r="U1026" s="13"/>
      <c r="V1026" s="13"/>
      <c r="W1026" s="4"/>
      <c r="X1026" s="30"/>
      <c r="Y1026" s="3"/>
      <c r="Z1026" s="3"/>
      <c r="AA1026" s="30"/>
      <c r="AB1026" s="3"/>
      <c r="AC1026" s="1"/>
      <c r="AD1026" s="3"/>
      <c r="AE1026" s="3"/>
      <c r="AF1026" s="3"/>
      <c r="AG1026" s="3"/>
      <c r="AH1026" s="3"/>
      <c r="AI1026" s="10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</row>
    <row r="1027" spans="1:145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13"/>
      <c r="T1027" s="13"/>
      <c r="U1027" s="13"/>
      <c r="V1027" s="13"/>
      <c r="W1027" s="4"/>
      <c r="X1027" s="30"/>
      <c r="Y1027" s="3"/>
      <c r="Z1027" s="3"/>
      <c r="AA1027" s="30"/>
      <c r="AB1027" s="3"/>
      <c r="AC1027" s="1"/>
      <c r="AD1027" s="3"/>
      <c r="AE1027" s="3"/>
      <c r="AF1027" s="3"/>
      <c r="AG1027" s="3"/>
      <c r="AH1027" s="3"/>
      <c r="AI1027" s="10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</row>
    <row r="1028" spans="1:145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13"/>
      <c r="T1028" s="13"/>
      <c r="U1028" s="13"/>
      <c r="V1028" s="13"/>
      <c r="W1028" s="4"/>
      <c r="X1028" s="30"/>
      <c r="Y1028" s="3"/>
      <c r="Z1028" s="3"/>
      <c r="AA1028" s="30"/>
      <c r="AB1028" s="3"/>
      <c r="AC1028" s="1"/>
      <c r="AD1028" s="3"/>
      <c r="AE1028" s="3"/>
      <c r="AF1028" s="3"/>
      <c r="AG1028" s="3"/>
      <c r="AH1028" s="3"/>
      <c r="AI1028" s="10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</row>
    <row r="1029" spans="1:145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13"/>
      <c r="T1029" s="13"/>
      <c r="U1029" s="13"/>
      <c r="V1029" s="13"/>
      <c r="W1029" s="4"/>
      <c r="X1029" s="30"/>
      <c r="Y1029" s="3"/>
      <c r="Z1029" s="3"/>
      <c r="AA1029" s="30"/>
      <c r="AB1029" s="3"/>
      <c r="AC1029" s="1"/>
      <c r="AD1029" s="3"/>
      <c r="AE1029" s="3"/>
      <c r="AF1029" s="3"/>
      <c r="AG1029" s="3"/>
      <c r="AH1029" s="3"/>
      <c r="AI1029" s="10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</row>
    <row r="1030" spans="1:145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13"/>
      <c r="T1030" s="13"/>
      <c r="U1030" s="13"/>
      <c r="V1030" s="13"/>
      <c r="W1030" s="4"/>
      <c r="X1030" s="30"/>
      <c r="Y1030" s="3"/>
      <c r="Z1030" s="3"/>
      <c r="AA1030" s="30"/>
      <c r="AB1030" s="3"/>
      <c r="AC1030" s="1"/>
      <c r="AD1030" s="3"/>
      <c r="AE1030" s="3"/>
      <c r="AF1030" s="3"/>
      <c r="AG1030" s="3"/>
      <c r="AH1030" s="3"/>
      <c r="AI1030" s="10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</row>
    <row r="1031" spans="1:145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13"/>
      <c r="T1031" s="13"/>
      <c r="U1031" s="13"/>
      <c r="V1031" s="13"/>
      <c r="W1031" s="4"/>
      <c r="X1031" s="30"/>
      <c r="Y1031" s="3"/>
      <c r="Z1031" s="3"/>
      <c r="AA1031" s="30"/>
      <c r="AB1031" s="3"/>
      <c r="AC1031" s="1"/>
      <c r="AD1031" s="3"/>
      <c r="AE1031" s="3"/>
      <c r="AF1031" s="3"/>
      <c r="AG1031" s="3"/>
      <c r="AH1031" s="3"/>
      <c r="AI1031" s="10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</row>
    <row r="1032" spans="1:145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13"/>
      <c r="T1032" s="13"/>
      <c r="U1032" s="13"/>
      <c r="V1032" s="13"/>
      <c r="W1032" s="4"/>
      <c r="X1032" s="30"/>
      <c r="Y1032" s="3"/>
      <c r="Z1032" s="3"/>
      <c r="AA1032" s="30"/>
      <c r="AB1032" s="3"/>
      <c r="AC1032" s="1"/>
      <c r="AD1032" s="3"/>
      <c r="AE1032" s="3"/>
      <c r="AF1032" s="3"/>
      <c r="AG1032" s="3"/>
      <c r="AH1032" s="3"/>
      <c r="AI1032" s="10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</row>
    <row r="1033" spans="1:145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13"/>
      <c r="T1033" s="13"/>
      <c r="U1033" s="13"/>
      <c r="V1033" s="13"/>
      <c r="W1033" s="4"/>
      <c r="X1033" s="30"/>
      <c r="Y1033" s="3"/>
      <c r="Z1033" s="3"/>
      <c r="AA1033" s="30"/>
      <c r="AB1033" s="3"/>
      <c r="AC1033" s="1"/>
      <c r="AD1033" s="3"/>
      <c r="AE1033" s="3"/>
      <c r="AF1033" s="3"/>
      <c r="AG1033" s="3"/>
      <c r="AH1033" s="3"/>
      <c r="AI1033" s="10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</row>
    <row r="1034" spans="1:145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13"/>
      <c r="T1034" s="13"/>
      <c r="U1034" s="13"/>
      <c r="V1034" s="13"/>
      <c r="W1034" s="4"/>
      <c r="X1034" s="30"/>
      <c r="Y1034" s="3"/>
      <c r="Z1034" s="3"/>
      <c r="AA1034" s="30"/>
      <c r="AB1034" s="3"/>
      <c r="AC1034" s="1"/>
      <c r="AD1034" s="3"/>
      <c r="AE1034" s="3"/>
      <c r="AF1034" s="3"/>
      <c r="AG1034" s="3"/>
      <c r="AH1034" s="3"/>
      <c r="AI1034" s="10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</row>
    <row r="1035" spans="1:145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13"/>
      <c r="T1035" s="13"/>
      <c r="U1035" s="13"/>
      <c r="V1035" s="13"/>
      <c r="W1035" s="4"/>
      <c r="X1035" s="30"/>
      <c r="Y1035" s="3"/>
      <c r="Z1035" s="3"/>
      <c r="AA1035" s="30"/>
      <c r="AB1035" s="3"/>
      <c r="AC1035" s="1"/>
      <c r="AD1035" s="3"/>
      <c r="AE1035" s="3"/>
      <c r="AF1035" s="3"/>
      <c r="AG1035" s="3"/>
      <c r="AH1035" s="3"/>
      <c r="AI1035" s="10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</row>
    <row r="1036" spans="1:145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13"/>
      <c r="T1036" s="13"/>
      <c r="U1036" s="13"/>
      <c r="V1036" s="13"/>
      <c r="W1036" s="4"/>
      <c r="X1036" s="30"/>
      <c r="Y1036" s="3"/>
      <c r="Z1036" s="3"/>
      <c r="AA1036" s="30"/>
      <c r="AB1036" s="3"/>
      <c r="AC1036" s="1"/>
      <c r="AD1036" s="3"/>
      <c r="AE1036" s="3"/>
      <c r="AF1036" s="3"/>
      <c r="AG1036" s="3"/>
      <c r="AH1036" s="3"/>
      <c r="AI1036" s="10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</row>
    <row r="1037" spans="1:145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13"/>
      <c r="T1037" s="13"/>
      <c r="U1037" s="13"/>
      <c r="V1037" s="13"/>
      <c r="W1037" s="4"/>
      <c r="X1037" s="30"/>
      <c r="Y1037" s="3"/>
      <c r="Z1037" s="3"/>
      <c r="AA1037" s="30"/>
      <c r="AB1037" s="3"/>
      <c r="AC1037" s="1"/>
      <c r="AD1037" s="3"/>
      <c r="AE1037" s="3"/>
      <c r="AF1037" s="3"/>
      <c r="AG1037" s="3"/>
      <c r="AH1037" s="3"/>
      <c r="AI1037" s="10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</row>
    <row r="1038" spans="1:145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13"/>
      <c r="T1038" s="13"/>
      <c r="U1038" s="13"/>
      <c r="V1038" s="13"/>
      <c r="W1038" s="4"/>
      <c r="X1038" s="30"/>
      <c r="Y1038" s="3"/>
      <c r="Z1038" s="3"/>
      <c r="AA1038" s="30"/>
      <c r="AB1038" s="3"/>
      <c r="AC1038" s="1"/>
      <c r="AD1038" s="3"/>
      <c r="AE1038" s="3"/>
      <c r="AF1038" s="3"/>
      <c r="AG1038" s="3"/>
      <c r="AH1038" s="3"/>
      <c r="AI1038" s="10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</row>
    <row r="1039" spans="1:145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13"/>
      <c r="T1039" s="13"/>
      <c r="U1039" s="13"/>
      <c r="V1039" s="13"/>
      <c r="W1039" s="4"/>
      <c r="X1039" s="30"/>
      <c r="Y1039" s="3"/>
      <c r="Z1039" s="3"/>
      <c r="AA1039" s="30"/>
      <c r="AB1039" s="3"/>
      <c r="AC1039" s="1"/>
      <c r="AD1039" s="3"/>
      <c r="AE1039" s="3"/>
      <c r="AF1039" s="3"/>
      <c r="AG1039" s="3"/>
      <c r="AH1039" s="3"/>
      <c r="AI1039" s="10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</row>
    <row r="1040" spans="1:145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13"/>
      <c r="T1040" s="13"/>
      <c r="U1040" s="13"/>
      <c r="V1040" s="13"/>
      <c r="W1040" s="4"/>
      <c r="X1040" s="30"/>
      <c r="Y1040" s="3"/>
      <c r="Z1040" s="3"/>
      <c r="AA1040" s="30"/>
      <c r="AB1040" s="3"/>
      <c r="AC1040" s="1"/>
      <c r="AD1040" s="3"/>
      <c r="AE1040" s="3"/>
      <c r="AF1040" s="3"/>
      <c r="AG1040" s="3"/>
      <c r="AH1040" s="3"/>
      <c r="AI1040" s="10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</row>
    <row r="1041" spans="1:145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13"/>
      <c r="T1041" s="13"/>
      <c r="U1041" s="13"/>
      <c r="V1041" s="13"/>
      <c r="W1041" s="4"/>
      <c r="X1041" s="30"/>
      <c r="Y1041" s="3"/>
      <c r="Z1041" s="3"/>
      <c r="AA1041" s="30"/>
      <c r="AB1041" s="3"/>
      <c r="AC1041" s="1"/>
      <c r="AD1041" s="3"/>
      <c r="AE1041" s="3"/>
      <c r="AF1041" s="3"/>
      <c r="AG1041" s="3"/>
      <c r="AH1041" s="3"/>
      <c r="AI1041" s="10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</row>
    <row r="1042" spans="1:145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13"/>
      <c r="T1042" s="13"/>
      <c r="U1042" s="13"/>
      <c r="V1042" s="13"/>
      <c r="W1042" s="4"/>
      <c r="X1042" s="30"/>
      <c r="Y1042" s="3"/>
      <c r="Z1042" s="3"/>
      <c r="AA1042" s="30"/>
      <c r="AB1042" s="3"/>
      <c r="AC1042" s="1"/>
      <c r="AD1042" s="3"/>
      <c r="AE1042" s="3"/>
      <c r="AF1042" s="3"/>
      <c r="AG1042" s="3"/>
      <c r="AH1042" s="3"/>
      <c r="AI1042" s="10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</row>
    <row r="1043" spans="1:145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13"/>
      <c r="T1043" s="13"/>
      <c r="U1043" s="13"/>
      <c r="V1043" s="13"/>
      <c r="W1043" s="4"/>
      <c r="X1043" s="30"/>
      <c r="Y1043" s="3"/>
      <c r="Z1043" s="3"/>
      <c r="AA1043" s="30"/>
      <c r="AB1043" s="3"/>
      <c r="AC1043" s="1"/>
      <c r="AD1043" s="3"/>
      <c r="AE1043" s="3"/>
      <c r="AF1043" s="3"/>
      <c r="AG1043" s="3"/>
      <c r="AH1043" s="3"/>
      <c r="AI1043" s="10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</row>
    <row r="1044" spans="1:145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13"/>
      <c r="T1044" s="13"/>
      <c r="U1044" s="13"/>
      <c r="V1044" s="13"/>
      <c r="W1044" s="4"/>
      <c r="X1044" s="30"/>
      <c r="Y1044" s="3"/>
      <c r="Z1044" s="3"/>
      <c r="AA1044" s="30"/>
      <c r="AB1044" s="3"/>
      <c r="AC1044" s="1"/>
      <c r="AD1044" s="3"/>
      <c r="AE1044" s="3"/>
      <c r="AF1044" s="3"/>
      <c r="AG1044" s="3"/>
      <c r="AH1044" s="3"/>
      <c r="AI1044" s="10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</row>
    <row r="1045" spans="1:145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13"/>
      <c r="T1045" s="13"/>
      <c r="U1045" s="13"/>
      <c r="V1045" s="13"/>
      <c r="W1045" s="4"/>
      <c r="X1045" s="30"/>
      <c r="Y1045" s="3"/>
      <c r="Z1045" s="3"/>
      <c r="AA1045" s="30"/>
      <c r="AB1045" s="3"/>
      <c r="AC1045" s="1"/>
      <c r="AD1045" s="3"/>
      <c r="AE1045" s="3"/>
      <c r="AF1045" s="3"/>
      <c r="AG1045" s="3"/>
      <c r="AH1045" s="3"/>
      <c r="AI1045" s="10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</row>
    <row r="1046" spans="1:145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13"/>
      <c r="T1046" s="13"/>
      <c r="U1046" s="13"/>
      <c r="V1046" s="13"/>
      <c r="W1046" s="4"/>
      <c r="X1046" s="30"/>
      <c r="Y1046" s="3"/>
      <c r="Z1046" s="3"/>
      <c r="AA1046" s="30"/>
      <c r="AB1046" s="3"/>
      <c r="AC1046" s="1"/>
      <c r="AD1046" s="3"/>
      <c r="AE1046" s="3"/>
      <c r="AF1046" s="3"/>
      <c r="AG1046" s="3"/>
      <c r="AH1046" s="3"/>
      <c r="AI1046" s="10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</row>
    <row r="1047" spans="1:145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13"/>
      <c r="T1047" s="13"/>
      <c r="U1047" s="13"/>
      <c r="V1047" s="13"/>
      <c r="W1047" s="4"/>
      <c r="X1047" s="30"/>
      <c r="Y1047" s="3"/>
      <c r="Z1047" s="3"/>
      <c r="AA1047" s="30"/>
      <c r="AB1047" s="3"/>
      <c r="AC1047" s="1"/>
      <c r="AD1047" s="3"/>
      <c r="AE1047" s="3"/>
      <c r="AF1047" s="3"/>
      <c r="AG1047" s="3"/>
      <c r="AH1047" s="3"/>
      <c r="AI1047" s="10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</row>
    <row r="1048" spans="1:145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13"/>
      <c r="T1048" s="13"/>
      <c r="U1048" s="13"/>
      <c r="V1048" s="13"/>
      <c r="W1048" s="4"/>
      <c r="X1048" s="30"/>
      <c r="Y1048" s="3"/>
      <c r="Z1048" s="3"/>
      <c r="AA1048" s="30"/>
      <c r="AB1048" s="3"/>
      <c r="AC1048" s="1"/>
      <c r="AD1048" s="3"/>
      <c r="AE1048" s="3"/>
      <c r="AF1048" s="3"/>
      <c r="AG1048" s="3"/>
      <c r="AH1048" s="3"/>
      <c r="AI1048" s="10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</row>
    <row r="1049" spans="1:145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13"/>
      <c r="T1049" s="13"/>
      <c r="U1049" s="13"/>
      <c r="V1049" s="13"/>
      <c r="W1049" s="4"/>
      <c r="X1049" s="30"/>
      <c r="Y1049" s="3"/>
      <c r="Z1049" s="3"/>
      <c r="AA1049" s="30"/>
      <c r="AB1049" s="3"/>
      <c r="AC1049" s="1"/>
      <c r="AD1049" s="3"/>
      <c r="AE1049" s="3"/>
      <c r="AF1049" s="3"/>
      <c r="AG1049" s="3"/>
      <c r="AH1049" s="3"/>
      <c r="AI1049" s="10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</row>
    <row r="1050" spans="1:145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13"/>
      <c r="T1050" s="13"/>
      <c r="U1050" s="13"/>
      <c r="V1050" s="13"/>
      <c r="W1050" s="4"/>
      <c r="X1050" s="30"/>
      <c r="Y1050" s="3"/>
      <c r="Z1050" s="3"/>
      <c r="AA1050" s="30"/>
      <c r="AB1050" s="3"/>
      <c r="AC1050" s="1"/>
      <c r="AD1050" s="3"/>
      <c r="AE1050" s="3"/>
      <c r="AF1050" s="3"/>
      <c r="AG1050" s="3"/>
      <c r="AH1050" s="3"/>
      <c r="AI1050" s="10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</row>
    <row r="1051" spans="1:145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13"/>
      <c r="T1051" s="13"/>
      <c r="U1051" s="13"/>
      <c r="V1051" s="13"/>
      <c r="W1051" s="4"/>
      <c r="X1051" s="30"/>
      <c r="Y1051" s="3"/>
      <c r="Z1051" s="3"/>
      <c r="AA1051" s="30"/>
      <c r="AB1051" s="3"/>
      <c r="AC1051" s="1"/>
      <c r="AD1051" s="3"/>
      <c r="AE1051" s="3"/>
      <c r="AF1051" s="3"/>
      <c r="AG1051" s="3"/>
      <c r="AH1051" s="3"/>
      <c r="AI1051" s="10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</row>
    <row r="1052" spans="1:145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13"/>
      <c r="T1052" s="13"/>
      <c r="U1052" s="13"/>
      <c r="V1052" s="13"/>
      <c r="W1052" s="4"/>
      <c r="X1052" s="30"/>
      <c r="Y1052" s="3"/>
      <c r="Z1052" s="3"/>
      <c r="AA1052" s="30"/>
      <c r="AB1052" s="3"/>
      <c r="AC1052" s="1"/>
      <c r="AD1052" s="3"/>
      <c r="AE1052" s="3"/>
      <c r="AF1052" s="3"/>
      <c r="AG1052" s="3"/>
      <c r="AH1052" s="3"/>
      <c r="AI1052" s="10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</row>
    <row r="1053" spans="1:145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13"/>
      <c r="T1053" s="13"/>
      <c r="U1053" s="13"/>
      <c r="V1053" s="13"/>
      <c r="W1053" s="4"/>
      <c r="X1053" s="30"/>
      <c r="Y1053" s="3"/>
      <c r="Z1053" s="3"/>
      <c r="AA1053" s="30"/>
      <c r="AB1053" s="3"/>
      <c r="AC1053" s="1"/>
      <c r="AD1053" s="3"/>
      <c r="AE1053" s="3"/>
      <c r="AF1053" s="3"/>
      <c r="AG1053" s="3"/>
      <c r="AH1053" s="3"/>
      <c r="AI1053" s="10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</row>
    <row r="1054" spans="1:145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13"/>
      <c r="T1054" s="13"/>
      <c r="U1054" s="13"/>
      <c r="V1054" s="13"/>
      <c r="W1054" s="4"/>
      <c r="X1054" s="30"/>
      <c r="Y1054" s="3"/>
      <c r="Z1054" s="3"/>
      <c r="AA1054" s="30"/>
      <c r="AB1054" s="3"/>
      <c r="AC1054" s="1"/>
      <c r="AD1054" s="3"/>
      <c r="AE1054" s="3"/>
      <c r="AF1054" s="3"/>
      <c r="AG1054" s="3"/>
      <c r="AH1054" s="3"/>
      <c r="AI1054" s="10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</row>
    <row r="1055" spans="1:145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13"/>
      <c r="T1055" s="13"/>
      <c r="U1055" s="13"/>
      <c r="V1055" s="13"/>
      <c r="W1055" s="4"/>
      <c r="X1055" s="30"/>
      <c r="Y1055" s="3"/>
      <c r="Z1055" s="3"/>
      <c r="AA1055" s="30"/>
      <c r="AB1055" s="3"/>
      <c r="AC1055" s="1"/>
      <c r="AD1055" s="3"/>
      <c r="AE1055" s="3"/>
      <c r="AF1055" s="3"/>
      <c r="AG1055" s="3"/>
      <c r="AH1055" s="3"/>
      <c r="AI1055" s="10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</row>
    <row r="1056" spans="1:145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13"/>
      <c r="T1056" s="13"/>
      <c r="U1056" s="13"/>
      <c r="V1056" s="13"/>
      <c r="W1056" s="4"/>
      <c r="X1056" s="30"/>
      <c r="Y1056" s="3"/>
      <c r="Z1056" s="3"/>
      <c r="AA1056" s="30"/>
      <c r="AB1056" s="3"/>
      <c r="AC1056" s="1"/>
      <c r="AD1056" s="3"/>
      <c r="AE1056" s="3"/>
      <c r="AF1056" s="3"/>
      <c r="AG1056" s="3"/>
      <c r="AH1056" s="3"/>
      <c r="AI1056" s="10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</row>
    <row r="1057" spans="1:145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13"/>
      <c r="T1057" s="13"/>
      <c r="U1057" s="13"/>
      <c r="V1057" s="13"/>
      <c r="W1057" s="4"/>
      <c r="X1057" s="30"/>
      <c r="Y1057" s="3"/>
      <c r="Z1057" s="3"/>
      <c r="AA1057" s="30"/>
      <c r="AB1057" s="3"/>
      <c r="AC1057" s="1"/>
      <c r="AD1057" s="3"/>
      <c r="AE1057" s="3"/>
      <c r="AF1057" s="3"/>
      <c r="AG1057" s="3"/>
      <c r="AH1057" s="3"/>
      <c r="AI1057" s="10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</row>
    <row r="1058" spans="1:145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13"/>
      <c r="T1058" s="13"/>
      <c r="U1058" s="13"/>
      <c r="V1058" s="13"/>
      <c r="W1058" s="4"/>
      <c r="X1058" s="30"/>
      <c r="Y1058" s="3"/>
      <c r="Z1058" s="3"/>
      <c r="AA1058" s="30"/>
      <c r="AB1058" s="3"/>
      <c r="AC1058" s="1"/>
      <c r="AD1058" s="3"/>
      <c r="AE1058" s="3"/>
      <c r="AF1058" s="3"/>
      <c r="AG1058" s="3"/>
      <c r="AH1058" s="3"/>
      <c r="AI1058" s="10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</row>
    <row r="1059" spans="1:145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13"/>
      <c r="T1059" s="13"/>
      <c r="U1059" s="13"/>
      <c r="V1059" s="13"/>
      <c r="W1059" s="4"/>
      <c r="X1059" s="30"/>
      <c r="Y1059" s="3"/>
      <c r="Z1059" s="3"/>
      <c r="AA1059" s="30"/>
      <c r="AB1059" s="3"/>
      <c r="AC1059" s="1"/>
      <c r="AD1059" s="3"/>
      <c r="AE1059" s="3"/>
      <c r="AF1059" s="3"/>
      <c r="AG1059" s="3"/>
      <c r="AH1059" s="3"/>
      <c r="AI1059" s="10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</row>
    <row r="1060" spans="1:145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13"/>
      <c r="T1060" s="13"/>
      <c r="U1060" s="13"/>
      <c r="V1060" s="13"/>
      <c r="W1060" s="4"/>
      <c r="X1060" s="30"/>
      <c r="Y1060" s="3"/>
      <c r="Z1060" s="3"/>
      <c r="AA1060" s="30"/>
      <c r="AB1060" s="3"/>
      <c r="AC1060" s="1"/>
      <c r="AD1060" s="3"/>
      <c r="AE1060" s="3"/>
      <c r="AF1060" s="3"/>
      <c r="AG1060" s="3"/>
      <c r="AH1060" s="3"/>
      <c r="AI1060" s="10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</row>
    <row r="1061" spans="1:145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13"/>
      <c r="T1061" s="13"/>
      <c r="U1061" s="13"/>
      <c r="V1061" s="13"/>
      <c r="W1061" s="4"/>
      <c r="X1061" s="30"/>
      <c r="Y1061" s="3"/>
      <c r="Z1061" s="3"/>
      <c r="AA1061" s="30"/>
      <c r="AB1061" s="3"/>
      <c r="AC1061" s="1"/>
      <c r="AD1061" s="3"/>
      <c r="AE1061" s="3"/>
      <c r="AF1061" s="3"/>
      <c r="AG1061" s="3"/>
      <c r="AH1061" s="3"/>
      <c r="AI1061" s="10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</row>
    <row r="1062" spans="1:145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13"/>
      <c r="T1062" s="13"/>
      <c r="U1062" s="13"/>
      <c r="V1062" s="13"/>
      <c r="W1062" s="4"/>
      <c r="X1062" s="30"/>
      <c r="Y1062" s="3"/>
      <c r="Z1062" s="3"/>
      <c r="AA1062" s="30"/>
      <c r="AB1062" s="3"/>
      <c r="AC1062" s="1"/>
      <c r="AD1062" s="3"/>
      <c r="AE1062" s="3"/>
      <c r="AF1062" s="3"/>
      <c r="AG1062" s="3"/>
      <c r="AH1062" s="3"/>
      <c r="AI1062" s="10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</row>
    <row r="1063" spans="1:145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13"/>
      <c r="T1063" s="13"/>
      <c r="U1063" s="13"/>
      <c r="V1063" s="13"/>
      <c r="W1063" s="4"/>
      <c r="X1063" s="30"/>
      <c r="Y1063" s="3"/>
      <c r="Z1063" s="3"/>
      <c r="AA1063" s="30"/>
      <c r="AB1063" s="3"/>
      <c r="AC1063" s="1"/>
      <c r="AD1063" s="3"/>
      <c r="AE1063" s="3"/>
      <c r="AF1063" s="3"/>
      <c r="AG1063" s="3"/>
      <c r="AH1063" s="3"/>
      <c r="AI1063" s="10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</row>
    <row r="1064" spans="1:145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13"/>
      <c r="T1064" s="13"/>
      <c r="U1064" s="13"/>
      <c r="V1064" s="13"/>
      <c r="W1064" s="4"/>
      <c r="X1064" s="30"/>
      <c r="Y1064" s="3"/>
      <c r="Z1064" s="3"/>
      <c r="AA1064" s="30"/>
      <c r="AB1064" s="3"/>
      <c r="AC1064" s="1"/>
      <c r="AD1064" s="3"/>
      <c r="AE1064" s="3"/>
      <c r="AF1064" s="3"/>
      <c r="AG1064" s="3"/>
      <c r="AH1064" s="3"/>
      <c r="AI1064" s="10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</row>
    <row r="1065" spans="1:145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13"/>
      <c r="T1065" s="13"/>
      <c r="U1065" s="13"/>
      <c r="V1065" s="13"/>
      <c r="W1065" s="4"/>
      <c r="X1065" s="30"/>
      <c r="Y1065" s="3"/>
      <c r="Z1065" s="3"/>
      <c r="AA1065" s="30"/>
      <c r="AB1065" s="3"/>
      <c r="AC1065" s="1"/>
      <c r="AD1065" s="3"/>
      <c r="AE1065" s="3"/>
      <c r="AF1065" s="3"/>
      <c r="AG1065" s="3"/>
      <c r="AH1065" s="3"/>
      <c r="AI1065" s="10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</row>
    <row r="1066" spans="1:145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13"/>
      <c r="T1066" s="13"/>
      <c r="U1066" s="13"/>
      <c r="V1066" s="13"/>
      <c r="W1066" s="4"/>
      <c r="X1066" s="30"/>
      <c r="Y1066" s="3"/>
      <c r="Z1066" s="3"/>
      <c r="AA1066" s="30"/>
      <c r="AB1066" s="3"/>
      <c r="AC1066" s="1"/>
      <c r="AD1066" s="3"/>
      <c r="AE1066" s="3"/>
      <c r="AF1066" s="3"/>
      <c r="AG1066" s="3"/>
      <c r="AH1066" s="3"/>
      <c r="AI1066" s="10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</row>
    <row r="1067" spans="1:145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13"/>
      <c r="T1067" s="13"/>
      <c r="U1067" s="13"/>
      <c r="V1067" s="13"/>
      <c r="W1067" s="4"/>
      <c r="X1067" s="30"/>
      <c r="Y1067" s="3"/>
      <c r="Z1067" s="3"/>
      <c r="AA1067" s="30"/>
      <c r="AB1067" s="3"/>
      <c r="AC1067" s="1"/>
      <c r="AD1067" s="3"/>
      <c r="AE1067" s="3"/>
      <c r="AF1067" s="3"/>
      <c r="AG1067" s="3"/>
      <c r="AH1067" s="3"/>
      <c r="AI1067" s="10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</row>
    <row r="1068" spans="1:145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13"/>
      <c r="T1068" s="13"/>
      <c r="U1068" s="13"/>
      <c r="V1068" s="13"/>
      <c r="W1068" s="4"/>
      <c r="X1068" s="30"/>
      <c r="Y1068" s="3"/>
      <c r="Z1068" s="3"/>
      <c r="AA1068" s="30"/>
      <c r="AB1068" s="3"/>
      <c r="AC1068" s="1"/>
      <c r="AD1068" s="3"/>
      <c r="AE1068" s="3"/>
      <c r="AF1068" s="3"/>
      <c r="AG1068" s="3"/>
      <c r="AH1068" s="3"/>
      <c r="AI1068" s="10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</row>
    <row r="1069" spans="1:145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13"/>
      <c r="T1069" s="13"/>
      <c r="U1069" s="13"/>
      <c r="V1069" s="13"/>
      <c r="W1069" s="4"/>
      <c r="X1069" s="30"/>
      <c r="Y1069" s="3"/>
      <c r="Z1069" s="3"/>
      <c r="AA1069" s="30"/>
      <c r="AB1069" s="3"/>
      <c r="AC1069" s="1"/>
      <c r="AD1069" s="3"/>
      <c r="AE1069" s="3"/>
      <c r="AF1069" s="3"/>
      <c r="AG1069" s="3"/>
      <c r="AH1069" s="3"/>
      <c r="AI1069" s="10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</row>
    <row r="1070" spans="1:145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13"/>
      <c r="T1070" s="13"/>
      <c r="U1070" s="13"/>
      <c r="V1070" s="13"/>
      <c r="W1070" s="4"/>
      <c r="X1070" s="30"/>
      <c r="Y1070" s="3"/>
      <c r="Z1070" s="3"/>
      <c r="AA1070" s="30"/>
      <c r="AB1070" s="3"/>
      <c r="AC1070" s="1"/>
      <c r="AD1070" s="3"/>
      <c r="AE1070" s="3"/>
      <c r="AF1070" s="3"/>
      <c r="AG1070" s="3"/>
      <c r="AH1070" s="3"/>
      <c r="AI1070" s="10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</row>
    <row r="1071" spans="1:145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13"/>
      <c r="T1071" s="13"/>
      <c r="U1071" s="13"/>
      <c r="V1071" s="13"/>
      <c r="W1071" s="4"/>
      <c r="X1071" s="30"/>
      <c r="Y1071" s="3"/>
      <c r="Z1071" s="3"/>
      <c r="AA1071" s="30"/>
      <c r="AB1071" s="3"/>
      <c r="AC1071" s="1"/>
      <c r="AD1071" s="3"/>
      <c r="AE1071" s="3"/>
      <c r="AF1071" s="3"/>
      <c r="AG1071" s="3"/>
      <c r="AH1071" s="3"/>
      <c r="AI1071" s="10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</row>
    <row r="1072" spans="1:145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13"/>
      <c r="T1072" s="13"/>
      <c r="U1072" s="13"/>
      <c r="V1072" s="13"/>
      <c r="W1072" s="4"/>
      <c r="X1072" s="30"/>
      <c r="Y1072" s="3"/>
      <c r="Z1072" s="3"/>
      <c r="AA1072" s="30"/>
      <c r="AB1072" s="3"/>
      <c r="AC1072" s="1"/>
      <c r="AD1072" s="3"/>
      <c r="AE1072" s="3"/>
      <c r="AF1072" s="3"/>
      <c r="AG1072" s="3"/>
      <c r="AH1072" s="3"/>
      <c r="AI1072" s="10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</row>
    <row r="1073" spans="1:145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13"/>
      <c r="T1073" s="13"/>
      <c r="U1073" s="13"/>
      <c r="V1073" s="13"/>
      <c r="W1073" s="4"/>
      <c r="X1073" s="30"/>
      <c r="Y1073" s="3"/>
      <c r="Z1073" s="3"/>
      <c r="AA1073" s="30"/>
      <c r="AB1073" s="3"/>
      <c r="AC1073" s="1"/>
      <c r="AD1073" s="3"/>
      <c r="AE1073" s="3"/>
      <c r="AF1073" s="3"/>
      <c r="AG1073" s="3"/>
      <c r="AH1073" s="3"/>
      <c r="AI1073" s="10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</row>
    <row r="1074" spans="1:145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13"/>
      <c r="T1074" s="13"/>
      <c r="U1074" s="13"/>
      <c r="V1074" s="13"/>
      <c r="W1074" s="4"/>
      <c r="X1074" s="30"/>
      <c r="Y1074" s="3"/>
      <c r="Z1074" s="3"/>
      <c r="AA1074" s="30"/>
      <c r="AB1074" s="3"/>
      <c r="AC1074" s="1"/>
      <c r="AD1074" s="3"/>
      <c r="AE1074" s="3"/>
      <c r="AF1074" s="3"/>
      <c r="AG1074" s="3"/>
      <c r="AH1074" s="3"/>
      <c r="AI1074" s="10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</row>
    <row r="1075" spans="1:145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13"/>
      <c r="T1075" s="13"/>
      <c r="U1075" s="13"/>
      <c r="V1075" s="13"/>
      <c r="W1075" s="4"/>
      <c r="X1075" s="30"/>
      <c r="Y1075" s="3"/>
      <c r="Z1075" s="3"/>
      <c r="AA1075" s="30"/>
      <c r="AB1075" s="3"/>
      <c r="AC1075" s="1"/>
      <c r="AD1075" s="3"/>
      <c r="AE1075" s="3"/>
      <c r="AF1075" s="3"/>
      <c r="AG1075" s="3"/>
      <c r="AH1075" s="3"/>
      <c r="AI1075" s="10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</row>
    <row r="1076" spans="1:145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13"/>
      <c r="T1076" s="13"/>
      <c r="U1076" s="13"/>
      <c r="V1076" s="13"/>
      <c r="W1076" s="4"/>
      <c r="X1076" s="30"/>
      <c r="Y1076" s="3"/>
      <c r="Z1076" s="3"/>
      <c r="AA1076" s="30"/>
      <c r="AB1076" s="3"/>
      <c r="AC1076" s="1"/>
      <c r="AD1076" s="3"/>
      <c r="AE1076" s="3"/>
      <c r="AF1076" s="3"/>
      <c r="AG1076" s="3"/>
      <c r="AH1076" s="3"/>
      <c r="AI1076" s="10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</row>
    <row r="1077" spans="1:145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13"/>
      <c r="T1077" s="13"/>
      <c r="U1077" s="13"/>
      <c r="V1077" s="13"/>
      <c r="W1077" s="4"/>
      <c r="X1077" s="30"/>
      <c r="Y1077" s="3"/>
      <c r="Z1077" s="3"/>
      <c r="AA1077" s="30"/>
      <c r="AB1077" s="3"/>
      <c r="AC1077" s="1"/>
      <c r="AD1077" s="3"/>
      <c r="AE1077" s="3"/>
      <c r="AF1077" s="3"/>
      <c r="AG1077" s="3"/>
      <c r="AH1077" s="3"/>
      <c r="AI1077" s="10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</row>
    <row r="1078" spans="1:145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13"/>
      <c r="T1078" s="13"/>
      <c r="U1078" s="13"/>
      <c r="V1078" s="13"/>
      <c r="W1078" s="4"/>
      <c r="X1078" s="30"/>
      <c r="Y1078" s="3"/>
      <c r="Z1078" s="3"/>
      <c r="AA1078" s="30"/>
      <c r="AB1078" s="3"/>
      <c r="AC1078" s="1"/>
      <c r="AD1078" s="3"/>
      <c r="AE1078" s="3"/>
      <c r="AF1078" s="3"/>
      <c r="AG1078" s="3"/>
      <c r="AH1078" s="3"/>
      <c r="AI1078" s="10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</row>
    <row r="1079" spans="1:145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13"/>
      <c r="T1079" s="13"/>
      <c r="U1079" s="13"/>
      <c r="V1079" s="13"/>
      <c r="W1079" s="4"/>
      <c r="X1079" s="30"/>
      <c r="Y1079" s="3"/>
      <c r="Z1079" s="3"/>
      <c r="AA1079" s="30"/>
      <c r="AB1079" s="3"/>
      <c r="AC1079" s="1"/>
      <c r="AD1079" s="3"/>
      <c r="AE1079" s="3"/>
      <c r="AF1079" s="3"/>
      <c r="AG1079" s="3"/>
      <c r="AH1079" s="3"/>
      <c r="AI1079" s="10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</row>
    <row r="1080" spans="1:145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13"/>
      <c r="T1080" s="13"/>
      <c r="U1080" s="13"/>
      <c r="V1080" s="13"/>
      <c r="W1080" s="4"/>
      <c r="X1080" s="30"/>
      <c r="Y1080" s="3"/>
      <c r="Z1080" s="3"/>
      <c r="AA1080" s="30"/>
      <c r="AB1080" s="3"/>
      <c r="AC1080" s="1"/>
      <c r="AD1080" s="3"/>
      <c r="AE1080" s="3"/>
      <c r="AF1080" s="3"/>
      <c r="AG1080" s="3"/>
      <c r="AH1080" s="3"/>
      <c r="AI1080" s="10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</row>
    <row r="1081" spans="1:145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13"/>
      <c r="T1081" s="13"/>
      <c r="U1081" s="13"/>
      <c r="V1081" s="13"/>
      <c r="W1081" s="4"/>
      <c r="X1081" s="30"/>
      <c r="Y1081" s="3"/>
      <c r="Z1081" s="3"/>
      <c r="AA1081" s="30"/>
      <c r="AB1081" s="3"/>
      <c r="AC1081" s="1"/>
      <c r="AD1081" s="3"/>
      <c r="AE1081" s="3"/>
      <c r="AF1081" s="3"/>
      <c r="AG1081" s="3"/>
      <c r="AH1081" s="3"/>
      <c r="AI1081" s="10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</row>
    <row r="1082" spans="1:145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13"/>
      <c r="T1082" s="13"/>
      <c r="U1082" s="13"/>
      <c r="V1082" s="13"/>
      <c r="W1082" s="4"/>
      <c r="X1082" s="30"/>
      <c r="Y1082" s="3"/>
      <c r="Z1082" s="3"/>
      <c r="AA1082" s="30"/>
      <c r="AB1082" s="3"/>
      <c r="AC1082" s="1"/>
      <c r="AD1082" s="3"/>
      <c r="AE1082" s="3"/>
      <c r="AF1082" s="3"/>
      <c r="AG1082" s="3"/>
      <c r="AH1082" s="3"/>
      <c r="AI1082" s="10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</row>
    <row r="1083" spans="1:145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13"/>
      <c r="T1083" s="13"/>
      <c r="U1083" s="13"/>
      <c r="V1083" s="13"/>
      <c r="W1083" s="4"/>
      <c r="X1083" s="30"/>
      <c r="Y1083" s="3"/>
      <c r="Z1083" s="3"/>
      <c r="AA1083" s="30"/>
      <c r="AB1083" s="3"/>
      <c r="AC1083" s="1"/>
      <c r="AD1083" s="3"/>
      <c r="AE1083" s="3"/>
      <c r="AF1083" s="3"/>
      <c r="AG1083" s="3"/>
      <c r="AH1083" s="3"/>
      <c r="AI1083" s="10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</row>
    <row r="1084" spans="1:145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13"/>
      <c r="T1084" s="13"/>
      <c r="U1084" s="13"/>
      <c r="V1084" s="13"/>
      <c r="W1084" s="4"/>
      <c r="X1084" s="30"/>
      <c r="Y1084" s="3"/>
      <c r="Z1084" s="3"/>
      <c r="AA1084" s="30"/>
      <c r="AB1084" s="3"/>
      <c r="AC1084" s="1"/>
      <c r="AD1084" s="3"/>
      <c r="AE1084" s="3"/>
      <c r="AF1084" s="3"/>
      <c r="AG1084" s="3"/>
      <c r="AH1084" s="3"/>
      <c r="AI1084" s="10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</row>
    <row r="1085" spans="1:145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13"/>
      <c r="T1085" s="13"/>
      <c r="U1085" s="13"/>
      <c r="V1085" s="13"/>
      <c r="W1085" s="4"/>
      <c r="X1085" s="30"/>
      <c r="Y1085" s="3"/>
      <c r="Z1085" s="3"/>
      <c r="AA1085" s="30"/>
      <c r="AB1085" s="3"/>
      <c r="AC1085" s="1"/>
      <c r="AD1085" s="3"/>
      <c r="AE1085" s="3"/>
      <c r="AF1085" s="3"/>
      <c r="AG1085" s="3"/>
      <c r="AH1085" s="3"/>
      <c r="AI1085" s="10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</row>
    <row r="1086" spans="1:145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13"/>
      <c r="T1086" s="13"/>
      <c r="U1086" s="13"/>
      <c r="V1086" s="13"/>
      <c r="W1086" s="4"/>
      <c r="X1086" s="30"/>
      <c r="Y1086" s="3"/>
      <c r="Z1086" s="3"/>
      <c r="AA1086" s="30"/>
      <c r="AB1086" s="3"/>
      <c r="AC1086" s="1"/>
      <c r="AD1086" s="3"/>
      <c r="AE1086" s="3"/>
      <c r="AF1086" s="3"/>
      <c r="AG1086" s="3"/>
      <c r="AH1086" s="3"/>
      <c r="AI1086" s="10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</row>
    <row r="1087" spans="1:145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13"/>
      <c r="T1087" s="13"/>
      <c r="U1087" s="13"/>
      <c r="V1087" s="13"/>
      <c r="W1087" s="4"/>
      <c r="X1087" s="30"/>
      <c r="Y1087" s="3"/>
      <c r="Z1087" s="3"/>
      <c r="AA1087" s="30"/>
      <c r="AB1087" s="3"/>
      <c r="AC1087" s="1"/>
      <c r="AD1087" s="3"/>
      <c r="AE1087" s="3"/>
      <c r="AF1087" s="3"/>
      <c r="AG1087" s="3"/>
      <c r="AH1087" s="3"/>
      <c r="AI1087" s="10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</row>
    <row r="1088" spans="1:145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13"/>
      <c r="T1088" s="13"/>
      <c r="U1088" s="13"/>
      <c r="V1088" s="13"/>
      <c r="W1088" s="4"/>
      <c r="X1088" s="30"/>
      <c r="Y1088" s="3"/>
      <c r="Z1088" s="3"/>
      <c r="AA1088" s="30"/>
      <c r="AB1088" s="3"/>
      <c r="AC1088" s="1"/>
      <c r="AD1088" s="3"/>
      <c r="AE1088" s="3"/>
      <c r="AF1088" s="3"/>
      <c r="AG1088" s="3"/>
      <c r="AH1088" s="3"/>
      <c r="AI1088" s="10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</row>
    <row r="1089" spans="1:145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13"/>
      <c r="T1089" s="13"/>
      <c r="U1089" s="13"/>
      <c r="V1089" s="13"/>
      <c r="W1089" s="4"/>
      <c r="X1089" s="30"/>
      <c r="Y1089" s="3"/>
      <c r="Z1089" s="3"/>
      <c r="AA1089" s="30"/>
      <c r="AB1089" s="3"/>
      <c r="AC1089" s="1"/>
      <c r="AD1089" s="3"/>
      <c r="AE1089" s="3"/>
      <c r="AF1089" s="3"/>
      <c r="AG1089" s="3"/>
      <c r="AH1089" s="3"/>
      <c r="AI1089" s="10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</row>
    <row r="1090" spans="1:145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13"/>
      <c r="T1090" s="13"/>
      <c r="U1090" s="13"/>
      <c r="V1090" s="13"/>
      <c r="W1090" s="4"/>
      <c r="X1090" s="30"/>
      <c r="Y1090" s="3"/>
      <c r="Z1090" s="3"/>
      <c r="AA1090" s="30"/>
      <c r="AB1090" s="3"/>
      <c r="AC1090" s="1"/>
      <c r="AD1090" s="3"/>
      <c r="AE1090" s="3"/>
      <c r="AF1090" s="3"/>
      <c r="AG1090" s="3"/>
      <c r="AH1090" s="3"/>
      <c r="AI1090" s="10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</row>
    <row r="1091" spans="1:145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13"/>
      <c r="T1091" s="13"/>
      <c r="U1091" s="13"/>
      <c r="V1091" s="13"/>
      <c r="W1091" s="4"/>
      <c r="X1091" s="30"/>
      <c r="Y1091" s="3"/>
      <c r="Z1091" s="3"/>
      <c r="AA1091" s="30"/>
      <c r="AB1091" s="3"/>
      <c r="AC1091" s="1"/>
      <c r="AD1091" s="3"/>
      <c r="AE1091" s="3"/>
      <c r="AF1091" s="3"/>
      <c r="AG1091" s="3"/>
      <c r="AH1091" s="3"/>
      <c r="AI1091" s="10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</row>
    <row r="1092" spans="1:145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13"/>
      <c r="T1092" s="13"/>
      <c r="U1092" s="13"/>
      <c r="V1092" s="13"/>
      <c r="W1092" s="4"/>
      <c r="X1092" s="30"/>
      <c r="Y1092" s="3"/>
      <c r="Z1092" s="3"/>
      <c r="AA1092" s="30"/>
      <c r="AB1092" s="3"/>
      <c r="AC1092" s="1"/>
      <c r="AD1092" s="3"/>
      <c r="AE1092" s="3"/>
      <c r="AF1092" s="3"/>
      <c r="AG1092" s="3"/>
      <c r="AH1092" s="3"/>
      <c r="AI1092" s="10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</row>
    <row r="1093" spans="1:145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13"/>
      <c r="T1093" s="13"/>
      <c r="U1093" s="13"/>
      <c r="V1093" s="13"/>
      <c r="W1093" s="4"/>
      <c r="X1093" s="30"/>
      <c r="Y1093" s="3"/>
      <c r="Z1093" s="3"/>
      <c r="AA1093" s="30"/>
      <c r="AB1093" s="3"/>
      <c r="AC1093" s="1"/>
      <c r="AD1093" s="3"/>
      <c r="AE1093" s="3"/>
      <c r="AF1093" s="3"/>
      <c r="AG1093" s="3"/>
      <c r="AH1093" s="3"/>
      <c r="AI1093" s="10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</row>
    <row r="1094" spans="1:145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13"/>
      <c r="T1094" s="13"/>
      <c r="U1094" s="13"/>
      <c r="V1094" s="13"/>
      <c r="W1094" s="4"/>
      <c r="X1094" s="30"/>
      <c r="Y1094" s="3"/>
      <c r="Z1094" s="3"/>
      <c r="AA1094" s="30"/>
      <c r="AB1094" s="3"/>
      <c r="AC1094" s="1"/>
      <c r="AD1094" s="3"/>
      <c r="AE1094" s="3"/>
      <c r="AF1094" s="3"/>
      <c r="AG1094" s="3"/>
      <c r="AH1094" s="3"/>
      <c r="AI1094" s="10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</row>
    <row r="1095" spans="1:145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13"/>
      <c r="T1095" s="13"/>
      <c r="U1095" s="13"/>
      <c r="V1095" s="13"/>
      <c r="W1095" s="4"/>
      <c r="X1095" s="30"/>
      <c r="Y1095" s="3"/>
      <c r="Z1095" s="3"/>
      <c r="AA1095" s="30"/>
      <c r="AB1095" s="3"/>
      <c r="AC1095" s="1"/>
      <c r="AD1095" s="3"/>
      <c r="AE1095" s="3"/>
      <c r="AF1095" s="3"/>
      <c r="AG1095" s="3"/>
      <c r="AH1095" s="3"/>
      <c r="AI1095" s="10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</row>
    <row r="1096" spans="1:145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13"/>
      <c r="T1096" s="13"/>
      <c r="U1096" s="13"/>
      <c r="V1096" s="13"/>
      <c r="W1096" s="4"/>
      <c r="X1096" s="30"/>
      <c r="Y1096" s="3"/>
      <c r="Z1096" s="3"/>
      <c r="AA1096" s="30"/>
      <c r="AB1096" s="3"/>
      <c r="AC1096" s="1"/>
      <c r="AD1096" s="3"/>
      <c r="AE1096" s="3"/>
      <c r="AF1096" s="3"/>
      <c r="AG1096" s="3"/>
      <c r="AH1096" s="3"/>
      <c r="AI1096" s="10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</row>
    <row r="1097" spans="1:145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13"/>
      <c r="T1097" s="13"/>
      <c r="U1097" s="13"/>
      <c r="V1097" s="13"/>
      <c r="W1097" s="4"/>
      <c r="X1097" s="30"/>
      <c r="Y1097" s="3"/>
      <c r="Z1097" s="3"/>
      <c r="AA1097" s="30"/>
      <c r="AB1097" s="3"/>
      <c r="AC1097" s="1"/>
      <c r="AD1097" s="3"/>
      <c r="AE1097" s="3"/>
      <c r="AF1097" s="3"/>
      <c r="AG1097" s="3"/>
      <c r="AH1097" s="3"/>
      <c r="AI1097" s="10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</row>
    <row r="1098" spans="1:145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13"/>
      <c r="T1098" s="13"/>
      <c r="U1098" s="13"/>
      <c r="V1098" s="13"/>
      <c r="W1098" s="4"/>
      <c r="X1098" s="30"/>
      <c r="Y1098" s="3"/>
      <c r="Z1098" s="3"/>
      <c r="AA1098" s="30"/>
      <c r="AB1098" s="3"/>
      <c r="AC1098" s="1"/>
      <c r="AD1098" s="3"/>
      <c r="AE1098" s="3"/>
      <c r="AF1098" s="3"/>
      <c r="AG1098" s="3"/>
      <c r="AH1098" s="3"/>
      <c r="AI1098" s="10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</row>
    <row r="1099" spans="1:145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13"/>
      <c r="T1099" s="13"/>
      <c r="U1099" s="13"/>
      <c r="V1099" s="13"/>
      <c r="W1099" s="4"/>
      <c r="X1099" s="30"/>
      <c r="Y1099" s="3"/>
      <c r="Z1099" s="3"/>
      <c r="AA1099" s="30"/>
      <c r="AB1099" s="3"/>
      <c r="AC1099" s="1"/>
      <c r="AD1099" s="3"/>
      <c r="AE1099" s="3"/>
      <c r="AF1099" s="3"/>
      <c r="AG1099" s="3"/>
      <c r="AH1099" s="3"/>
      <c r="AI1099" s="10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</row>
    <row r="1100" spans="1:145" x14ac:dyDescent="0.15">
      <c r="A1100" s="36"/>
      <c r="B1100" s="14"/>
      <c r="C1100" s="6"/>
      <c r="D1100" s="12"/>
      <c r="E1100" s="13"/>
      <c r="F1100" s="13"/>
      <c r="G1100" s="13"/>
      <c r="H1100" s="13"/>
      <c r="I1100" s="12"/>
      <c r="J1100" s="30"/>
      <c r="K1100" s="2"/>
      <c r="L1100" s="15"/>
      <c r="M1100" s="11"/>
      <c r="N1100" s="11"/>
      <c r="O1100" s="15"/>
      <c r="P1100" s="13"/>
      <c r="Q1100" s="19"/>
      <c r="R1100" s="13"/>
      <c r="S1100" s="13"/>
      <c r="T1100" s="13"/>
      <c r="U1100" s="13"/>
      <c r="V1100" s="13"/>
      <c r="W1100" s="4"/>
      <c r="X1100" s="30"/>
      <c r="Y1100" s="3"/>
      <c r="Z1100" s="3"/>
      <c r="AA1100" s="30"/>
      <c r="AB1100" s="3"/>
      <c r="AC1100" s="1"/>
      <c r="AD1100" s="3"/>
      <c r="AE1100" s="3"/>
      <c r="AF1100" s="3"/>
      <c r="AG1100" s="3"/>
      <c r="AH1100" s="3"/>
      <c r="AI1100" s="10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</row>
    <row r="1101" spans="1:145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13"/>
      <c r="T1101" s="13"/>
      <c r="U1101" s="13"/>
      <c r="V1101" s="13"/>
      <c r="W1101" s="4"/>
      <c r="X1101" s="30"/>
      <c r="Y1101" s="3"/>
      <c r="Z1101" s="3"/>
      <c r="AA1101" s="30"/>
      <c r="AB1101" s="3"/>
      <c r="AC1101" s="1"/>
      <c r="AD1101" s="3"/>
      <c r="AE1101" s="3"/>
      <c r="AF1101" s="3"/>
      <c r="AG1101" s="3"/>
      <c r="AH1101" s="3"/>
      <c r="AI1101" s="10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</row>
    <row r="1102" spans="1:145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13"/>
      <c r="T1102" s="13"/>
      <c r="U1102" s="13"/>
      <c r="V1102" s="13"/>
      <c r="W1102" s="4"/>
      <c r="X1102" s="30"/>
      <c r="Y1102" s="3"/>
      <c r="Z1102" s="3"/>
      <c r="AA1102" s="30"/>
      <c r="AB1102" s="3"/>
      <c r="AC1102" s="1"/>
      <c r="AD1102" s="3"/>
      <c r="AE1102" s="3"/>
      <c r="AF1102" s="3"/>
      <c r="AG1102" s="3"/>
      <c r="AH1102" s="3"/>
      <c r="AI1102" s="10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</row>
    <row r="1103" spans="1:145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13"/>
      <c r="T1103" s="13"/>
      <c r="U1103" s="13"/>
      <c r="V1103" s="13"/>
      <c r="W1103" s="4"/>
      <c r="X1103" s="30"/>
      <c r="Y1103" s="3"/>
      <c r="Z1103" s="3"/>
      <c r="AA1103" s="30"/>
      <c r="AB1103" s="3"/>
      <c r="AC1103" s="1"/>
      <c r="AD1103" s="3"/>
      <c r="AE1103" s="3"/>
      <c r="AF1103" s="3"/>
      <c r="AG1103" s="3"/>
      <c r="AH1103" s="3"/>
      <c r="AI1103" s="10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</row>
    <row r="1104" spans="1:145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13"/>
      <c r="T1104" s="13"/>
      <c r="U1104" s="13"/>
      <c r="V1104" s="13"/>
      <c r="W1104" s="4"/>
      <c r="X1104" s="30"/>
      <c r="Y1104" s="3"/>
      <c r="Z1104" s="3"/>
      <c r="AA1104" s="30"/>
      <c r="AB1104" s="3"/>
      <c r="AC1104" s="1"/>
      <c r="AD1104" s="3"/>
      <c r="AE1104" s="3"/>
      <c r="AF1104" s="3"/>
      <c r="AG1104" s="3"/>
      <c r="AH1104" s="3"/>
      <c r="AI1104" s="10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</row>
    <row r="1105" spans="1:145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13"/>
      <c r="T1105" s="13"/>
      <c r="U1105" s="13"/>
      <c r="V1105" s="13"/>
      <c r="W1105" s="4"/>
      <c r="X1105" s="30"/>
      <c r="Y1105" s="3"/>
      <c r="Z1105" s="3"/>
      <c r="AA1105" s="30"/>
      <c r="AB1105" s="3"/>
      <c r="AC1105" s="1"/>
      <c r="AD1105" s="3"/>
      <c r="AE1105" s="3"/>
      <c r="AF1105" s="3"/>
      <c r="AG1105" s="3"/>
      <c r="AH1105" s="3"/>
      <c r="AI1105" s="10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</row>
    <row r="1106" spans="1:145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13"/>
      <c r="T1106" s="13"/>
      <c r="U1106" s="13"/>
      <c r="V1106" s="13"/>
      <c r="W1106" s="4"/>
      <c r="X1106" s="30"/>
      <c r="Y1106" s="3"/>
      <c r="Z1106" s="3"/>
      <c r="AA1106" s="30"/>
      <c r="AB1106" s="3"/>
      <c r="AC1106" s="1"/>
      <c r="AD1106" s="3"/>
      <c r="AE1106" s="3"/>
      <c r="AF1106" s="3"/>
      <c r="AG1106" s="3"/>
      <c r="AH1106" s="3"/>
      <c r="AI1106" s="10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</row>
    <row r="1107" spans="1:145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13"/>
      <c r="T1107" s="13"/>
      <c r="U1107" s="13"/>
      <c r="V1107" s="13"/>
      <c r="W1107" s="4"/>
      <c r="X1107" s="30"/>
      <c r="Y1107" s="3"/>
      <c r="Z1107" s="3"/>
      <c r="AA1107" s="30"/>
      <c r="AB1107" s="3"/>
      <c r="AC1107" s="1"/>
      <c r="AD1107" s="3"/>
      <c r="AE1107" s="3"/>
      <c r="AF1107" s="3"/>
      <c r="AG1107" s="3"/>
      <c r="AH1107" s="3"/>
      <c r="AI1107" s="10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</row>
    <row r="1108" spans="1:145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13"/>
      <c r="T1108" s="13"/>
      <c r="U1108" s="13"/>
      <c r="V1108" s="13"/>
      <c r="W1108" s="4"/>
      <c r="X1108" s="30"/>
      <c r="Y1108" s="20"/>
      <c r="Z1108" s="20"/>
      <c r="AA1108" s="29"/>
      <c r="AB1108" s="20"/>
      <c r="AC1108" s="23"/>
      <c r="AD1108" s="20"/>
      <c r="AE1108" s="20"/>
      <c r="AF1108" s="20"/>
      <c r="AG1108" s="20"/>
      <c r="AH1108" s="20"/>
      <c r="AI1108" s="21"/>
      <c r="AJ1108" s="20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</row>
    <row r="1109" spans="1:145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13"/>
      <c r="T1109" s="13"/>
      <c r="U1109" s="13"/>
      <c r="V1109" s="13"/>
      <c r="W1109" s="4"/>
      <c r="X1109" s="30"/>
      <c r="Y1109" s="20"/>
      <c r="Z1109" s="20"/>
      <c r="AA1109" s="29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</row>
    <row r="1110" spans="1:145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13"/>
      <c r="T1110" s="13"/>
      <c r="U1110" s="13"/>
      <c r="V1110" s="13"/>
      <c r="W1110" s="4"/>
      <c r="X1110" s="30"/>
      <c r="Y1110" s="3"/>
      <c r="Z1110" s="3"/>
      <c r="AA1110" s="30"/>
      <c r="AB1110" s="3"/>
      <c r="AC1110" s="1"/>
      <c r="AD1110" s="3"/>
      <c r="AE1110" s="3"/>
      <c r="AF1110" s="3"/>
      <c r="AG1110" s="3"/>
      <c r="AH1110" s="3"/>
      <c r="AI1110" s="10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</row>
    <row r="1111" spans="1:145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13"/>
      <c r="T1111" s="13"/>
      <c r="U1111" s="13"/>
      <c r="V1111" s="13"/>
      <c r="W1111" s="4"/>
      <c r="X1111" s="30"/>
      <c r="Y1111" s="3"/>
      <c r="Z1111" s="3"/>
      <c r="AA1111" s="30"/>
      <c r="AB1111" s="3"/>
      <c r="AC1111" s="1"/>
      <c r="AD1111" s="3"/>
      <c r="AE1111" s="3"/>
      <c r="AF1111" s="3"/>
      <c r="AG1111" s="3"/>
      <c r="AH1111" s="3"/>
      <c r="AI1111" s="10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</row>
    <row r="1112" spans="1:145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13"/>
      <c r="T1112" s="13"/>
      <c r="U1112" s="13"/>
      <c r="V1112" s="13"/>
      <c r="W1112" s="4"/>
      <c r="X1112" s="30"/>
      <c r="Y1112" s="3"/>
      <c r="Z1112" s="3"/>
      <c r="AA1112" s="30"/>
      <c r="AB1112" s="3"/>
      <c r="AC1112" s="1"/>
      <c r="AD1112" s="3"/>
      <c r="AE1112" s="3"/>
      <c r="AF1112" s="3"/>
      <c r="AG1112" s="3"/>
      <c r="AH1112" s="3"/>
      <c r="AI1112" s="10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</row>
    <row r="1113" spans="1:145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13"/>
      <c r="T1113" s="13"/>
      <c r="U1113" s="13"/>
      <c r="V1113" s="13"/>
      <c r="W1113" s="4"/>
      <c r="X1113" s="30"/>
      <c r="Y1113" s="3"/>
      <c r="Z1113" s="3"/>
      <c r="AA1113" s="30"/>
      <c r="AB1113" s="3"/>
      <c r="AC1113" s="1"/>
      <c r="AD1113" s="3"/>
      <c r="AE1113" s="3"/>
      <c r="AF1113" s="3"/>
      <c r="AG1113" s="3"/>
      <c r="AH1113" s="3"/>
      <c r="AI1113" s="10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</row>
    <row r="1114" spans="1:145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13"/>
      <c r="T1114" s="13"/>
      <c r="U1114" s="13"/>
      <c r="V1114" s="13"/>
      <c r="W1114" s="4"/>
      <c r="X1114" s="30"/>
      <c r="Y1114" s="3"/>
      <c r="Z1114" s="3"/>
      <c r="AA1114" s="30"/>
      <c r="AB1114" s="3"/>
      <c r="AC1114" s="1"/>
      <c r="AD1114" s="3"/>
      <c r="AE1114" s="3"/>
      <c r="AF1114" s="3"/>
      <c r="AG1114" s="3"/>
      <c r="AH1114" s="3"/>
      <c r="AI1114" s="10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</row>
    <row r="1115" spans="1:145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13"/>
      <c r="T1115" s="13"/>
      <c r="U1115" s="13"/>
      <c r="V1115" s="13"/>
      <c r="W1115" s="4"/>
      <c r="X1115" s="30"/>
      <c r="Y1115" s="3"/>
      <c r="Z1115" s="3"/>
      <c r="AA1115" s="30"/>
      <c r="AB1115" s="3"/>
      <c r="AC1115" s="1"/>
      <c r="AD1115" s="3"/>
      <c r="AE1115" s="3"/>
      <c r="AF1115" s="3"/>
      <c r="AG1115" s="3"/>
      <c r="AH1115" s="3"/>
      <c r="AI1115" s="10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</row>
    <row r="1116" spans="1:145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13"/>
      <c r="T1116" s="13"/>
      <c r="U1116" s="13"/>
      <c r="V1116" s="13"/>
      <c r="W1116" s="4"/>
      <c r="X1116" s="30"/>
      <c r="Y1116" s="3"/>
      <c r="Z1116" s="3"/>
      <c r="AA1116" s="30"/>
      <c r="AB1116" s="3"/>
      <c r="AC1116" s="1"/>
      <c r="AD1116" s="3"/>
      <c r="AE1116" s="3"/>
      <c r="AF1116" s="3"/>
      <c r="AG1116" s="3"/>
      <c r="AH1116" s="3"/>
      <c r="AI1116" s="10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</row>
    <row r="1117" spans="1:145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13"/>
      <c r="T1117" s="13"/>
      <c r="U1117" s="13"/>
      <c r="V1117" s="13"/>
      <c r="W1117" s="4"/>
      <c r="X1117" s="30"/>
      <c r="Y1117" s="3"/>
      <c r="Z1117" s="3"/>
      <c r="AA1117" s="30"/>
      <c r="AB1117" s="3"/>
      <c r="AC1117" s="1"/>
      <c r="AD1117" s="3"/>
      <c r="AE1117" s="3"/>
      <c r="AF1117" s="3"/>
      <c r="AG1117" s="3"/>
      <c r="AH1117" s="3"/>
      <c r="AI1117" s="10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</row>
    <row r="1118" spans="1:145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13"/>
      <c r="T1118" s="13"/>
      <c r="U1118" s="13"/>
      <c r="V1118" s="13"/>
      <c r="W1118" s="4"/>
      <c r="X1118" s="30"/>
      <c r="Y1118" s="3"/>
      <c r="Z1118" s="3"/>
      <c r="AA1118" s="30"/>
      <c r="AB1118" s="3"/>
      <c r="AC1118" s="1"/>
      <c r="AD1118" s="3"/>
      <c r="AE1118" s="3"/>
      <c r="AF1118" s="3"/>
      <c r="AG1118" s="3"/>
      <c r="AH1118" s="3"/>
      <c r="AI1118" s="10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</row>
    <row r="1119" spans="1:145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13"/>
      <c r="T1119" s="13"/>
      <c r="U1119" s="13"/>
      <c r="V1119" s="13"/>
      <c r="W1119" s="4"/>
      <c r="X1119" s="30"/>
      <c r="Y1119" s="3"/>
      <c r="Z1119" s="3"/>
      <c r="AA1119" s="30"/>
      <c r="AB1119" s="3"/>
      <c r="AC1119" s="1"/>
      <c r="AD1119" s="3"/>
      <c r="AE1119" s="3"/>
      <c r="AF1119" s="3"/>
      <c r="AG1119" s="3"/>
      <c r="AH1119" s="3"/>
      <c r="AI1119" s="10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</row>
    <row r="1120" spans="1:145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13"/>
      <c r="T1120" s="13"/>
      <c r="U1120" s="13"/>
      <c r="V1120" s="13"/>
      <c r="W1120" s="4"/>
      <c r="X1120" s="30"/>
      <c r="Y1120" s="3"/>
      <c r="Z1120" s="3"/>
      <c r="AA1120" s="30"/>
      <c r="AB1120" s="3"/>
      <c r="AC1120" s="1"/>
      <c r="AD1120" s="3"/>
      <c r="AE1120" s="3"/>
      <c r="AF1120" s="3"/>
      <c r="AG1120" s="3"/>
      <c r="AH1120" s="3"/>
      <c r="AI1120" s="10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</row>
    <row r="1121" spans="1:145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13"/>
      <c r="T1121" s="13"/>
      <c r="U1121" s="13"/>
      <c r="V1121" s="13"/>
      <c r="W1121" s="4"/>
      <c r="X1121" s="30"/>
      <c r="Y1121" s="3"/>
      <c r="Z1121" s="3"/>
      <c r="AA1121" s="30"/>
      <c r="AB1121" s="3"/>
      <c r="AC1121" s="1"/>
      <c r="AD1121" s="3"/>
      <c r="AE1121" s="3"/>
      <c r="AF1121" s="3"/>
      <c r="AG1121" s="3"/>
      <c r="AH1121" s="3"/>
      <c r="AI1121" s="10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</row>
    <row r="1122" spans="1:145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13"/>
      <c r="T1122" s="13"/>
      <c r="U1122" s="13"/>
      <c r="V1122" s="13"/>
      <c r="W1122" s="4"/>
      <c r="X1122" s="30"/>
      <c r="Y1122" s="3"/>
      <c r="Z1122" s="3"/>
      <c r="AA1122" s="30"/>
      <c r="AB1122" s="3"/>
      <c r="AC1122" s="1"/>
      <c r="AD1122" s="3"/>
      <c r="AE1122" s="3"/>
      <c r="AF1122" s="3"/>
      <c r="AG1122" s="3"/>
      <c r="AH1122" s="3"/>
      <c r="AI1122" s="10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</row>
    <row r="1123" spans="1:145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13"/>
      <c r="T1123" s="13"/>
      <c r="U1123" s="13"/>
      <c r="V1123" s="13"/>
      <c r="W1123" s="4"/>
      <c r="X1123" s="30"/>
      <c r="Y1123" s="3"/>
      <c r="Z1123" s="3"/>
      <c r="AA1123" s="30"/>
      <c r="AB1123" s="3"/>
      <c r="AC1123" s="1"/>
      <c r="AD1123" s="3"/>
      <c r="AE1123" s="3"/>
      <c r="AF1123" s="3"/>
      <c r="AG1123" s="3"/>
      <c r="AH1123" s="3"/>
      <c r="AI1123" s="10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</row>
    <row r="1124" spans="1:145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13"/>
      <c r="T1124" s="13"/>
      <c r="U1124" s="13"/>
      <c r="V1124" s="13"/>
      <c r="W1124" s="4"/>
      <c r="X1124" s="30"/>
      <c r="Y1124" s="3"/>
      <c r="Z1124" s="3"/>
      <c r="AA1124" s="30"/>
      <c r="AB1124" s="3"/>
      <c r="AC1124" s="1"/>
      <c r="AD1124" s="3"/>
      <c r="AE1124" s="3"/>
      <c r="AF1124" s="3"/>
      <c r="AG1124" s="3"/>
      <c r="AH1124" s="3"/>
      <c r="AI1124" s="10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</row>
    <row r="1125" spans="1:145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13"/>
      <c r="T1125" s="13"/>
      <c r="U1125" s="13"/>
      <c r="V1125" s="13"/>
      <c r="W1125" s="4"/>
      <c r="X1125" s="30"/>
      <c r="Y1125" s="3"/>
      <c r="Z1125" s="3"/>
      <c r="AA1125" s="30"/>
      <c r="AB1125" s="3"/>
      <c r="AC1125" s="1"/>
      <c r="AD1125" s="3"/>
      <c r="AE1125" s="3"/>
      <c r="AF1125" s="3"/>
      <c r="AG1125" s="3"/>
      <c r="AH1125" s="3"/>
      <c r="AI1125" s="10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</row>
    <row r="1126" spans="1:145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13"/>
      <c r="T1126" s="13"/>
      <c r="U1126" s="13"/>
      <c r="V1126" s="13"/>
      <c r="W1126" s="4"/>
      <c r="X1126" s="30"/>
      <c r="Y1126" s="3"/>
      <c r="Z1126" s="3"/>
      <c r="AA1126" s="30"/>
      <c r="AB1126" s="3"/>
      <c r="AC1126" s="1"/>
      <c r="AD1126" s="3"/>
      <c r="AE1126" s="3"/>
      <c r="AF1126" s="3"/>
      <c r="AG1126" s="3"/>
      <c r="AH1126" s="3"/>
      <c r="AI1126" s="10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</row>
    <row r="1127" spans="1:145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13"/>
      <c r="T1127" s="13"/>
      <c r="U1127" s="13"/>
      <c r="V1127" s="13"/>
      <c r="W1127" s="4"/>
      <c r="X1127" s="30"/>
      <c r="Y1127" s="3"/>
      <c r="Z1127" s="3"/>
      <c r="AA1127" s="30"/>
      <c r="AB1127" s="3"/>
      <c r="AC1127" s="1"/>
      <c r="AD1127" s="3"/>
      <c r="AE1127" s="3"/>
      <c r="AF1127" s="3"/>
      <c r="AG1127" s="3"/>
      <c r="AH1127" s="3"/>
      <c r="AI1127" s="10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</row>
    <row r="1128" spans="1:145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13"/>
      <c r="T1128" s="13"/>
      <c r="U1128" s="13"/>
      <c r="V1128" s="13"/>
      <c r="W1128" s="4"/>
      <c r="X1128" s="30"/>
      <c r="Y1128" s="3"/>
      <c r="Z1128" s="3"/>
      <c r="AA1128" s="30"/>
      <c r="AB1128" s="3"/>
      <c r="AC1128" s="1"/>
      <c r="AD1128" s="3"/>
      <c r="AE1128" s="3"/>
      <c r="AF1128" s="3"/>
      <c r="AG1128" s="3"/>
      <c r="AH1128" s="3"/>
      <c r="AI1128" s="10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</row>
    <row r="1129" spans="1:145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13"/>
      <c r="T1129" s="13"/>
      <c r="U1129" s="13"/>
      <c r="V1129" s="13"/>
      <c r="W1129" s="4"/>
      <c r="X1129" s="30"/>
      <c r="Y1129" s="3"/>
      <c r="Z1129" s="3"/>
      <c r="AA1129" s="30"/>
      <c r="AB1129" s="3"/>
      <c r="AC1129" s="1"/>
      <c r="AD1129" s="3"/>
      <c r="AE1129" s="3"/>
      <c r="AF1129" s="3"/>
      <c r="AG1129" s="3"/>
      <c r="AH1129" s="3"/>
      <c r="AI1129" s="10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</row>
    <row r="1130" spans="1:145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13"/>
      <c r="T1130" s="13"/>
      <c r="U1130" s="13"/>
      <c r="V1130" s="13"/>
      <c r="W1130" s="4"/>
      <c r="X1130" s="30"/>
      <c r="Y1130" s="3"/>
      <c r="Z1130" s="3"/>
      <c r="AA1130" s="30"/>
      <c r="AB1130" s="3"/>
      <c r="AC1130" s="1"/>
      <c r="AD1130" s="3"/>
      <c r="AE1130" s="3"/>
      <c r="AF1130" s="3"/>
      <c r="AG1130" s="3"/>
      <c r="AH1130" s="3"/>
      <c r="AI1130" s="10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</row>
    <row r="1131" spans="1:145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13"/>
      <c r="T1131" s="13"/>
      <c r="U1131" s="13"/>
      <c r="V1131" s="13"/>
      <c r="W1131" s="4"/>
      <c r="X1131" s="30"/>
      <c r="Y1131" s="3"/>
      <c r="Z1131" s="3"/>
      <c r="AA1131" s="30"/>
      <c r="AB1131" s="3"/>
      <c r="AC1131" s="1"/>
      <c r="AD1131" s="3"/>
      <c r="AE1131" s="3"/>
      <c r="AF1131" s="3"/>
      <c r="AG1131" s="3"/>
      <c r="AH1131" s="3"/>
      <c r="AI1131" s="10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</row>
    <row r="1132" spans="1:145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13"/>
      <c r="T1132" s="13"/>
      <c r="U1132" s="13"/>
      <c r="V1132" s="13"/>
      <c r="W1132" s="4"/>
      <c r="X1132" s="30"/>
      <c r="Y1132" s="3"/>
      <c r="Z1132" s="3"/>
      <c r="AA1132" s="30"/>
      <c r="AB1132" s="3"/>
      <c r="AC1132" s="1"/>
      <c r="AD1132" s="3"/>
      <c r="AE1132" s="3"/>
      <c r="AF1132" s="3"/>
      <c r="AG1132" s="3"/>
      <c r="AH1132" s="3"/>
      <c r="AI1132" s="10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</row>
    <row r="1133" spans="1:145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13"/>
      <c r="T1133" s="13"/>
      <c r="U1133" s="13"/>
      <c r="V1133" s="13"/>
      <c r="W1133" s="4"/>
      <c r="X1133" s="30"/>
      <c r="Y1133" s="3"/>
      <c r="Z1133" s="3"/>
      <c r="AA1133" s="30"/>
      <c r="AB1133" s="3"/>
      <c r="AC1133" s="1"/>
      <c r="AD1133" s="3"/>
      <c r="AE1133" s="3"/>
      <c r="AF1133" s="3"/>
      <c r="AG1133" s="3"/>
      <c r="AH1133" s="3"/>
      <c r="AI1133" s="10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</row>
    <row r="1134" spans="1:145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13"/>
      <c r="T1134" s="13"/>
      <c r="U1134" s="13"/>
      <c r="V1134" s="13"/>
      <c r="W1134" s="4"/>
      <c r="X1134" s="30"/>
      <c r="Y1134" s="3"/>
      <c r="Z1134" s="3"/>
      <c r="AA1134" s="30"/>
      <c r="AB1134" s="3"/>
      <c r="AC1134" s="1"/>
      <c r="AD1134" s="3"/>
      <c r="AE1134" s="3"/>
      <c r="AF1134" s="3"/>
      <c r="AG1134" s="3"/>
      <c r="AH1134" s="3"/>
      <c r="AI1134" s="10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</row>
    <row r="1135" spans="1:145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13"/>
      <c r="T1135" s="13"/>
      <c r="U1135" s="13"/>
      <c r="V1135" s="13"/>
      <c r="W1135" s="4"/>
      <c r="X1135" s="30"/>
      <c r="Y1135" s="3"/>
      <c r="Z1135" s="3"/>
      <c r="AA1135" s="30"/>
      <c r="AB1135" s="3"/>
      <c r="AC1135" s="1"/>
      <c r="AD1135" s="3"/>
      <c r="AE1135" s="3"/>
      <c r="AF1135" s="3"/>
      <c r="AG1135" s="3"/>
      <c r="AH1135" s="3"/>
      <c r="AI1135" s="10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</row>
    <row r="1136" spans="1:145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13"/>
      <c r="T1136" s="13"/>
      <c r="U1136" s="13"/>
      <c r="V1136" s="13"/>
      <c r="W1136" s="4"/>
      <c r="X1136" s="30"/>
      <c r="Y1136" s="3"/>
      <c r="Z1136" s="3"/>
      <c r="AA1136" s="30"/>
      <c r="AB1136" s="3"/>
      <c r="AC1136" s="1"/>
      <c r="AD1136" s="3"/>
      <c r="AE1136" s="3"/>
      <c r="AF1136" s="3"/>
      <c r="AG1136" s="3"/>
      <c r="AH1136" s="3"/>
      <c r="AI1136" s="10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</row>
    <row r="1137" spans="1:145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13"/>
      <c r="T1137" s="13"/>
      <c r="U1137" s="13"/>
      <c r="V1137" s="13"/>
      <c r="W1137" s="4"/>
      <c r="X1137" s="30"/>
      <c r="Y1137" s="3"/>
      <c r="Z1137" s="3"/>
      <c r="AA1137" s="30"/>
      <c r="AB1137" s="3"/>
      <c r="AC1137" s="1"/>
      <c r="AD1137" s="3"/>
      <c r="AE1137" s="3"/>
      <c r="AF1137" s="3"/>
      <c r="AG1137" s="3"/>
      <c r="AH1137" s="3"/>
      <c r="AI1137" s="10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</row>
    <row r="1138" spans="1:145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13"/>
      <c r="T1138" s="13"/>
      <c r="U1138" s="13"/>
      <c r="V1138" s="13"/>
      <c r="W1138" s="4"/>
      <c r="X1138" s="30"/>
      <c r="Y1138" s="3"/>
      <c r="Z1138" s="3"/>
      <c r="AA1138" s="30"/>
      <c r="AB1138" s="3"/>
      <c r="AC1138" s="1"/>
      <c r="AD1138" s="3"/>
      <c r="AE1138" s="3"/>
      <c r="AF1138" s="3"/>
      <c r="AG1138" s="3"/>
      <c r="AH1138" s="3"/>
      <c r="AI1138" s="10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</row>
    <row r="1139" spans="1:145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13"/>
      <c r="T1139" s="13"/>
      <c r="U1139" s="13"/>
      <c r="V1139" s="13"/>
      <c r="W1139" s="4"/>
      <c r="X1139" s="30"/>
      <c r="Y1139" s="3"/>
      <c r="Z1139" s="3"/>
      <c r="AA1139" s="30"/>
      <c r="AB1139" s="3"/>
      <c r="AC1139" s="1"/>
      <c r="AD1139" s="3"/>
      <c r="AE1139" s="3"/>
      <c r="AF1139" s="3"/>
      <c r="AG1139" s="3"/>
      <c r="AH1139" s="3"/>
      <c r="AI1139" s="10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</row>
    <row r="1140" spans="1:145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13"/>
      <c r="T1140" s="13"/>
      <c r="U1140" s="13"/>
      <c r="V1140" s="13"/>
      <c r="W1140" s="4"/>
      <c r="X1140" s="30"/>
      <c r="Y1140" s="3"/>
      <c r="Z1140" s="3"/>
      <c r="AA1140" s="30"/>
      <c r="AB1140" s="3"/>
      <c r="AC1140" s="1"/>
      <c r="AD1140" s="3"/>
      <c r="AE1140" s="3"/>
      <c r="AF1140" s="3"/>
      <c r="AG1140" s="3"/>
      <c r="AH1140" s="3"/>
      <c r="AI1140" s="10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</row>
    <row r="1141" spans="1:145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13"/>
      <c r="T1141" s="13"/>
      <c r="U1141" s="13"/>
      <c r="V1141" s="13"/>
      <c r="W1141" s="4"/>
      <c r="X1141" s="30"/>
      <c r="Y1141" s="3"/>
      <c r="Z1141" s="3"/>
      <c r="AA1141" s="30"/>
      <c r="AB1141" s="3"/>
      <c r="AC1141" s="1"/>
      <c r="AD1141" s="3"/>
      <c r="AE1141" s="3"/>
      <c r="AF1141" s="3"/>
      <c r="AG1141" s="3"/>
      <c r="AH1141" s="3"/>
      <c r="AI1141" s="10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</row>
    <row r="1142" spans="1:145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13"/>
      <c r="T1142" s="13"/>
      <c r="U1142" s="13"/>
      <c r="V1142" s="13"/>
      <c r="W1142" s="4"/>
      <c r="X1142" s="30"/>
      <c r="Y1142" s="3"/>
      <c r="Z1142" s="3"/>
      <c r="AA1142" s="30"/>
      <c r="AB1142" s="3"/>
      <c r="AC1142" s="1"/>
      <c r="AD1142" s="3"/>
      <c r="AE1142" s="3"/>
      <c r="AF1142" s="3"/>
      <c r="AG1142" s="3"/>
      <c r="AH1142" s="3"/>
      <c r="AI1142" s="10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</row>
    <row r="1143" spans="1:145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13"/>
      <c r="T1143" s="13"/>
      <c r="U1143" s="13"/>
      <c r="V1143" s="13"/>
      <c r="W1143" s="4"/>
      <c r="X1143" s="30"/>
      <c r="Y1143" s="3"/>
      <c r="Z1143" s="3"/>
      <c r="AA1143" s="30"/>
      <c r="AB1143" s="3"/>
      <c r="AC1143" s="1"/>
      <c r="AD1143" s="3"/>
      <c r="AE1143" s="3"/>
      <c r="AF1143" s="3"/>
      <c r="AG1143" s="3"/>
      <c r="AH1143" s="3"/>
      <c r="AI1143" s="10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</row>
    <row r="1144" spans="1:145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13"/>
      <c r="T1144" s="13"/>
      <c r="U1144" s="13"/>
      <c r="V1144" s="13"/>
      <c r="W1144" s="4"/>
      <c r="X1144" s="30"/>
      <c r="Y1144" s="3"/>
      <c r="Z1144" s="3"/>
      <c r="AA1144" s="30"/>
      <c r="AB1144" s="3"/>
      <c r="AC1144" s="1"/>
      <c r="AD1144" s="3"/>
      <c r="AE1144" s="3"/>
      <c r="AF1144" s="3"/>
      <c r="AG1144" s="3"/>
      <c r="AH1144" s="3"/>
      <c r="AI1144" s="10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</row>
    <row r="1145" spans="1:145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13"/>
      <c r="T1145" s="13"/>
      <c r="U1145" s="13"/>
      <c r="V1145" s="13"/>
      <c r="W1145" s="4"/>
      <c r="X1145" s="30"/>
      <c r="Y1145" s="3"/>
      <c r="Z1145" s="3"/>
      <c r="AA1145" s="30"/>
      <c r="AB1145" s="3"/>
      <c r="AC1145" s="1"/>
      <c r="AD1145" s="3"/>
      <c r="AE1145" s="3"/>
      <c r="AF1145" s="3"/>
      <c r="AG1145" s="3"/>
      <c r="AH1145" s="3"/>
      <c r="AI1145" s="10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</row>
    <row r="1146" spans="1:145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13"/>
      <c r="T1146" s="13"/>
      <c r="U1146" s="13"/>
      <c r="V1146" s="13"/>
      <c r="W1146" s="4"/>
      <c r="X1146" s="30"/>
      <c r="Y1146" s="3"/>
      <c r="Z1146" s="3"/>
      <c r="AA1146" s="30"/>
      <c r="AB1146" s="3"/>
      <c r="AC1146" s="1"/>
      <c r="AD1146" s="3"/>
      <c r="AE1146" s="3"/>
      <c r="AF1146" s="3"/>
      <c r="AG1146" s="3"/>
      <c r="AH1146" s="3"/>
      <c r="AI1146" s="10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</row>
    <row r="1147" spans="1:145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13"/>
      <c r="T1147" s="13"/>
      <c r="U1147" s="13"/>
      <c r="V1147" s="13"/>
      <c r="W1147" s="4"/>
      <c r="X1147" s="30"/>
      <c r="Y1147" s="3"/>
      <c r="Z1147" s="3"/>
      <c r="AA1147" s="30"/>
      <c r="AB1147" s="3"/>
      <c r="AC1147" s="1"/>
      <c r="AD1147" s="3"/>
      <c r="AE1147" s="3"/>
      <c r="AF1147" s="3"/>
      <c r="AG1147" s="3"/>
      <c r="AH1147" s="3"/>
      <c r="AI1147" s="10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</row>
    <row r="1148" spans="1:145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13"/>
      <c r="T1148" s="13"/>
      <c r="U1148" s="13"/>
      <c r="V1148" s="13"/>
      <c r="W1148" s="4"/>
      <c r="X1148" s="30"/>
      <c r="Y1148" s="3"/>
      <c r="Z1148" s="3"/>
      <c r="AA1148" s="30"/>
      <c r="AB1148" s="3"/>
      <c r="AC1148" s="1"/>
      <c r="AD1148" s="3"/>
      <c r="AE1148" s="3"/>
      <c r="AF1148" s="3"/>
      <c r="AG1148" s="3"/>
      <c r="AH1148" s="3"/>
      <c r="AI1148" s="10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</row>
    <row r="1149" spans="1:145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13"/>
      <c r="T1149" s="13"/>
      <c r="U1149" s="13"/>
      <c r="V1149" s="13"/>
      <c r="W1149" s="4"/>
      <c r="X1149" s="30"/>
      <c r="Y1149" s="3"/>
      <c r="Z1149" s="3"/>
      <c r="AA1149" s="30"/>
      <c r="AB1149" s="3"/>
      <c r="AC1149" s="1"/>
      <c r="AD1149" s="3"/>
      <c r="AE1149" s="3"/>
      <c r="AF1149" s="3"/>
      <c r="AG1149" s="3"/>
      <c r="AH1149" s="3"/>
      <c r="AI1149" s="10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</row>
    <row r="1150" spans="1:145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13"/>
      <c r="T1150" s="13"/>
      <c r="U1150" s="13"/>
      <c r="V1150" s="13"/>
      <c r="W1150" s="4"/>
      <c r="X1150" s="30"/>
      <c r="Y1150" s="3"/>
      <c r="Z1150" s="3"/>
      <c r="AA1150" s="30"/>
      <c r="AB1150" s="3"/>
      <c r="AC1150" s="1"/>
      <c r="AD1150" s="3"/>
      <c r="AE1150" s="3"/>
      <c r="AF1150" s="3"/>
      <c r="AG1150" s="3"/>
      <c r="AH1150" s="3"/>
      <c r="AI1150" s="10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</row>
    <row r="1151" spans="1:145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13"/>
      <c r="T1151" s="13"/>
      <c r="U1151" s="13"/>
      <c r="V1151" s="13"/>
      <c r="W1151" s="4"/>
      <c r="X1151" s="30"/>
      <c r="Y1151" s="3"/>
      <c r="Z1151" s="3"/>
      <c r="AA1151" s="30"/>
      <c r="AB1151" s="3"/>
      <c r="AC1151" s="1"/>
      <c r="AD1151" s="3"/>
      <c r="AE1151" s="3"/>
      <c r="AF1151" s="3"/>
      <c r="AG1151" s="3"/>
      <c r="AH1151" s="3"/>
      <c r="AI1151" s="10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</row>
    <row r="1152" spans="1:145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13"/>
      <c r="T1152" s="13"/>
      <c r="U1152" s="13"/>
      <c r="V1152" s="13"/>
      <c r="W1152" s="4"/>
      <c r="X1152" s="30"/>
      <c r="Y1152" s="3"/>
      <c r="Z1152" s="3"/>
      <c r="AA1152" s="30"/>
      <c r="AB1152" s="3"/>
      <c r="AC1152" s="1"/>
      <c r="AD1152" s="3"/>
      <c r="AE1152" s="3"/>
      <c r="AF1152" s="3"/>
      <c r="AG1152" s="3"/>
      <c r="AH1152" s="3"/>
      <c r="AI1152" s="10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</row>
    <row r="1153" spans="1:145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13"/>
      <c r="T1153" s="13"/>
      <c r="U1153" s="13"/>
      <c r="V1153" s="13"/>
      <c r="W1153" s="4"/>
      <c r="X1153" s="30"/>
      <c r="Y1153" s="3"/>
      <c r="Z1153" s="3"/>
      <c r="AA1153" s="30"/>
      <c r="AB1153" s="3"/>
      <c r="AC1153" s="1"/>
      <c r="AD1153" s="3"/>
      <c r="AE1153" s="3"/>
      <c r="AF1153" s="3"/>
      <c r="AG1153" s="3"/>
      <c r="AH1153" s="3"/>
      <c r="AI1153" s="10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</row>
    <row r="1154" spans="1:145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13"/>
      <c r="T1154" s="13"/>
      <c r="U1154" s="13"/>
      <c r="V1154" s="13"/>
      <c r="W1154" s="4"/>
      <c r="X1154" s="30"/>
      <c r="Y1154" s="3"/>
      <c r="Z1154" s="3"/>
      <c r="AA1154" s="30"/>
      <c r="AB1154" s="3"/>
      <c r="AC1154" s="1"/>
      <c r="AD1154" s="3"/>
      <c r="AE1154" s="3"/>
      <c r="AF1154" s="3"/>
      <c r="AG1154" s="3"/>
      <c r="AH1154" s="3"/>
      <c r="AI1154" s="10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</row>
    <row r="1155" spans="1:145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13"/>
      <c r="T1155" s="13"/>
      <c r="U1155" s="13"/>
      <c r="V1155" s="13"/>
      <c r="W1155" s="4"/>
      <c r="X1155" s="30"/>
      <c r="Y1155" s="3"/>
      <c r="Z1155" s="3"/>
      <c r="AA1155" s="30"/>
      <c r="AB1155" s="3"/>
      <c r="AC1155" s="1"/>
      <c r="AD1155" s="3"/>
      <c r="AE1155" s="3"/>
      <c r="AF1155" s="3"/>
      <c r="AG1155" s="3"/>
      <c r="AH1155" s="3"/>
      <c r="AI1155" s="10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</row>
    <row r="1156" spans="1:145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13"/>
      <c r="T1156" s="13"/>
      <c r="U1156" s="13"/>
      <c r="V1156" s="13"/>
      <c r="W1156" s="4"/>
      <c r="X1156" s="30"/>
      <c r="Y1156" s="3"/>
      <c r="Z1156" s="3"/>
      <c r="AA1156" s="30"/>
      <c r="AB1156" s="3"/>
      <c r="AC1156" s="1"/>
      <c r="AD1156" s="3"/>
      <c r="AE1156" s="3"/>
      <c r="AF1156" s="3"/>
      <c r="AG1156" s="3"/>
      <c r="AH1156" s="3"/>
      <c r="AI1156" s="10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</row>
    <row r="1157" spans="1:145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13"/>
      <c r="T1157" s="13"/>
      <c r="U1157" s="13"/>
      <c r="V1157" s="13"/>
      <c r="W1157" s="4"/>
      <c r="X1157" s="30"/>
      <c r="Y1157" s="3"/>
      <c r="Z1157" s="3"/>
      <c r="AA1157" s="30"/>
      <c r="AB1157" s="3"/>
      <c r="AC1157" s="1"/>
      <c r="AD1157" s="3"/>
      <c r="AE1157" s="3"/>
      <c r="AF1157" s="3"/>
      <c r="AG1157" s="3"/>
      <c r="AH1157" s="3"/>
      <c r="AI1157" s="10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</row>
    <row r="1158" spans="1:145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13"/>
      <c r="T1158" s="13"/>
      <c r="U1158" s="13"/>
      <c r="V1158" s="13"/>
      <c r="W1158" s="4"/>
      <c r="X1158" s="30"/>
      <c r="Y1158" s="3"/>
      <c r="Z1158" s="3"/>
      <c r="AA1158" s="30"/>
      <c r="AB1158" s="3"/>
      <c r="AC1158" s="1"/>
      <c r="AD1158" s="3"/>
      <c r="AE1158" s="3"/>
      <c r="AF1158" s="3"/>
      <c r="AG1158" s="3"/>
      <c r="AH1158" s="3"/>
      <c r="AI1158" s="10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</row>
    <row r="1159" spans="1:145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13"/>
      <c r="T1159" s="13"/>
      <c r="U1159" s="13"/>
      <c r="V1159" s="13"/>
      <c r="W1159" s="4"/>
      <c r="X1159" s="30"/>
      <c r="Y1159" s="3"/>
      <c r="Z1159" s="3"/>
      <c r="AA1159" s="30"/>
      <c r="AB1159" s="3"/>
      <c r="AC1159" s="1"/>
      <c r="AD1159" s="3"/>
      <c r="AE1159" s="3"/>
      <c r="AF1159" s="3"/>
      <c r="AG1159" s="3"/>
      <c r="AH1159" s="3"/>
      <c r="AI1159" s="10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</row>
    <row r="1160" spans="1:145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13"/>
      <c r="T1160" s="13"/>
      <c r="U1160" s="13"/>
      <c r="V1160" s="13"/>
      <c r="W1160" s="4"/>
      <c r="X1160" s="30"/>
      <c r="Y1160" s="3"/>
      <c r="Z1160" s="3"/>
      <c r="AA1160" s="30"/>
      <c r="AB1160" s="3"/>
      <c r="AC1160" s="1"/>
      <c r="AD1160" s="3"/>
      <c r="AE1160" s="3"/>
      <c r="AF1160" s="3"/>
      <c r="AG1160" s="3"/>
      <c r="AH1160" s="3"/>
      <c r="AI1160" s="10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</row>
    <row r="1161" spans="1:145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13"/>
      <c r="T1161" s="13"/>
      <c r="U1161" s="13"/>
      <c r="V1161" s="13"/>
      <c r="W1161" s="4"/>
      <c r="X1161" s="30"/>
      <c r="Y1161" s="3"/>
      <c r="Z1161" s="3"/>
      <c r="AA1161" s="30"/>
      <c r="AB1161" s="3"/>
      <c r="AC1161" s="1"/>
      <c r="AD1161" s="3"/>
      <c r="AE1161" s="3"/>
      <c r="AF1161" s="3"/>
      <c r="AG1161" s="3"/>
      <c r="AH1161" s="3"/>
      <c r="AI1161" s="10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</row>
    <row r="1162" spans="1:145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13"/>
      <c r="T1162" s="13"/>
      <c r="U1162" s="13"/>
      <c r="V1162" s="13"/>
      <c r="W1162" s="4"/>
      <c r="X1162" s="30"/>
      <c r="Y1162" s="3"/>
      <c r="Z1162" s="3"/>
      <c r="AA1162" s="30"/>
      <c r="AB1162" s="3"/>
      <c r="AC1162" s="1"/>
      <c r="AD1162" s="3"/>
      <c r="AE1162" s="3"/>
      <c r="AF1162" s="3"/>
      <c r="AG1162" s="3"/>
      <c r="AH1162" s="3"/>
      <c r="AI1162" s="10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</row>
    <row r="1163" spans="1:145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13"/>
      <c r="T1163" s="13"/>
      <c r="U1163" s="13"/>
      <c r="V1163" s="13"/>
      <c r="W1163" s="4"/>
      <c r="X1163" s="30"/>
      <c r="Y1163" s="3"/>
      <c r="Z1163" s="3"/>
      <c r="AA1163" s="30"/>
      <c r="AB1163" s="3"/>
      <c r="AC1163" s="1"/>
      <c r="AD1163" s="3"/>
      <c r="AE1163" s="3"/>
      <c r="AF1163" s="3"/>
      <c r="AG1163" s="3"/>
      <c r="AH1163" s="3"/>
      <c r="AI1163" s="10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</row>
    <row r="1164" spans="1:145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13"/>
      <c r="T1164" s="13"/>
      <c r="U1164" s="13"/>
      <c r="V1164" s="13"/>
      <c r="W1164" s="4"/>
      <c r="X1164" s="30"/>
      <c r="Y1164" s="3"/>
      <c r="Z1164" s="3"/>
      <c r="AA1164" s="30"/>
      <c r="AB1164" s="3"/>
      <c r="AC1164" s="1"/>
      <c r="AD1164" s="3"/>
      <c r="AE1164" s="3"/>
      <c r="AF1164" s="3"/>
      <c r="AG1164" s="3"/>
      <c r="AH1164" s="3"/>
      <c r="AI1164" s="10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</row>
    <row r="1165" spans="1:145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13"/>
      <c r="T1165" s="13"/>
      <c r="U1165" s="13"/>
      <c r="V1165" s="13"/>
      <c r="W1165" s="4"/>
      <c r="X1165" s="30"/>
      <c r="Y1165" s="3"/>
      <c r="Z1165" s="3"/>
      <c r="AA1165" s="30"/>
      <c r="AB1165" s="3"/>
      <c r="AC1165" s="1"/>
      <c r="AD1165" s="3"/>
      <c r="AE1165" s="3"/>
      <c r="AF1165" s="3"/>
      <c r="AG1165" s="3"/>
      <c r="AH1165" s="3"/>
      <c r="AI1165" s="10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</row>
    <row r="1166" spans="1:145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13"/>
      <c r="T1166" s="13"/>
      <c r="U1166" s="13"/>
      <c r="V1166" s="13"/>
      <c r="W1166" s="4"/>
      <c r="X1166" s="30"/>
      <c r="Y1166" s="3"/>
      <c r="Z1166" s="3"/>
      <c r="AA1166" s="30"/>
      <c r="AB1166" s="3"/>
      <c r="AC1166" s="1"/>
      <c r="AD1166" s="3"/>
      <c r="AE1166" s="3"/>
      <c r="AF1166" s="3"/>
      <c r="AG1166" s="3"/>
      <c r="AH1166" s="3"/>
      <c r="AI1166" s="10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</row>
    <row r="1167" spans="1:145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13"/>
      <c r="T1167" s="13"/>
      <c r="U1167" s="13"/>
      <c r="V1167" s="13"/>
      <c r="W1167" s="4"/>
      <c r="X1167" s="30"/>
      <c r="Y1167" s="3"/>
      <c r="Z1167" s="3"/>
      <c r="AA1167" s="30"/>
      <c r="AB1167" s="3"/>
      <c r="AC1167" s="1"/>
      <c r="AD1167" s="3"/>
      <c r="AE1167" s="3"/>
      <c r="AF1167" s="3"/>
      <c r="AG1167" s="3"/>
      <c r="AH1167" s="3"/>
      <c r="AI1167" s="10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</row>
    <row r="1168" spans="1:145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13"/>
      <c r="T1168" s="13"/>
      <c r="U1168" s="13"/>
      <c r="V1168" s="13"/>
      <c r="W1168" s="4"/>
      <c r="X1168" s="30"/>
      <c r="Y1168" s="3"/>
      <c r="Z1168" s="3"/>
      <c r="AA1168" s="30"/>
      <c r="AB1168" s="3"/>
      <c r="AC1168" s="1"/>
      <c r="AD1168" s="3"/>
      <c r="AE1168" s="3"/>
      <c r="AF1168" s="3"/>
      <c r="AG1168" s="3"/>
      <c r="AH1168" s="3"/>
      <c r="AI1168" s="10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</row>
    <row r="1169" spans="1:145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13"/>
      <c r="T1169" s="13"/>
      <c r="U1169" s="13"/>
      <c r="V1169" s="13"/>
      <c r="W1169" s="4"/>
      <c r="X1169" s="30"/>
      <c r="Y1169" s="3"/>
      <c r="Z1169" s="3"/>
      <c r="AA1169" s="30"/>
      <c r="AB1169" s="3"/>
      <c r="AC1169" s="1"/>
      <c r="AD1169" s="3"/>
      <c r="AE1169" s="3"/>
      <c r="AF1169" s="3"/>
      <c r="AG1169" s="3"/>
      <c r="AH1169" s="3"/>
      <c r="AI1169" s="10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</row>
    <row r="1170" spans="1:145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13"/>
      <c r="T1170" s="13"/>
      <c r="U1170" s="13"/>
      <c r="V1170" s="13"/>
      <c r="W1170" s="4"/>
      <c r="X1170" s="30"/>
      <c r="Y1170" s="3"/>
      <c r="Z1170" s="3"/>
      <c r="AA1170" s="30"/>
      <c r="AB1170" s="3"/>
      <c r="AC1170" s="1"/>
      <c r="AD1170" s="3"/>
      <c r="AE1170" s="3"/>
      <c r="AF1170" s="3"/>
      <c r="AG1170" s="3"/>
      <c r="AH1170" s="3"/>
      <c r="AI1170" s="10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</row>
    <row r="1171" spans="1:145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13"/>
      <c r="T1171" s="13"/>
      <c r="U1171" s="13"/>
      <c r="V1171" s="13"/>
      <c r="W1171" s="4"/>
      <c r="X1171" s="30"/>
      <c r="Y1171" s="3"/>
      <c r="Z1171" s="3"/>
      <c r="AA1171" s="30"/>
      <c r="AB1171" s="3"/>
      <c r="AC1171" s="1"/>
      <c r="AD1171" s="3"/>
      <c r="AE1171" s="3"/>
      <c r="AF1171" s="3"/>
      <c r="AG1171" s="3"/>
      <c r="AH1171" s="3"/>
      <c r="AI1171" s="10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</row>
    <row r="1172" spans="1:145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13"/>
      <c r="T1172" s="13"/>
      <c r="U1172" s="13"/>
      <c r="V1172" s="13"/>
      <c r="W1172" s="4"/>
      <c r="X1172" s="30"/>
      <c r="Y1172" s="3"/>
      <c r="Z1172" s="3"/>
      <c r="AA1172" s="30"/>
      <c r="AB1172" s="3"/>
      <c r="AC1172" s="1"/>
      <c r="AD1172" s="3"/>
      <c r="AE1172" s="3"/>
      <c r="AF1172" s="3"/>
      <c r="AG1172" s="3"/>
      <c r="AH1172" s="3"/>
      <c r="AI1172" s="10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</row>
    <row r="1173" spans="1:145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13"/>
      <c r="T1173" s="13"/>
      <c r="U1173" s="13"/>
      <c r="V1173" s="13"/>
      <c r="W1173" s="4"/>
      <c r="X1173" s="30"/>
      <c r="Y1173" s="3"/>
      <c r="Z1173" s="3"/>
      <c r="AA1173" s="30"/>
      <c r="AB1173" s="3"/>
      <c r="AC1173" s="1"/>
      <c r="AD1173" s="3"/>
      <c r="AE1173" s="3"/>
      <c r="AF1173" s="3"/>
      <c r="AG1173" s="3"/>
      <c r="AH1173" s="3"/>
      <c r="AI1173" s="10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</row>
    <row r="1174" spans="1:145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13"/>
      <c r="T1174" s="13"/>
      <c r="U1174" s="13"/>
      <c r="V1174" s="13"/>
      <c r="W1174" s="4"/>
      <c r="X1174" s="30"/>
      <c r="Y1174" s="3"/>
      <c r="Z1174" s="3"/>
      <c r="AA1174" s="30"/>
      <c r="AB1174" s="3"/>
      <c r="AC1174" s="1"/>
      <c r="AD1174" s="3"/>
      <c r="AE1174" s="3"/>
      <c r="AF1174" s="3"/>
      <c r="AG1174" s="3"/>
      <c r="AH1174" s="3"/>
      <c r="AI1174" s="10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</row>
    <row r="1175" spans="1:145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13"/>
      <c r="T1175" s="13"/>
      <c r="U1175" s="13"/>
      <c r="V1175" s="13"/>
      <c r="W1175" s="4"/>
      <c r="X1175" s="30"/>
      <c r="Y1175" s="3"/>
      <c r="Z1175" s="3"/>
      <c r="AA1175" s="30"/>
      <c r="AB1175" s="3"/>
      <c r="AC1175" s="1"/>
      <c r="AD1175" s="3"/>
      <c r="AE1175" s="3"/>
      <c r="AF1175" s="3"/>
      <c r="AG1175" s="3"/>
      <c r="AH1175" s="3"/>
      <c r="AI1175" s="10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</row>
    <row r="1176" spans="1:145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13"/>
      <c r="T1176" s="13"/>
      <c r="U1176" s="13"/>
      <c r="V1176" s="13"/>
      <c r="W1176" s="4"/>
      <c r="X1176" s="30"/>
      <c r="Y1176" s="3"/>
      <c r="Z1176" s="3"/>
      <c r="AA1176" s="30"/>
      <c r="AB1176" s="3"/>
      <c r="AC1176" s="1"/>
      <c r="AD1176" s="3"/>
      <c r="AE1176" s="3"/>
      <c r="AF1176" s="3"/>
      <c r="AG1176" s="3"/>
      <c r="AH1176" s="3"/>
      <c r="AI1176" s="10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</row>
    <row r="1177" spans="1:145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13"/>
      <c r="T1177" s="13"/>
      <c r="U1177" s="13"/>
      <c r="V1177" s="13"/>
      <c r="W1177" s="4"/>
      <c r="X1177" s="30"/>
      <c r="Y1177" s="3"/>
      <c r="Z1177" s="3"/>
      <c r="AA1177" s="30"/>
      <c r="AB1177" s="3"/>
      <c r="AC1177" s="1"/>
      <c r="AD1177" s="3"/>
      <c r="AE1177" s="3"/>
      <c r="AF1177" s="3"/>
      <c r="AG1177" s="3"/>
      <c r="AH1177" s="3"/>
      <c r="AI1177" s="10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</row>
    <row r="1178" spans="1:145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13"/>
      <c r="T1178" s="13"/>
      <c r="U1178" s="13"/>
      <c r="V1178" s="13"/>
      <c r="W1178" s="4"/>
      <c r="X1178" s="30"/>
      <c r="Y1178" s="3"/>
      <c r="Z1178" s="3"/>
      <c r="AA1178" s="30"/>
      <c r="AB1178" s="3"/>
      <c r="AC1178" s="1"/>
      <c r="AD1178" s="3"/>
      <c r="AE1178" s="3"/>
      <c r="AF1178" s="3"/>
      <c r="AG1178" s="3"/>
      <c r="AH1178" s="3"/>
      <c r="AI1178" s="10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</row>
    <row r="1179" spans="1:145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13"/>
      <c r="T1179" s="13"/>
      <c r="U1179" s="13"/>
      <c r="V1179" s="13"/>
      <c r="W1179" s="4"/>
      <c r="X1179" s="30"/>
      <c r="Y1179" s="3"/>
      <c r="Z1179" s="3"/>
      <c r="AA1179" s="30"/>
      <c r="AB1179" s="3"/>
      <c r="AC1179" s="1"/>
      <c r="AD1179" s="3"/>
      <c r="AE1179" s="3"/>
      <c r="AF1179" s="3"/>
      <c r="AG1179" s="3"/>
      <c r="AH1179" s="3"/>
      <c r="AI1179" s="10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</row>
    <row r="1180" spans="1:145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13"/>
      <c r="T1180" s="13"/>
      <c r="U1180" s="13"/>
      <c r="V1180" s="13"/>
      <c r="W1180" s="4"/>
      <c r="X1180" s="30"/>
      <c r="Y1180" s="3"/>
      <c r="Z1180" s="3"/>
      <c r="AA1180" s="30"/>
      <c r="AB1180" s="3"/>
      <c r="AC1180" s="1"/>
      <c r="AD1180" s="3"/>
      <c r="AE1180" s="3"/>
      <c r="AF1180" s="3"/>
      <c r="AG1180" s="3"/>
      <c r="AH1180" s="3"/>
      <c r="AI1180" s="10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</row>
    <row r="1181" spans="1:145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13"/>
      <c r="T1181" s="13"/>
      <c r="U1181" s="13"/>
      <c r="V1181" s="13"/>
      <c r="W1181" s="4"/>
      <c r="X1181" s="30"/>
      <c r="Y1181" s="3"/>
      <c r="Z1181" s="3"/>
      <c r="AA1181" s="30"/>
      <c r="AB1181" s="3"/>
      <c r="AC1181" s="1"/>
      <c r="AD1181" s="3"/>
      <c r="AE1181" s="3"/>
      <c r="AF1181" s="3"/>
      <c r="AG1181" s="3"/>
      <c r="AH1181" s="3"/>
      <c r="AI1181" s="10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</row>
    <row r="1182" spans="1:145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13"/>
      <c r="T1182" s="13"/>
      <c r="U1182" s="13"/>
      <c r="V1182" s="13"/>
      <c r="W1182" s="4"/>
      <c r="X1182" s="30"/>
      <c r="Y1182" s="3"/>
      <c r="Z1182" s="3"/>
      <c r="AA1182" s="30"/>
      <c r="AB1182" s="3"/>
      <c r="AC1182" s="1"/>
      <c r="AD1182" s="3"/>
      <c r="AE1182" s="3"/>
      <c r="AF1182" s="3"/>
      <c r="AG1182" s="3"/>
      <c r="AH1182" s="3"/>
      <c r="AI1182" s="10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</row>
    <row r="1183" spans="1:145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13"/>
      <c r="T1183" s="13"/>
      <c r="U1183" s="13"/>
      <c r="V1183" s="13"/>
      <c r="W1183" s="4"/>
      <c r="X1183" s="30"/>
      <c r="Y1183" s="3"/>
      <c r="Z1183" s="3"/>
      <c r="AA1183" s="30"/>
      <c r="AB1183" s="3"/>
      <c r="AC1183" s="1"/>
      <c r="AD1183" s="3"/>
      <c r="AE1183" s="3"/>
      <c r="AF1183" s="3"/>
      <c r="AG1183" s="3"/>
      <c r="AH1183" s="3"/>
      <c r="AI1183" s="10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</row>
    <row r="1184" spans="1:145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13"/>
      <c r="T1184" s="13"/>
      <c r="U1184" s="13"/>
      <c r="V1184" s="13"/>
      <c r="W1184" s="4"/>
      <c r="X1184" s="30"/>
      <c r="Y1184" s="3"/>
      <c r="Z1184" s="3"/>
      <c r="AA1184" s="30"/>
      <c r="AB1184" s="3"/>
      <c r="AC1184" s="1"/>
      <c r="AD1184" s="3"/>
      <c r="AE1184" s="3"/>
      <c r="AF1184" s="3"/>
      <c r="AG1184" s="3"/>
      <c r="AH1184" s="3"/>
      <c r="AI1184" s="10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</row>
    <row r="1185" spans="1:145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13"/>
      <c r="T1185" s="13"/>
      <c r="U1185" s="13"/>
      <c r="V1185" s="13"/>
      <c r="W1185" s="4"/>
      <c r="X1185" s="30"/>
      <c r="Y1185" s="3"/>
      <c r="Z1185" s="3"/>
      <c r="AA1185" s="30"/>
      <c r="AB1185" s="3"/>
      <c r="AC1185" s="1"/>
      <c r="AD1185" s="3"/>
      <c r="AE1185" s="3"/>
      <c r="AF1185" s="3"/>
      <c r="AG1185" s="3"/>
      <c r="AH1185" s="3"/>
      <c r="AI1185" s="10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</row>
    <row r="1186" spans="1:145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13"/>
      <c r="T1186" s="13"/>
      <c r="U1186" s="13"/>
      <c r="V1186" s="13"/>
      <c r="W1186" s="4"/>
      <c r="X1186" s="30"/>
      <c r="Y1186" s="3"/>
      <c r="Z1186" s="3"/>
      <c r="AA1186" s="30"/>
      <c r="AB1186" s="3"/>
      <c r="AC1186" s="1"/>
      <c r="AD1186" s="3"/>
      <c r="AE1186" s="3"/>
      <c r="AF1186" s="3"/>
      <c r="AG1186" s="3"/>
      <c r="AH1186" s="3"/>
      <c r="AI1186" s="10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</row>
    <row r="1187" spans="1:145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13"/>
      <c r="T1187" s="13"/>
      <c r="U1187" s="13"/>
      <c r="V1187" s="13"/>
      <c r="W1187" s="4"/>
      <c r="X1187" s="30"/>
      <c r="Y1187" s="3"/>
      <c r="Z1187" s="3"/>
      <c r="AA1187" s="30"/>
      <c r="AB1187" s="3"/>
      <c r="AC1187" s="1"/>
      <c r="AD1187" s="3"/>
      <c r="AE1187" s="3"/>
      <c r="AF1187" s="3"/>
      <c r="AG1187" s="3"/>
      <c r="AH1187" s="3"/>
      <c r="AI1187" s="10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</row>
    <row r="1188" spans="1:145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13"/>
      <c r="T1188" s="13"/>
      <c r="U1188" s="13"/>
      <c r="V1188" s="13"/>
      <c r="W1188" s="4"/>
      <c r="X1188" s="30"/>
      <c r="Y1188" s="3"/>
      <c r="Z1188" s="3"/>
      <c r="AA1188" s="30"/>
      <c r="AB1188" s="3"/>
      <c r="AC1188" s="1"/>
      <c r="AD1188" s="3"/>
      <c r="AE1188" s="3"/>
      <c r="AF1188" s="3"/>
      <c r="AG1188" s="3"/>
      <c r="AH1188" s="3"/>
      <c r="AI1188" s="10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</row>
    <row r="1189" spans="1:145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13"/>
      <c r="T1189" s="13"/>
      <c r="U1189" s="13"/>
      <c r="V1189" s="13"/>
      <c r="W1189" s="4"/>
      <c r="X1189" s="30"/>
      <c r="Y1189" s="3"/>
      <c r="Z1189" s="3"/>
      <c r="AA1189" s="30"/>
      <c r="AB1189" s="3"/>
      <c r="AC1189" s="1"/>
      <c r="AD1189" s="3"/>
      <c r="AE1189" s="3"/>
      <c r="AF1189" s="3"/>
      <c r="AG1189" s="3"/>
      <c r="AH1189" s="3"/>
      <c r="AI1189" s="10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</row>
    <row r="1190" spans="1:145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13"/>
      <c r="T1190" s="13"/>
      <c r="U1190" s="13"/>
      <c r="V1190" s="13"/>
      <c r="W1190" s="4"/>
      <c r="X1190" s="30"/>
      <c r="Y1190" s="3"/>
      <c r="Z1190" s="3"/>
      <c r="AA1190" s="30"/>
      <c r="AB1190" s="3"/>
      <c r="AC1190" s="1"/>
      <c r="AD1190" s="3"/>
      <c r="AE1190" s="3"/>
      <c r="AF1190" s="3"/>
      <c r="AG1190" s="3"/>
      <c r="AH1190" s="3"/>
      <c r="AI1190" s="10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</row>
    <row r="1191" spans="1:145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13"/>
      <c r="T1191" s="13"/>
      <c r="U1191" s="13"/>
      <c r="V1191" s="13"/>
      <c r="W1191" s="4"/>
      <c r="X1191" s="30"/>
      <c r="Y1191" s="3"/>
      <c r="Z1191" s="3"/>
      <c r="AA1191" s="30"/>
      <c r="AB1191" s="3"/>
      <c r="AC1191" s="1"/>
      <c r="AD1191" s="3"/>
      <c r="AE1191" s="3"/>
      <c r="AF1191" s="3"/>
      <c r="AG1191" s="3"/>
      <c r="AH1191" s="3"/>
      <c r="AI1191" s="10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</row>
    <row r="1192" spans="1:145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13"/>
      <c r="T1192" s="13"/>
      <c r="U1192" s="13"/>
      <c r="V1192" s="13"/>
      <c r="W1192" s="4"/>
      <c r="X1192" s="30"/>
      <c r="Y1192" s="3"/>
      <c r="Z1192" s="3"/>
      <c r="AA1192" s="30"/>
      <c r="AB1192" s="3"/>
      <c r="AC1192" s="1"/>
      <c r="AD1192" s="3"/>
      <c r="AE1192" s="3"/>
      <c r="AF1192" s="3"/>
      <c r="AG1192" s="3"/>
      <c r="AH1192" s="3"/>
      <c r="AI1192" s="10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</row>
    <row r="1193" spans="1:145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13"/>
      <c r="T1193" s="13"/>
      <c r="U1193" s="13"/>
      <c r="V1193" s="13"/>
      <c r="W1193" s="4"/>
      <c r="X1193" s="30"/>
      <c r="Y1193" s="3"/>
      <c r="Z1193" s="3"/>
      <c r="AA1193" s="30"/>
      <c r="AB1193" s="3"/>
      <c r="AC1193" s="1"/>
      <c r="AD1193" s="3"/>
      <c r="AE1193" s="3"/>
      <c r="AF1193" s="3"/>
      <c r="AG1193" s="3"/>
      <c r="AH1193" s="3"/>
      <c r="AI1193" s="10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</row>
    <row r="1194" spans="1:145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13"/>
      <c r="T1194" s="13"/>
      <c r="U1194" s="13"/>
      <c r="V1194" s="13"/>
      <c r="W1194" s="4"/>
      <c r="X1194" s="30"/>
      <c r="Y1194" s="3"/>
      <c r="Z1194" s="3"/>
      <c r="AA1194" s="30"/>
      <c r="AB1194" s="3"/>
      <c r="AC1194" s="1"/>
      <c r="AD1194" s="3"/>
      <c r="AE1194" s="3"/>
      <c r="AF1194" s="3"/>
      <c r="AG1194" s="3"/>
      <c r="AH1194" s="3"/>
      <c r="AI1194" s="10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</row>
    <row r="1195" spans="1:145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13"/>
      <c r="T1195" s="13"/>
      <c r="U1195" s="13"/>
      <c r="V1195" s="13"/>
      <c r="W1195" s="4"/>
      <c r="X1195" s="30"/>
      <c r="Y1195" s="3"/>
      <c r="Z1195" s="3"/>
      <c r="AA1195" s="30"/>
      <c r="AB1195" s="3"/>
      <c r="AC1195" s="1"/>
      <c r="AD1195" s="3"/>
      <c r="AE1195" s="3"/>
      <c r="AF1195" s="3"/>
      <c r="AG1195" s="3"/>
      <c r="AH1195" s="3"/>
      <c r="AI1195" s="10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</row>
    <row r="1196" spans="1:145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13"/>
      <c r="T1196" s="13"/>
      <c r="U1196" s="13"/>
      <c r="V1196" s="13"/>
      <c r="W1196" s="4"/>
      <c r="X1196" s="30"/>
      <c r="Y1196" s="3"/>
      <c r="Z1196" s="3"/>
      <c r="AA1196" s="30"/>
      <c r="AB1196" s="3"/>
      <c r="AC1196" s="1"/>
      <c r="AD1196" s="3"/>
      <c r="AE1196" s="3"/>
      <c r="AF1196" s="3"/>
      <c r="AG1196" s="3"/>
      <c r="AH1196" s="3"/>
      <c r="AI1196" s="10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</row>
    <row r="1197" spans="1:145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13"/>
      <c r="T1197" s="13"/>
      <c r="U1197" s="13"/>
      <c r="V1197" s="13"/>
      <c r="W1197" s="4"/>
      <c r="X1197" s="30"/>
      <c r="Y1197" s="3"/>
      <c r="Z1197" s="3"/>
      <c r="AA1197" s="30"/>
      <c r="AB1197" s="3"/>
      <c r="AC1197" s="1"/>
      <c r="AD1197" s="3"/>
      <c r="AE1197" s="3"/>
      <c r="AF1197" s="3"/>
      <c r="AG1197" s="3"/>
      <c r="AH1197" s="3"/>
      <c r="AI1197" s="10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</row>
    <row r="1198" spans="1:145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13"/>
      <c r="T1198" s="13"/>
      <c r="U1198" s="13"/>
      <c r="V1198" s="13"/>
      <c r="W1198" s="4"/>
      <c r="X1198" s="30"/>
      <c r="Y1198" s="3"/>
      <c r="Z1198" s="3"/>
      <c r="AA1198" s="30"/>
      <c r="AB1198" s="3"/>
      <c r="AC1198" s="1"/>
      <c r="AD1198" s="3"/>
      <c r="AE1198" s="3"/>
      <c r="AF1198" s="3"/>
      <c r="AG1198" s="3"/>
      <c r="AH1198" s="3"/>
      <c r="AI1198" s="10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</row>
    <row r="1199" spans="1:145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13"/>
      <c r="T1199" s="13"/>
      <c r="U1199" s="13"/>
      <c r="V1199" s="13"/>
      <c r="W1199" s="4"/>
      <c r="X1199" s="30"/>
      <c r="Y1199" s="3"/>
      <c r="Z1199" s="3"/>
      <c r="AA1199" s="30"/>
      <c r="AB1199" s="3"/>
      <c r="AC1199" s="1"/>
      <c r="AD1199" s="3"/>
      <c r="AE1199" s="3"/>
      <c r="AF1199" s="3"/>
      <c r="AG1199" s="3"/>
      <c r="AH1199" s="3"/>
      <c r="AI1199" s="10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</row>
    <row r="1200" spans="1:145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13"/>
      <c r="T1200" s="13"/>
      <c r="U1200" s="13"/>
      <c r="V1200" s="13"/>
      <c r="W1200" s="4"/>
      <c r="X1200" s="30"/>
      <c r="Y1200" s="3"/>
      <c r="Z1200" s="3"/>
      <c r="AA1200" s="30"/>
      <c r="AB1200" s="3"/>
      <c r="AC1200" s="1"/>
      <c r="AD1200" s="3"/>
      <c r="AE1200" s="3"/>
      <c r="AF1200" s="3"/>
      <c r="AG1200" s="3"/>
      <c r="AH1200" s="3"/>
      <c r="AI1200" s="10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</row>
    <row r="1201" spans="1:145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13"/>
      <c r="T1201" s="13"/>
      <c r="U1201" s="13"/>
      <c r="V1201" s="13"/>
      <c r="W1201" s="4"/>
      <c r="X1201" s="30"/>
      <c r="Y1201" s="3"/>
      <c r="Z1201" s="3"/>
      <c r="AA1201" s="30"/>
      <c r="AB1201" s="3"/>
      <c r="AC1201" s="1"/>
      <c r="AD1201" s="3"/>
      <c r="AE1201" s="3"/>
      <c r="AF1201" s="3"/>
      <c r="AG1201" s="3"/>
      <c r="AH1201" s="3"/>
      <c r="AI1201" s="10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</row>
    <row r="1202" spans="1:145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13"/>
      <c r="T1202" s="13"/>
      <c r="U1202" s="13"/>
      <c r="V1202" s="13"/>
      <c r="W1202" s="4"/>
      <c r="X1202" s="30"/>
      <c r="Y1202" s="3"/>
      <c r="Z1202" s="3"/>
      <c r="AA1202" s="30"/>
      <c r="AB1202" s="3"/>
      <c r="AC1202" s="1"/>
      <c r="AD1202" s="3"/>
      <c r="AE1202" s="3"/>
      <c r="AF1202" s="3"/>
      <c r="AG1202" s="3"/>
      <c r="AH1202" s="3"/>
      <c r="AI1202" s="10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</row>
    <row r="1203" spans="1:145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13"/>
      <c r="T1203" s="13"/>
      <c r="U1203" s="13"/>
      <c r="V1203" s="13"/>
      <c r="W1203" s="4"/>
      <c r="X1203" s="30"/>
      <c r="Y1203" s="3"/>
      <c r="Z1203" s="3"/>
      <c r="AA1203" s="30"/>
      <c r="AB1203" s="3"/>
      <c r="AC1203" s="1"/>
      <c r="AD1203" s="3"/>
      <c r="AE1203" s="3"/>
      <c r="AF1203" s="3"/>
      <c r="AG1203" s="3"/>
      <c r="AH1203" s="3"/>
      <c r="AI1203" s="10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</row>
    <row r="1204" spans="1:145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13"/>
      <c r="T1204" s="13"/>
      <c r="U1204" s="13"/>
      <c r="V1204" s="13"/>
      <c r="W1204" s="4"/>
      <c r="X1204" s="30"/>
      <c r="Y1204" s="3"/>
      <c r="Z1204" s="3"/>
      <c r="AA1204" s="30"/>
      <c r="AB1204" s="3"/>
      <c r="AC1204" s="1"/>
      <c r="AD1204" s="3"/>
      <c r="AE1204" s="3"/>
      <c r="AF1204" s="3"/>
      <c r="AG1204" s="3"/>
      <c r="AH1204" s="3"/>
      <c r="AI1204" s="10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</row>
    <row r="1205" spans="1:145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13"/>
      <c r="T1205" s="13"/>
      <c r="U1205" s="13"/>
      <c r="V1205" s="13"/>
      <c r="W1205" s="4"/>
      <c r="X1205" s="30"/>
      <c r="Y1205" s="3"/>
      <c r="Z1205" s="3"/>
      <c r="AA1205" s="30"/>
      <c r="AB1205" s="3"/>
      <c r="AC1205" s="1"/>
      <c r="AD1205" s="3"/>
      <c r="AE1205" s="3"/>
      <c r="AF1205" s="3"/>
      <c r="AG1205" s="3"/>
      <c r="AH1205" s="3"/>
      <c r="AI1205" s="10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</row>
    <row r="1206" spans="1:145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13"/>
      <c r="T1206" s="13"/>
      <c r="U1206" s="13"/>
      <c r="V1206" s="13"/>
      <c r="W1206" s="4"/>
      <c r="X1206" s="30"/>
      <c r="Y1206" s="3"/>
      <c r="Z1206" s="3"/>
      <c r="AA1206" s="30"/>
      <c r="AB1206" s="3"/>
      <c r="AC1206" s="1"/>
      <c r="AD1206" s="3"/>
      <c r="AE1206" s="3"/>
      <c r="AF1206" s="3"/>
      <c r="AG1206" s="3"/>
      <c r="AH1206" s="3"/>
      <c r="AI1206" s="10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</row>
    <row r="1207" spans="1:145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13"/>
      <c r="T1207" s="13"/>
      <c r="U1207" s="13"/>
      <c r="V1207" s="13"/>
      <c r="W1207" s="4"/>
      <c r="X1207" s="30"/>
      <c r="Y1207" s="3"/>
      <c r="Z1207" s="3"/>
      <c r="AA1207" s="30"/>
      <c r="AB1207" s="3"/>
      <c r="AC1207" s="1"/>
      <c r="AD1207" s="3"/>
      <c r="AE1207" s="3"/>
      <c r="AF1207" s="3"/>
      <c r="AG1207" s="3"/>
      <c r="AH1207" s="3"/>
      <c r="AI1207" s="10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</row>
    <row r="1208" spans="1:145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13"/>
      <c r="T1208" s="13"/>
      <c r="U1208" s="13"/>
      <c r="V1208" s="13"/>
      <c r="W1208" s="4"/>
      <c r="X1208" s="30"/>
      <c r="Y1208" s="3"/>
      <c r="Z1208" s="3"/>
      <c r="AA1208" s="30"/>
      <c r="AB1208" s="3"/>
      <c r="AC1208" s="1"/>
      <c r="AD1208" s="3"/>
      <c r="AE1208" s="3"/>
      <c r="AF1208" s="3"/>
      <c r="AG1208" s="3"/>
      <c r="AH1208" s="3"/>
      <c r="AI1208" s="10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</row>
    <row r="1209" spans="1:145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13"/>
      <c r="T1209" s="13"/>
      <c r="U1209" s="13"/>
      <c r="V1209" s="13"/>
      <c r="W1209" s="4"/>
      <c r="X1209" s="30"/>
      <c r="Y1209" s="3"/>
      <c r="Z1209" s="3"/>
      <c r="AA1209" s="30"/>
      <c r="AB1209" s="3"/>
      <c r="AC1209" s="1"/>
      <c r="AD1209" s="3"/>
      <c r="AE1209" s="3"/>
      <c r="AF1209" s="3"/>
      <c r="AG1209" s="3"/>
      <c r="AH1209" s="3"/>
      <c r="AI1209" s="10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</row>
    <row r="1210" spans="1:145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13"/>
      <c r="T1210" s="13"/>
      <c r="U1210" s="13"/>
      <c r="V1210" s="13"/>
      <c r="W1210" s="4"/>
      <c r="X1210" s="30"/>
      <c r="Y1210" s="3"/>
      <c r="Z1210" s="3"/>
      <c r="AA1210" s="30"/>
      <c r="AB1210" s="3"/>
      <c r="AC1210" s="1"/>
      <c r="AD1210" s="3"/>
      <c r="AE1210" s="3"/>
      <c r="AF1210" s="3"/>
      <c r="AG1210" s="3"/>
      <c r="AH1210" s="3"/>
      <c r="AI1210" s="10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</row>
    <row r="1211" spans="1:145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13"/>
      <c r="T1211" s="13"/>
      <c r="U1211" s="13"/>
      <c r="V1211" s="13"/>
      <c r="W1211" s="4"/>
      <c r="X1211" s="30"/>
      <c r="Y1211" s="3"/>
      <c r="Z1211" s="3"/>
      <c r="AA1211" s="30"/>
      <c r="AB1211" s="3"/>
      <c r="AC1211" s="1"/>
      <c r="AD1211" s="3"/>
      <c r="AE1211" s="3"/>
      <c r="AF1211" s="3"/>
      <c r="AG1211" s="3"/>
      <c r="AH1211" s="3"/>
      <c r="AI1211" s="10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</row>
    <row r="1212" spans="1:145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13"/>
      <c r="T1212" s="13"/>
      <c r="U1212" s="13"/>
      <c r="V1212" s="13"/>
      <c r="W1212" s="4"/>
      <c r="X1212" s="30"/>
      <c r="Y1212" s="3"/>
      <c r="Z1212" s="3"/>
      <c r="AA1212" s="30"/>
      <c r="AB1212" s="3"/>
      <c r="AC1212" s="1"/>
      <c r="AD1212" s="3"/>
      <c r="AE1212" s="3"/>
      <c r="AF1212" s="3"/>
      <c r="AG1212" s="3"/>
      <c r="AH1212" s="3"/>
      <c r="AI1212" s="10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</row>
    <row r="1213" spans="1:145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13"/>
      <c r="T1213" s="13"/>
      <c r="U1213" s="13"/>
      <c r="V1213" s="13"/>
      <c r="W1213" s="4"/>
      <c r="X1213" s="30"/>
      <c r="Y1213" s="3"/>
      <c r="Z1213" s="3"/>
      <c r="AA1213" s="30"/>
      <c r="AB1213" s="3"/>
      <c r="AC1213" s="1"/>
      <c r="AD1213" s="3"/>
      <c r="AE1213" s="3"/>
      <c r="AF1213" s="3"/>
      <c r="AG1213" s="3"/>
      <c r="AH1213" s="3"/>
      <c r="AI1213" s="10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</row>
    <row r="1214" spans="1:145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13"/>
      <c r="T1214" s="13"/>
      <c r="U1214" s="13"/>
      <c r="V1214" s="13"/>
      <c r="W1214" s="4"/>
      <c r="X1214" s="30"/>
      <c r="Y1214" s="3"/>
      <c r="Z1214" s="3"/>
      <c r="AA1214" s="30"/>
      <c r="AB1214" s="3"/>
      <c r="AC1214" s="1"/>
      <c r="AD1214" s="3"/>
      <c r="AE1214" s="3"/>
      <c r="AF1214" s="3"/>
      <c r="AG1214" s="3"/>
      <c r="AH1214" s="3"/>
      <c r="AI1214" s="10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</row>
    <row r="1215" spans="1:145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13"/>
      <c r="T1215" s="13"/>
      <c r="U1215" s="13"/>
      <c r="V1215" s="13"/>
      <c r="W1215" s="4"/>
      <c r="X1215" s="30"/>
      <c r="Y1215" s="3"/>
      <c r="Z1215" s="3"/>
      <c r="AA1215" s="30"/>
      <c r="AB1215" s="3"/>
      <c r="AC1215" s="1"/>
      <c r="AD1215" s="3"/>
      <c r="AE1215" s="3"/>
      <c r="AF1215" s="3"/>
      <c r="AG1215" s="3"/>
      <c r="AH1215" s="3"/>
      <c r="AI1215" s="10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</row>
    <row r="1216" spans="1:145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13"/>
      <c r="T1216" s="13"/>
      <c r="U1216" s="13"/>
      <c r="V1216" s="13"/>
      <c r="W1216" s="4"/>
      <c r="X1216" s="30"/>
      <c r="Y1216" s="3"/>
      <c r="Z1216" s="3"/>
      <c r="AA1216" s="30"/>
      <c r="AB1216" s="3"/>
      <c r="AC1216" s="1"/>
      <c r="AD1216" s="3"/>
      <c r="AE1216" s="3"/>
      <c r="AF1216" s="3"/>
      <c r="AG1216" s="3"/>
      <c r="AH1216" s="3"/>
      <c r="AI1216" s="10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</row>
    <row r="1217" spans="1:145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13"/>
      <c r="T1217" s="13"/>
      <c r="U1217" s="13"/>
      <c r="V1217" s="13"/>
      <c r="W1217" s="4"/>
      <c r="X1217" s="30"/>
      <c r="Y1217" s="3"/>
      <c r="Z1217" s="3"/>
      <c r="AA1217" s="30"/>
      <c r="AB1217" s="3"/>
      <c r="AC1217" s="1"/>
      <c r="AD1217" s="3"/>
      <c r="AE1217" s="3"/>
      <c r="AF1217" s="3"/>
      <c r="AG1217" s="3"/>
      <c r="AH1217" s="3"/>
      <c r="AI1217" s="10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</row>
    <row r="1218" spans="1:145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13"/>
      <c r="T1218" s="13"/>
      <c r="U1218" s="13"/>
      <c r="V1218" s="13"/>
      <c r="W1218" s="4"/>
      <c r="X1218" s="30"/>
      <c r="Y1218" s="3"/>
      <c r="Z1218" s="3"/>
      <c r="AA1218" s="30"/>
      <c r="AB1218" s="3"/>
      <c r="AC1218" s="1"/>
      <c r="AD1218" s="3"/>
      <c r="AE1218" s="3"/>
      <c r="AF1218" s="3"/>
      <c r="AG1218" s="3"/>
      <c r="AH1218" s="3"/>
      <c r="AI1218" s="10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</row>
    <row r="1219" spans="1:145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13"/>
      <c r="T1219" s="13"/>
      <c r="U1219" s="13"/>
      <c r="V1219" s="13"/>
      <c r="W1219" s="4"/>
      <c r="X1219" s="30"/>
      <c r="Y1219" s="3"/>
      <c r="Z1219" s="3"/>
      <c r="AA1219" s="30"/>
      <c r="AB1219" s="3"/>
      <c r="AC1219" s="1"/>
      <c r="AD1219" s="3"/>
      <c r="AE1219" s="3"/>
      <c r="AF1219" s="3"/>
      <c r="AG1219" s="3"/>
      <c r="AH1219" s="3"/>
      <c r="AI1219" s="10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</row>
    <row r="1220" spans="1:145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13"/>
      <c r="T1220" s="13"/>
      <c r="U1220" s="13"/>
      <c r="V1220" s="13"/>
      <c r="W1220" s="4"/>
      <c r="X1220" s="30"/>
      <c r="Y1220" s="3"/>
      <c r="Z1220" s="3"/>
      <c r="AA1220" s="30"/>
      <c r="AB1220" s="3"/>
      <c r="AC1220" s="1"/>
      <c r="AD1220" s="3"/>
      <c r="AE1220" s="3"/>
      <c r="AF1220" s="3"/>
      <c r="AG1220" s="3"/>
      <c r="AH1220" s="3"/>
      <c r="AI1220" s="10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</row>
    <row r="1221" spans="1:145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13"/>
      <c r="T1221" s="13"/>
      <c r="U1221" s="13"/>
      <c r="V1221" s="13"/>
      <c r="W1221" s="4"/>
      <c r="X1221" s="30"/>
      <c r="Y1221" s="3"/>
      <c r="Z1221" s="3"/>
      <c r="AA1221" s="30"/>
      <c r="AB1221" s="3"/>
      <c r="AC1221" s="1"/>
      <c r="AD1221" s="3"/>
      <c r="AE1221" s="3"/>
      <c r="AF1221" s="3"/>
      <c r="AG1221" s="3"/>
      <c r="AH1221" s="3"/>
      <c r="AI1221" s="10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</row>
    <row r="1222" spans="1:145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13"/>
      <c r="T1222" s="13"/>
      <c r="U1222" s="13"/>
      <c r="V1222" s="13"/>
      <c r="W1222" s="4"/>
      <c r="X1222" s="30"/>
      <c r="Y1222" s="3"/>
      <c r="Z1222" s="3"/>
      <c r="AA1222" s="30"/>
      <c r="AB1222" s="3"/>
      <c r="AC1222" s="1"/>
      <c r="AD1222" s="3"/>
      <c r="AE1222" s="3"/>
      <c r="AF1222" s="3"/>
      <c r="AG1222" s="3"/>
      <c r="AH1222" s="3"/>
      <c r="AI1222" s="10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</row>
    <row r="1223" spans="1:145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13"/>
      <c r="T1223" s="13"/>
      <c r="U1223" s="13"/>
      <c r="V1223" s="13"/>
      <c r="W1223" s="4"/>
      <c r="X1223" s="30"/>
      <c r="Y1223" s="3"/>
      <c r="Z1223" s="3"/>
      <c r="AA1223" s="30"/>
      <c r="AB1223" s="3"/>
      <c r="AC1223" s="1"/>
      <c r="AD1223" s="3"/>
      <c r="AE1223" s="3"/>
      <c r="AF1223" s="3"/>
      <c r="AG1223" s="3"/>
      <c r="AH1223" s="3"/>
      <c r="AI1223" s="10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</row>
    <row r="1224" spans="1:145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13"/>
      <c r="T1224" s="13"/>
      <c r="U1224" s="13"/>
      <c r="V1224" s="13"/>
      <c r="W1224" s="4"/>
      <c r="X1224" s="30"/>
      <c r="Y1224" s="3"/>
      <c r="Z1224" s="3"/>
      <c r="AA1224" s="30"/>
      <c r="AB1224" s="3"/>
      <c r="AC1224" s="1"/>
      <c r="AD1224" s="3"/>
      <c r="AE1224" s="3"/>
      <c r="AF1224" s="3"/>
      <c r="AG1224" s="3"/>
      <c r="AH1224" s="3"/>
      <c r="AI1224" s="10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</row>
    <row r="1225" spans="1:145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13"/>
      <c r="T1225" s="13"/>
      <c r="U1225" s="13"/>
      <c r="V1225" s="13"/>
      <c r="W1225" s="4"/>
      <c r="X1225" s="30"/>
      <c r="Y1225" s="3"/>
      <c r="Z1225" s="3"/>
      <c r="AA1225" s="30"/>
      <c r="AB1225" s="3"/>
      <c r="AC1225" s="1"/>
      <c r="AD1225" s="3"/>
      <c r="AE1225" s="3"/>
      <c r="AF1225" s="3"/>
      <c r="AG1225" s="3"/>
      <c r="AH1225" s="3"/>
      <c r="AI1225" s="10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</row>
    <row r="1226" spans="1:145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13"/>
      <c r="T1226" s="13"/>
      <c r="U1226" s="13"/>
      <c r="V1226" s="13"/>
      <c r="W1226" s="4"/>
      <c r="X1226" s="30"/>
      <c r="Y1226" s="3"/>
      <c r="Z1226" s="3"/>
      <c r="AA1226" s="30"/>
      <c r="AB1226" s="3"/>
      <c r="AC1226" s="1"/>
      <c r="AD1226" s="3"/>
      <c r="AE1226" s="3"/>
      <c r="AF1226" s="3"/>
      <c r="AG1226" s="3"/>
      <c r="AH1226" s="3"/>
      <c r="AI1226" s="10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</row>
    <row r="1227" spans="1:145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13"/>
      <c r="T1227" s="13"/>
      <c r="U1227" s="13"/>
      <c r="V1227" s="13"/>
      <c r="W1227" s="4"/>
      <c r="X1227" s="30"/>
      <c r="Y1227" s="3"/>
      <c r="Z1227" s="3"/>
      <c r="AA1227" s="30"/>
      <c r="AB1227" s="3"/>
      <c r="AC1227" s="1"/>
      <c r="AD1227" s="3"/>
      <c r="AE1227" s="3"/>
      <c r="AF1227" s="3"/>
      <c r="AG1227" s="3"/>
      <c r="AH1227" s="3"/>
      <c r="AI1227" s="10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</row>
    <row r="1228" spans="1:145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13"/>
      <c r="T1228" s="13"/>
      <c r="U1228" s="13"/>
      <c r="V1228" s="13"/>
      <c r="W1228" s="4"/>
      <c r="X1228" s="30"/>
      <c r="Y1228" s="3"/>
      <c r="Z1228" s="3"/>
      <c r="AA1228" s="30"/>
      <c r="AB1228" s="3"/>
      <c r="AC1228" s="1"/>
      <c r="AD1228" s="3"/>
      <c r="AE1228" s="3"/>
      <c r="AF1228" s="3"/>
      <c r="AG1228" s="3"/>
      <c r="AH1228" s="3"/>
      <c r="AI1228" s="10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</row>
    <row r="1229" spans="1:145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13"/>
      <c r="T1229" s="13"/>
      <c r="U1229" s="13"/>
      <c r="V1229" s="13"/>
      <c r="W1229" s="4"/>
      <c r="X1229" s="30"/>
      <c r="Y1229" s="3"/>
      <c r="Z1229" s="3"/>
      <c r="AA1229" s="30"/>
      <c r="AB1229" s="3"/>
      <c r="AC1229" s="1"/>
      <c r="AD1229" s="3"/>
      <c r="AE1229" s="3"/>
      <c r="AF1229" s="3"/>
      <c r="AG1229" s="3"/>
      <c r="AH1229" s="3"/>
      <c r="AI1229" s="10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</row>
    <row r="1230" spans="1:145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13"/>
      <c r="T1230" s="13"/>
      <c r="U1230" s="13"/>
      <c r="V1230" s="13"/>
      <c r="W1230" s="4"/>
      <c r="X1230" s="30"/>
      <c r="Y1230" s="3"/>
      <c r="Z1230" s="3"/>
      <c r="AA1230" s="30"/>
      <c r="AB1230" s="3"/>
      <c r="AC1230" s="1"/>
      <c r="AD1230" s="3"/>
      <c r="AE1230" s="3"/>
      <c r="AF1230" s="3"/>
      <c r="AG1230" s="3"/>
      <c r="AH1230" s="3"/>
      <c r="AI1230" s="10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</row>
    <row r="1231" spans="1:145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13"/>
      <c r="T1231" s="13"/>
      <c r="U1231" s="13"/>
      <c r="V1231" s="13"/>
      <c r="W1231" s="4"/>
      <c r="X1231" s="30"/>
      <c r="Y1231" s="3"/>
      <c r="Z1231" s="3"/>
      <c r="AA1231" s="30"/>
      <c r="AB1231" s="3"/>
      <c r="AC1231" s="1"/>
      <c r="AD1231" s="3"/>
      <c r="AE1231" s="3"/>
      <c r="AF1231" s="3"/>
      <c r="AG1231" s="3"/>
      <c r="AH1231" s="3"/>
      <c r="AI1231" s="10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</row>
    <row r="1232" spans="1:145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13"/>
      <c r="T1232" s="13"/>
      <c r="U1232" s="13"/>
      <c r="V1232" s="13"/>
      <c r="W1232" s="4"/>
      <c r="X1232" s="30"/>
      <c r="Y1232" s="3"/>
      <c r="Z1232" s="3"/>
      <c r="AA1232" s="30"/>
      <c r="AB1232" s="3"/>
      <c r="AC1232" s="1"/>
      <c r="AD1232" s="3"/>
      <c r="AE1232" s="3"/>
      <c r="AF1232" s="3"/>
      <c r="AG1232" s="3"/>
      <c r="AH1232" s="3"/>
      <c r="AI1232" s="10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</row>
    <row r="1233" spans="1:145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13"/>
      <c r="T1233" s="13"/>
      <c r="U1233" s="13"/>
      <c r="V1233" s="13"/>
      <c r="W1233" s="4"/>
      <c r="X1233" s="30"/>
      <c r="Y1233" s="3"/>
      <c r="Z1233" s="3"/>
      <c r="AA1233" s="30"/>
      <c r="AB1233" s="3"/>
      <c r="AC1233" s="1"/>
      <c r="AD1233" s="3"/>
      <c r="AE1233" s="3"/>
      <c r="AF1233" s="3"/>
      <c r="AG1233" s="3"/>
      <c r="AH1233" s="3"/>
      <c r="AI1233" s="10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</row>
    <row r="1234" spans="1:145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13"/>
      <c r="T1234" s="13"/>
      <c r="U1234" s="13"/>
      <c r="V1234" s="13"/>
      <c r="W1234" s="4"/>
      <c r="X1234" s="30"/>
      <c r="Y1234" s="3"/>
      <c r="Z1234" s="3"/>
      <c r="AA1234" s="30"/>
      <c r="AB1234" s="3"/>
      <c r="AC1234" s="1"/>
      <c r="AD1234" s="3"/>
      <c r="AE1234" s="3"/>
      <c r="AF1234" s="3"/>
      <c r="AG1234" s="3"/>
      <c r="AH1234" s="3"/>
      <c r="AI1234" s="10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</row>
    <row r="1235" spans="1:145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13"/>
      <c r="T1235" s="13"/>
      <c r="U1235" s="13"/>
      <c r="V1235" s="13"/>
      <c r="W1235" s="4"/>
      <c r="X1235" s="30"/>
      <c r="Y1235" s="3"/>
      <c r="Z1235" s="3"/>
      <c r="AA1235" s="30"/>
      <c r="AB1235" s="3"/>
      <c r="AC1235" s="1"/>
      <c r="AD1235" s="3"/>
      <c r="AE1235" s="3"/>
      <c r="AF1235" s="3"/>
      <c r="AG1235" s="3"/>
      <c r="AH1235" s="3"/>
      <c r="AI1235" s="10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</row>
    <row r="1236" spans="1:145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13"/>
      <c r="T1236" s="13"/>
      <c r="U1236" s="13"/>
      <c r="V1236" s="13"/>
      <c r="W1236" s="4"/>
      <c r="X1236" s="30"/>
      <c r="Y1236" s="3"/>
      <c r="Z1236" s="3"/>
      <c r="AA1236" s="30"/>
      <c r="AB1236" s="3"/>
      <c r="AC1236" s="1"/>
      <c r="AD1236" s="3"/>
      <c r="AE1236" s="3"/>
      <c r="AF1236" s="3"/>
      <c r="AG1236" s="3"/>
      <c r="AH1236" s="3"/>
      <c r="AI1236" s="10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</row>
    <row r="1237" spans="1:145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13"/>
      <c r="T1237" s="13"/>
      <c r="U1237" s="13"/>
      <c r="V1237" s="13"/>
      <c r="W1237" s="4"/>
      <c r="X1237" s="30"/>
      <c r="Y1237" s="3"/>
      <c r="Z1237" s="3"/>
      <c r="AA1237" s="30"/>
      <c r="AB1237" s="3"/>
      <c r="AC1237" s="1"/>
      <c r="AD1237" s="3"/>
      <c r="AE1237" s="3"/>
      <c r="AF1237" s="3"/>
      <c r="AG1237" s="3"/>
      <c r="AH1237" s="3"/>
      <c r="AI1237" s="10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</row>
    <row r="1238" spans="1:145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13"/>
      <c r="T1238" s="13"/>
      <c r="U1238" s="13"/>
      <c r="V1238" s="13"/>
      <c r="W1238" s="4"/>
      <c r="X1238" s="30"/>
      <c r="Y1238" s="3"/>
      <c r="Z1238" s="3"/>
      <c r="AA1238" s="30"/>
      <c r="AB1238" s="3"/>
      <c r="AC1238" s="1"/>
      <c r="AD1238" s="3"/>
      <c r="AE1238" s="3"/>
      <c r="AF1238" s="3"/>
      <c r="AG1238" s="3"/>
      <c r="AH1238" s="3"/>
      <c r="AI1238" s="10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</row>
    <row r="1239" spans="1:145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13"/>
      <c r="T1239" s="13"/>
      <c r="U1239" s="13"/>
      <c r="V1239" s="13"/>
      <c r="W1239" s="4"/>
      <c r="X1239" s="30"/>
      <c r="Y1239" s="3"/>
      <c r="Z1239" s="3"/>
      <c r="AA1239" s="30"/>
      <c r="AB1239" s="3"/>
      <c r="AC1239" s="1"/>
      <c r="AD1239" s="3"/>
      <c r="AE1239" s="3"/>
      <c r="AF1239" s="3"/>
      <c r="AG1239" s="3"/>
      <c r="AH1239" s="3"/>
      <c r="AI1239" s="10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</row>
    <row r="1240" spans="1:145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13"/>
      <c r="T1240" s="13"/>
      <c r="U1240" s="13"/>
      <c r="V1240" s="13"/>
      <c r="W1240" s="4"/>
      <c r="X1240" s="30"/>
      <c r="Y1240" s="3"/>
      <c r="Z1240" s="3"/>
      <c r="AA1240" s="30"/>
      <c r="AB1240" s="3"/>
      <c r="AC1240" s="1"/>
      <c r="AD1240" s="3"/>
      <c r="AE1240" s="3"/>
      <c r="AF1240" s="3"/>
      <c r="AG1240" s="3"/>
      <c r="AH1240" s="3"/>
      <c r="AI1240" s="10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</row>
    <row r="1241" spans="1:145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13"/>
      <c r="T1241" s="13"/>
      <c r="U1241" s="13"/>
      <c r="V1241" s="13"/>
      <c r="W1241" s="4"/>
      <c r="X1241" s="30"/>
      <c r="Y1241" s="3"/>
      <c r="Z1241" s="3"/>
      <c r="AA1241" s="30"/>
      <c r="AB1241" s="3"/>
      <c r="AC1241" s="1"/>
      <c r="AD1241" s="3"/>
      <c r="AE1241" s="3"/>
      <c r="AF1241" s="3"/>
      <c r="AG1241" s="3"/>
      <c r="AH1241" s="3"/>
      <c r="AI1241" s="10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</row>
    <row r="1242" spans="1:145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13"/>
      <c r="T1242" s="13"/>
      <c r="U1242" s="13"/>
      <c r="V1242" s="13"/>
      <c r="W1242" s="4"/>
      <c r="X1242" s="30"/>
      <c r="Y1242" s="3"/>
      <c r="Z1242" s="3"/>
      <c r="AA1242" s="30"/>
      <c r="AB1242" s="3"/>
      <c r="AC1242" s="1"/>
      <c r="AD1242" s="3"/>
      <c r="AE1242" s="3"/>
      <c r="AF1242" s="3"/>
      <c r="AG1242" s="3"/>
      <c r="AH1242" s="3"/>
      <c r="AI1242" s="10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</row>
    <row r="1243" spans="1:145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13"/>
      <c r="T1243" s="13"/>
      <c r="U1243" s="13"/>
      <c r="V1243" s="13"/>
      <c r="W1243" s="4"/>
      <c r="X1243" s="30"/>
      <c r="Y1243" s="3"/>
      <c r="Z1243" s="3"/>
      <c r="AA1243" s="30"/>
      <c r="AB1243" s="3"/>
      <c r="AC1243" s="1"/>
      <c r="AD1243" s="3"/>
      <c r="AE1243" s="3"/>
      <c r="AF1243" s="3"/>
      <c r="AG1243" s="3"/>
      <c r="AH1243" s="3"/>
      <c r="AI1243" s="10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</row>
    <row r="1244" spans="1:145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13"/>
      <c r="T1244" s="13"/>
      <c r="U1244" s="13"/>
      <c r="V1244" s="13"/>
      <c r="W1244" s="4"/>
      <c r="X1244" s="30"/>
      <c r="Y1244" s="3"/>
      <c r="Z1244" s="3"/>
      <c r="AA1244" s="30"/>
      <c r="AB1244" s="3"/>
      <c r="AC1244" s="1"/>
      <c r="AD1244" s="3"/>
      <c r="AE1244" s="3"/>
      <c r="AF1244" s="3"/>
      <c r="AG1244" s="3"/>
      <c r="AH1244" s="3"/>
      <c r="AI1244" s="10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</row>
    <row r="1245" spans="1:145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13"/>
      <c r="T1245" s="13"/>
      <c r="U1245" s="13"/>
      <c r="V1245" s="13"/>
      <c r="W1245" s="4"/>
      <c r="X1245" s="30"/>
      <c r="Y1245" s="3"/>
      <c r="Z1245" s="3"/>
      <c r="AA1245" s="30"/>
      <c r="AB1245" s="3"/>
      <c r="AC1245" s="1"/>
      <c r="AD1245" s="3"/>
      <c r="AE1245" s="3"/>
      <c r="AF1245" s="3"/>
      <c r="AG1245" s="3"/>
      <c r="AH1245" s="3"/>
      <c r="AI1245" s="10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</row>
    <row r="1246" spans="1:145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13"/>
      <c r="T1246" s="13"/>
      <c r="U1246" s="13"/>
      <c r="V1246" s="13"/>
      <c r="W1246" s="4"/>
      <c r="X1246" s="30"/>
      <c r="Y1246" s="3"/>
      <c r="Z1246" s="3"/>
      <c r="AA1246" s="30"/>
      <c r="AB1246" s="3"/>
      <c r="AC1246" s="1"/>
      <c r="AD1246" s="3"/>
      <c r="AE1246" s="3"/>
      <c r="AF1246" s="3"/>
      <c r="AG1246" s="3"/>
      <c r="AH1246" s="3"/>
      <c r="AI1246" s="10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</row>
    <row r="1247" spans="1:145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13"/>
      <c r="T1247" s="13"/>
      <c r="U1247" s="13"/>
      <c r="V1247" s="13"/>
      <c r="W1247" s="4"/>
      <c r="X1247" s="30"/>
      <c r="Y1247" s="3"/>
      <c r="Z1247" s="3"/>
      <c r="AA1247" s="30"/>
      <c r="AB1247" s="3"/>
      <c r="AC1247" s="1"/>
      <c r="AD1247" s="3"/>
      <c r="AE1247" s="3"/>
      <c r="AF1247" s="3"/>
      <c r="AG1247" s="3"/>
      <c r="AH1247" s="3"/>
      <c r="AI1247" s="10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</row>
    <row r="1248" spans="1:145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13"/>
      <c r="T1248" s="13"/>
      <c r="U1248" s="13"/>
      <c r="V1248" s="13"/>
      <c r="W1248" s="4"/>
      <c r="X1248" s="30"/>
      <c r="Y1248" s="3"/>
      <c r="Z1248" s="3"/>
      <c r="AA1248" s="30"/>
      <c r="AB1248" s="3"/>
      <c r="AC1248" s="1"/>
      <c r="AD1248" s="3"/>
      <c r="AE1248" s="3"/>
      <c r="AF1248" s="3"/>
      <c r="AG1248" s="3"/>
      <c r="AH1248" s="3"/>
      <c r="AI1248" s="10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</row>
    <row r="1249" spans="1:145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13"/>
      <c r="T1249" s="13"/>
      <c r="U1249" s="13"/>
      <c r="V1249" s="13"/>
      <c r="W1249" s="4"/>
      <c r="X1249" s="30"/>
      <c r="Y1249" s="3"/>
      <c r="Z1249" s="3"/>
      <c r="AA1249" s="30"/>
      <c r="AB1249" s="3"/>
      <c r="AC1249" s="1"/>
      <c r="AD1249" s="3"/>
      <c r="AE1249" s="3"/>
      <c r="AF1249" s="3"/>
      <c r="AG1249" s="3"/>
      <c r="AH1249" s="3"/>
      <c r="AI1249" s="10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</row>
    <row r="1250" spans="1:145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13"/>
      <c r="T1250" s="13"/>
      <c r="U1250" s="13"/>
      <c r="V1250" s="13"/>
      <c r="W1250" s="4"/>
      <c r="X1250" s="30"/>
      <c r="Y1250" s="3"/>
      <c r="Z1250" s="3"/>
      <c r="AA1250" s="30"/>
      <c r="AB1250" s="3"/>
      <c r="AC1250" s="1"/>
      <c r="AD1250" s="3"/>
      <c r="AE1250" s="3"/>
      <c r="AF1250" s="3"/>
      <c r="AG1250" s="3"/>
      <c r="AH1250" s="3"/>
      <c r="AI1250" s="10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</row>
    <row r="1251" spans="1:145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13"/>
      <c r="T1251" s="13"/>
      <c r="U1251" s="13"/>
      <c r="V1251" s="13"/>
      <c r="W1251" s="4"/>
      <c r="X1251" s="30"/>
      <c r="Y1251" s="3"/>
      <c r="Z1251" s="3"/>
      <c r="AA1251" s="30"/>
      <c r="AB1251" s="3"/>
      <c r="AC1251" s="1"/>
      <c r="AD1251" s="3"/>
      <c r="AE1251" s="3"/>
      <c r="AF1251" s="3"/>
      <c r="AG1251" s="3"/>
      <c r="AH1251" s="3"/>
      <c r="AI1251" s="10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</row>
    <row r="1252" spans="1:145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13"/>
      <c r="T1252" s="13"/>
      <c r="U1252" s="13"/>
      <c r="V1252" s="13"/>
      <c r="W1252" s="4"/>
      <c r="X1252" s="30"/>
      <c r="Y1252" s="3"/>
      <c r="Z1252" s="3"/>
      <c r="AA1252" s="30"/>
      <c r="AB1252" s="3"/>
      <c r="AC1252" s="1"/>
      <c r="AD1252" s="3"/>
      <c r="AE1252" s="3"/>
      <c r="AF1252" s="3"/>
      <c r="AG1252" s="3"/>
      <c r="AH1252" s="3"/>
      <c r="AI1252" s="10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</row>
    <row r="1253" spans="1:145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13"/>
      <c r="T1253" s="13"/>
      <c r="U1253" s="13"/>
      <c r="V1253" s="13"/>
      <c r="W1253" s="4"/>
      <c r="X1253" s="30"/>
      <c r="Y1253" s="3"/>
      <c r="Z1253" s="3"/>
      <c r="AA1253" s="30"/>
      <c r="AB1253" s="3"/>
      <c r="AC1253" s="1"/>
      <c r="AD1253" s="3"/>
      <c r="AE1253" s="3"/>
      <c r="AF1253" s="3"/>
      <c r="AG1253" s="3"/>
      <c r="AH1253" s="3"/>
      <c r="AI1253" s="10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</row>
    <row r="1254" spans="1:145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13"/>
      <c r="T1254" s="13"/>
      <c r="U1254" s="13"/>
      <c r="V1254" s="13"/>
      <c r="W1254" s="4"/>
      <c r="X1254" s="30"/>
      <c r="Y1254" s="3"/>
      <c r="Z1254" s="3"/>
      <c r="AA1254" s="30"/>
      <c r="AB1254" s="3"/>
      <c r="AC1254" s="1"/>
      <c r="AD1254" s="3"/>
      <c r="AE1254" s="3"/>
      <c r="AF1254" s="3"/>
      <c r="AG1254" s="3"/>
      <c r="AH1254" s="3"/>
      <c r="AI1254" s="10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</row>
    <row r="1255" spans="1:145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13"/>
      <c r="T1255" s="13"/>
      <c r="U1255" s="13"/>
      <c r="V1255" s="13"/>
      <c r="W1255" s="4"/>
      <c r="X1255" s="30"/>
      <c r="Y1255" s="3"/>
      <c r="Z1255" s="3"/>
      <c r="AA1255" s="30"/>
      <c r="AB1255" s="3"/>
      <c r="AC1255" s="1"/>
      <c r="AD1255" s="3"/>
      <c r="AE1255" s="3"/>
      <c r="AF1255" s="3"/>
      <c r="AG1255" s="3"/>
      <c r="AH1255" s="3"/>
      <c r="AI1255" s="10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</row>
    <row r="1256" spans="1:145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13"/>
      <c r="T1256" s="13"/>
      <c r="U1256" s="13"/>
      <c r="V1256" s="13"/>
      <c r="W1256" s="4"/>
      <c r="X1256" s="30"/>
      <c r="Y1256" s="3"/>
      <c r="Z1256" s="3"/>
      <c r="AA1256" s="30"/>
      <c r="AB1256" s="3"/>
      <c r="AC1256" s="1"/>
      <c r="AD1256" s="3"/>
      <c r="AE1256" s="3"/>
      <c r="AF1256" s="3"/>
      <c r="AG1256" s="3"/>
      <c r="AH1256" s="3"/>
      <c r="AI1256" s="10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</row>
    <row r="1257" spans="1:145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13"/>
      <c r="T1257" s="13"/>
      <c r="U1257" s="13"/>
      <c r="V1257" s="13"/>
      <c r="W1257" s="4"/>
      <c r="X1257" s="30"/>
      <c r="Y1257" s="3"/>
      <c r="Z1257" s="3"/>
      <c r="AA1257" s="30"/>
      <c r="AB1257" s="3"/>
      <c r="AC1257" s="1"/>
      <c r="AD1257" s="3"/>
      <c r="AE1257" s="3"/>
      <c r="AF1257" s="3"/>
      <c r="AG1257" s="3"/>
      <c r="AH1257" s="3"/>
      <c r="AI1257" s="10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</row>
    <row r="1258" spans="1:145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13"/>
      <c r="T1258" s="13"/>
      <c r="U1258" s="13"/>
      <c r="V1258" s="13"/>
      <c r="W1258" s="4"/>
      <c r="X1258" s="30"/>
      <c r="Y1258" s="3"/>
      <c r="Z1258" s="3"/>
      <c r="AA1258" s="30"/>
      <c r="AB1258" s="3"/>
      <c r="AC1258" s="1"/>
      <c r="AD1258" s="3"/>
      <c r="AE1258" s="3"/>
      <c r="AF1258" s="3"/>
      <c r="AG1258" s="3"/>
      <c r="AH1258" s="3"/>
      <c r="AI1258" s="10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</row>
    <row r="1259" spans="1:145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13"/>
      <c r="T1259" s="13"/>
      <c r="U1259" s="13"/>
      <c r="V1259" s="13"/>
      <c r="W1259" s="4"/>
      <c r="X1259" s="30"/>
      <c r="Y1259" s="3"/>
      <c r="Z1259" s="3"/>
      <c r="AA1259" s="30"/>
      <c r="AB1259" s="3"/>
      <c r="AC1259" s="1"/>
      <c r="AD1259" s="3"/>
      <c r="AE1259" s="3"/>
      <c r="AF1259" s="3"/>
      <c r="AG1259" s="3"/>
      <c r="AH1259" s="3"/>
      <c r="AI1259" s="10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</row>
    <row r="1260" spans="1:145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13"/>
      <c r="T1260" s="13"/>
      <c r="U1260" s="13"/>
      <c r="V1260" s="13"/>
      <c r="W1260" s="4"/>
      <c r="X1260" s="30"/>
      <c r="Y1260" s="3"/>
      <c r="Z1260" s="3"/>
      <c r="AA1260" s="30"/>
      <c r="AB1260" s="3"/>
      <c r="AC1260" s="1"/>
      <c r="AD1260" s="3"/>
      <c r="AE1260" s="3"/>
      <c r="AF1260" s="3"/>
      <c r="AG1260" s="3"/>
      <c r="AH1260" s="3"/>
      <c r="AI1260" s="10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</row>
    <row r="1261" spans="1:145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13"/>
      <c r="T1261" s="13"/>
      <c r="U1261" s="13"/>
      <c r="V1261" s="13"/>
      <c r="W1261" s="4"/>
      <c r="X1261" s="30"/>
      <c r="Y1261" s="3"/>
      <c r="Z1261" s="3"/>
      <c r="AA1261" s="30"/>
      <c r="AB1261" s="3"/>
      <c r="AC1261" s="1"/>
      <c r="AD1261" s="3"/>
      <c r="AE1261" s="3"/>
      <c r="AF1261" s="3"/>
      <c r="AG1261" s="3"/>
      <c r="AH1261" s="3"/>
      <c r="AI1261" s="10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</row>
    <row r="1262" spans="1:145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13"/>
      <c r="T1262" s="13"/>
      <c r="U1262" s="13"/>
      <c r="V1262" s="13"/>
      <c r="W1262" s="4"/>
      <c r="X1262" s="30"/>
      <c r="Y1262" s="3"/>
      <c r="Z1262" s="3"/>
      <c r="AA1262" s="30"/>
      <c r="AB1262" s="3"/>
      <c r="AC1262" s="1"/>
      <c r="AD1262" s="3"/>
      <c r="AE1262" s="3"/>
      <c r="AF1262" s="3"/>
      <c r="AG1262" s="3"/>
      <c r="AH1262" s="3"/>
      <c r="AI1262" s="10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</row>
    <row r="1263" spans="1:145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13"/>
      <c r="T1263" s="13"/>
      <c r="U1263" s="13"/>
      <c r="V1263" s="13"/>
      <c r="W1263" s="4"/>
      <c r="X1263" s="30"/>
      <c r="Y1263" s="3"/>
      <c r="Z1263" s="3"/>
      <c r="AA1263" s="30"/>
      <c r="AB1263" s="3"/>
      <c r="AC1263" s="1"/>
      <c r="AD1263" s="3"/>
      <c r="AE1263" s="3"/>
      <c r="AF1263" s="3"/>
      <c r="AG1263" s="3"/>
      <c r="AH1263" s="3"/>
      <c r="AI1263" s="10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</row>
    <row r="1264" spans="1:145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13"/>
      <c r="T1264" s="13"/>
      <c r="U1264" s="13"/>
      <c r="V1264" s="13"/>
      <c r="W1264" s="4"/>
      <c r="X1264" s="30"/>
      <c r="Y1264" s="3"/>
      <c r="Z1264" s="3"/>
      <c r="AA1264" s="30"/>
      <c r="AB1264" s="3"/>
      <c r="AC1264" s="1"/>
      <c r="AD1264" s="3"/>
      <c r="AE1264" s="3"/>
      <c r="AF1264" s="3"/>
      <c r="AG1264" s="3"/>
      <c r="AH1264" s="3"/>
      <c r="AI1264" s="10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</row>
    <row r="1265" spans="1:145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13"/>
      <c r="T1265" s="13"/>
      <c r="U1265" s="13"/>
      <c r="V1265" s="13"/>
      <c r="W1265" s="4"/>
      <c r="X1265" s="30"/>
      <c r="Y1265" s="3"/>
      <c r="Z1265" s="3"/>
      <c r="AA1265" s="30"/>
      <c r="AB1265" s="3"/>
      <c r="AC1265" s="1"/>
      <c r="AD1265" s="3"/>
      <c r="AE1265" s="3"/>
      <c r="AF1265" s="3"/>
      <c r="AG1265" s="3"/>
      <c r="AH1265" s="3"/>
      <c r="AI1265" s="10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</row>
    <row r="1266" spans="1:145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13"/>
      <c r="T1266" s="13"/>
      <c r="U1266" s="13"/>
      <c r="V1266" s="13"/>
      <c r="W1266" s="4"/>
      <c r="X1266" s="30"/>
      <c r="Y1266" s="3"/>
      <c r="Z1266" s="3"/>
      <c r="AA1266" s="30"/>
      <c r="AB1266" s="3"/>
      <c r="AC1266" s="1"/>
      <c r="AD1266" s="3"/>
      <c r="AE1266" s="3"/>
      <c r="AF1266" s="3"/>
      <c r="AG1266" s="3"/>
      <c r="AH1266" s="3"/>
      <c r="AI1266" s="10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</row>
    <row r="1267" spans="1:145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13"/>
      <c r="T1267" s="13"/>
      <c r="U1267" s="13"/>
      <c r="V1267" s="13"/>
      <c r="W1267" s="4"/>
      <c r="X1267" s="30"/>
      <c r="Y1267" s="3"/>
      <c r="Z1267" s="3"/>
      <c r="AA1267" s="30"/>
      <c r="AB1267" s="3"/>
      <c r="AC1267" s="1"/>
      <c r="AD1267" s="3"/>
      <c r="AE1267" s="3"/>
      <c r="AF1267" s="3"/>
      <c r="AG1267" s="3"/>
      <c r="AH1267" s="3"/>
      <c r="AI1267" s="10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</row>
    <row r="1268" spans="1:145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13"/>
      <c r="T1268" s="13"/>
      <c r="U1268" s="13"/>
      <c r="V1268" s="13"/>
      <c r="W1268" s="4"/>
      <c r="X1268" s="30"/>
      <c r="Y1268" s="3"/>
      <c r="Z1268" s="3"/>
      <c r="AA1268" s="30"/>
      <c r="AB1268" s="3"/>
      <c r="AC1268" s="1"/>
      <c r="AD1268" s="3"/>
      <c r="AE1268" s="3"/>
      <c r="AF1268" s="3"/>
      <c r="AG1268" s="3"/>
      <c r="AH1268" s="3"/>
      <c r="AI1268" s="10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</row>
    <row r="1269" spans="1:145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13"/>
      <c r="T1269" s="13"/>
      <c r="U1269" s="13"/>
      <c r="V1269" s="13"/>
      <c r="W1269" s="4"/>
      <c r="X1269" s="30"/>
      <c r="Y1269" s="3"/>
      <c r="Z1269" s="3"/>
      <c r="AA1269" s="30"/>
      <c r="AB1269" s="3"/>
      <c r="AC1269" s="1"/>
      <c r="AD1269" s="3"/>
      <c r="AE1269" s="3"/>
      <c r="AF1269" s="3"/>
      <c r="AG1269" s="3"/>
      <c r="AH1269" s="3"/>
      <c r="AI1269" s="10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</row>
    <row r="1270" spans="1:145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13"/>
      <c r="T1270" s="13"/>
      <c r="U1270" s="13"/>
      <c r="V1270" s="13"/>
      <c r="W1270" s="4"/>
      <c r="X1270" s="30"/>
      <c r="Y1270" s="3"/>
      <c r="Z1270" s="3"/>
      <c r="AA1270" s="30"/>
      <c r="AB1270" s="3"/>
      <c r="AC1270" s="1"/>
      <c r="AD1270" s="3"/>
      <c r="AE1270" s="3"/>
      <c r="AF1270" s="3"/>
      <c r="AG1270" s="3"/>
      <c r="AH1270" s="3"/>
      <c r="AI1270" s="10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</row>
    <row r="1271" spans="1:145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13"/>
      <c r="T1271" s="13"/>
      <c r="U1271" s="13"/>
      <c r="V1271" s="13"/>
      <c r="W1271" s="4"/>
      <c r="X1271" s="30"/>
      <c r="Y1271" s="3"/>
      <c r="Z1271" s="3"/>
      <c r="AA1271" s="30"/>
      <c r="AB1271" s="3"/>
      <c r="AC1271" s="1"/>
      <c r="AD1271" s="3"/>
      <c r="AE1271" s="3"/>
      <c r="AF1271" s="3"/>
      <c r="AG1271" s="3"/>
      <c r="AH1271" s="3"/>
      <c r="AI1271" s="10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</row>
    <row r="1272" spans="1:145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13"/>
      <c r="T1272" s="13"/>
      <c r="U1272" s="13"/>
      <c r="V1272" s="13"/>
      <c r="W1272" s="4"/>
      <c r="X1272" s="30"/>
      <c r="Y1272" s="3"/>
      <c r="Z1272" s="3"/>
      <c r="AA1272" s="30"/>
      <c r="AB1272" s="3"/>
      <c r="AC1272" s="1"/>
      <c r="AD1272" s="3"/>
      <c r="AE1272" s="3"/>
      <c r="AF1272" s="3"/>
      <c r="AG1272" s="3"/>
      <c r="AH1272" s="3"/>
      <c r="AI1272" s="10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</row>
    <row r="1273" spans="1:145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13"/>
      <c r="T1273" s="13"/>
      <c r="U1273" s="13"/>
      <c r="V1273" s="13"/>
      <c r="W1273" s="4"/>
      <c r="X1273" s="30"/>
      <c r="Y1273" s="3"/>
      <c r="Z1273" s="3"/>
      <c r="AA1273" s="30"/>
      <c r="AB1273" s="3"/>
      <c r="AC1273" s="1"/>
      <c r="AD1273" s="3"/>
      <c r="AE1273" s="3"/>
      <c r="AF1273" s="3"/>
      <c r="AG1273" s="3"/>
      <c r="AH1273" s="3"/>
      <c r="AI1273" s="10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</row>
    <row r="1274" spans="1:145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13"/>
      <c r="T1274" s="13"/>
      <c r="U1274" s="13"/>
      <c r="V1274" s="13"/>
      <c r="W1274" s="4"/>
      <c r="X1274" s="30"/>
      <c r="Y1274" s="3"/>
      <c r="Z1274" s="3"/>
      <c r="AA1274" s="30"/>
      <c r="AB1274" s="3"/>
      <c r="AC1274" s="1"/>
      <c r="AD1274" s="3"/>
      <c r="AE1274" s="3"/>
      <c r="AF1274" s="3"/>
      <c r="AG1274" s="3"/>
      <c r="AH1274" s="3"/>
      <c r="AI1274" s="10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</row>
    <row r="1275" spans="1:145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13"/>
      <c r="T1275" s="13"/>
      <c r="U1275" s="13"/>
      <c r="V1275" s="13"/>
      <c r="W1275" s="4"/>
      <c r="X1275" s="30"/>
      <c r="Y1275" s="3"/>
      <c r="Z1275" s="3"/>
      <c r="AA1275" s="30"/>
      <c r="AB1275" s="3"/>
      <c r="AC1275" s="1"/>
      <c r="AD1275" s="3"/>
      <c r="AE1275" s="3"/>
      <c r="AF1275" s="3"/>
      <c r="AG1275" s="3"/>
      <c r="AH1275" s="3"/>
      <c r="AI1275" s="10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</row>
    <row r="1276" spans="1:145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13"/>
      <c r="T1276" s="13"/>
      <c r="U1276" s="13"/>
      <c r="V1276" s="13"/>
      <c r="W1276" s="4"/>
      <c r="X1276" s="30"/>
      <c r="Y1276" s="3"/>
      <c r="Z1276" s="3"/>
      <c r="AA1276" s="30"/>
      <c r="AB1276" s="3"/>
      <c r="AC1276" s="1"/>
      <c r="AD1276" s="3"/>
      <c r="AE1276" s="3"/>
      <c r="AF1276" s="3"/>
      <c r="AG1276" s="3"/>
      <c r="AH1276" s="3"/>
      <c r="AI1276" s="10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</row>
    <row r="1277" spans="1:145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13"/>
      <c r="T1277" s="13"/>
      <c r="U1277" s="13"/>
      <c r="V1277" s="13"/>
      <c r="W1277" s="4"/>
      <c r="X1277" s="30"/>
      <c r="Y1277" s="3"/>
      <c r="Z1277" s="3"/>
      <c r="AA1277" s="30"/>
      <c r="AB1277" s="3"/>
      <c r="AC1277" s="1"/>
      <c r="AD1277" s="3"/>
      <c r="AE1277" s="3"/>
      <c r="AF1277" s="3"/>
      <c r="AG1277" s="3"/>
      <c r="AH1277" s="3"/>
      <c r="AI1277" s="10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</row>
    <row r="1278" spans="1:145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13"/>
      <c r="T1278" s="13"/>
      <c r="U1278" s="13"/>
      <c r="V1278" s="13"/>
      <c r="W1278" s="4"/>
      <c r="X1278" s="30"/>
      <c r="Y1278" s="3"/>
      <c r="Z1278" s="3"/>
      <c r="AA1278" s="30"/>
      <c r="AB1278" s="3"/>
      <c r="AC1278" s="1"/>
      <c r="AD1278" s="3"/>
      <c r="AE1278" s="3"/>
      <c r="AF1278" s="3"/>
      <c r="AG1278" s="3"/>
      <c r="AH1278" s="3"/>
      <c r="AI1278" s="10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</row>
    <row r="1279" spans="1:145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13"/>
      <c r="T1279" s="13"/>
      <c r="U1279" s="13"/>
      <c r="V1279" s="13"/>
      <c r="W1279" s="4"/>
      <c r="X1279" s="30"/>
      <c r="Y1279" s="3"/>
      <c r="Z1279" s="3"/>
      <c r="AA1279" s="30"/>
      <c r="AB1279" s="3"/>
      <c r="AC1279" s="1"/>
      <c r="AD1279" s="3"/>
      <c r="AE1279" s="3"/>
      <c r="AF1279" s="3"/>
      <c r="AG1279" s="3"/>
      <c r="AH1279" s="3"/>
      <c r="AI1279" s="10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</row>
    <row r="1280" spans="1:145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13"/>
      <c r="T1280" s="13"/>
      <c r="U1280" s="13"/>
      <c r="V1280" s="13"/>
      <c r="W1280" s="4"/>
      <c r="X1280" s="30"/>
      <c r="Y1280" s="3"/>
      <c r="Z1280" s="3"/>
      <c r="AA1280" s="30"/>
      <c r="AB1280" s="3"/>
      <c r="AC1280" s="1"/>
      <c r="AD1280" s="3"/>
      <c r="AE1280" s="3"/>
      <c r="AF1280" s="3"/>
      <c r="AG1280" s="3"/>
      <c r="AH1280" s="3"/>
      <c r="AI1280" s="10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</row>
    <row r="1281" spans="1:145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13"/>
      <c r="T1281" s="13"/>
      <c r="U1281" s="13"/>
      <c r="V1281" s="13"/>
      <c r="W1281" s="4"/>
      <c r="X1281" s="30"/>
      <c r="Y1281" s="3"/>
      <c r="Z1281" s="3"/>
      <c r="AA1281" s="30"/>
      <c r="AB1281" s="3"/>
      <c r="AC1281" s="1"/>
      <c r="AD1281" s="3"/>
      <c r="AE1281" s="3"/>
      <c r="AF1281" s="3"/>
      <c r="AG1281" s="3"/>
      <c r="AH1281" s="3"/>
      <c r="AI1281" s="10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</row>
    <row r="1282" spans="1:145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13"/>
      <c r="T1282" s="13"/>
      <c r="U1282" s="13"/>
      <c r="V1282" s="13"/>
      <c r="W1282" s="4"/>
      <c r="X1282" s="30"/>
      <c r="Y1282" s="3"/>
      <c r="Z1282" s="3"/>
      <c r="AA1282" s="30"/>
      <c r="AB1282" s="3"/>
      <c r="AC1282" s="1"/>
      <c r="AD1282" s="3"/>
      <c r="AE1282" s="3"/>
      <c r="AF1282" s="3"/>
      <c r="AG1282" s="3"/>
      <c r="AH1282" s="3"/>
      <c r="AI1282" s="10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</row>
    <row r="1283" spans="1:145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13"/>
      <c r="T1283" s="13"/>
      <c r="U1283" s="13"/>
      <c r="V1283" s="13"/>
      <c r="W1283" s="4"/>
      <c r="X1283" s="30"/>
      <c r="Y1283" s="3"/>
      <c r="Z1283" s="3"/>
      <c r="AA1283" s="30"/>
      <c r="AB1283" s="3"/>
      <c r="AC1283" s="1"/>
      <c r="AD1283" s="3"/>
      <c r="AE1283" s="3"/>
      <c r="AF1283" s="3"/>
      <c r="AG1283" s="3"/>
      <c r="AH1283" s="3"/>
      <c r="AI1283" s="10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</row>
    <row r="1284" spans="1:145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13"/>
      <c r="T1284" s="13"/>
      <c r="U1284" s="13"/>
      <c r="V1284" s="13"/>
      <c r="W1284" s="4"/>
      <c r="X1284" s="30"/>
      <c r="Y1284" s="3"/>
      <c r="Z1284" s="3"/>
      <c r="AA1284" s="30"/>
      <c r="AB1284" s="3"/>
      <c r="AC1284" s="1"/>
      <c r="AD1284" s="3"/>
      <c r="AE1284" s="3"/>
      <c r="AF1284" s="3"/>
      <c r="AG1284" s="3"/>
      <c r="AH1284" s="3"/>
      <c r="AI1284" s="10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</row>
    <row r="1285" spans="1:145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13"/>
      <c r="T1285" s="13"/>
      <c r="U1285" s="13"/>
      <c r="V1285" s="13"/>
      <c r="W1285" s="4"/>
      <c r="X1285" s="30"/>
      <c r="Y1285" s="3"/>
      <c r="Z1285" s="3"/>
      <c r="AA1285" s="30"/>
      <c r="AB1285" s="3"/>
      <c r="AC1285" s="1"/>
      <c r="AD1285" s="3"/>
      <c r="AE1285" s="3"/>
      <c r="AF1285" s="3"/>
      <c r="AG1285" s="3"/>
      <c r="AH1285" s="3"/>
      <c r="AI1285" s="10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</row>
    <row r="1286" spans="1:145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13"/>
      <c r="T1286" s="13"/>
      <c r="U1286" s="13"/>
      <c r="V1286" s="13"/>
      <c r="W1286" s="4"/>
      <c r="X1286" s="30"/>
      <c r="Y1286" s="3"/>
      <c r="Z1286" s="3"/>
      <c r="AA1286" s="30"/>
      <c r="AB1286" s="3"/>
      <c r="AC1286" s="1"/>
      <c r="AD1286" s="3"/>
      <c r="AE1286" s="3"/>
      <c r="AF1286" s="3"/>
      <c r="AG1286" s="3"/>
      <c r="AH1286" s="3"/>
      <c r="AI1286" s="10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</row>
    <row r="1287" spans="1:145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13"/>
      <c r="T1287" s="13"/>
      <c r="U1287" s="13"/>
      <c r="V1287" s="13"/>
      <c r="W1287" s="4"/>
      <c r="X1287" s="30"/>
      <c r="Y1287" s="3"/>
      <c r="Z1287" s="3"/>
      <c r="AA1287" s="30"/>
      <c r="AB1287" s="3"/>
      <c r="AC1287" s="1"/>
      <c r="AD1287" s="3"/>
      <c r="AE1287" s="3"/>
      <c r="AF1287" s="3"/>
      <c r="AG1287" s="3"/>
      <c r="AH1287" s="3"/>
      <c r="AI1287" s="10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</row>
    <row r="1288" spans="1:145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13"/>
      <c r="T1288" s="13"/>
      <c r="U1288" s="13"/>
      <c r="V1288" s="13"/>
      <c r="W1288" s="4"/>
      <c r="X1288" s="30"/>
      <c r="Y1288" s="3"/>
      <c r="Z1288" s="3"/>
      <c r="AA1288" s="30"/>
      <c r="AB1288" s="3"/>
      <c r="AC1288" s="1"/>
      <c r="AD1288" s="3"/>
      <c r="AE1288" s="3"/>
      <c r="AF1288" s="3"/>
      <c r="AG1288" s="3"/>
      <c r="AH1288" s="3"/>
      <c r="AI1288" s="10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</row>
    <row r="1289" spans="1:145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13"/>
      <c r="T1289" s="13"/>
      <c r="U1289" s="13"/>
      <c r="V1289" s="13"/>
      <c r="W1289" s="4"/>
      <c r="X1289" s="30"/>
      <c r="Y1289" s="20"/>
      <c r="Z1289" s="20"/>
      <c r="AA1289" s="29"/>
      <c r="AB1289" s="20"/>
      <c r="AC1289" s="23"/>
      <c r="AD1289" s="20"/>
      <c r="AE1289" s="20"/>
      <c r="AF1289" s="20"/>
      <c r="AG1289" s="20"/>
      <c r="AH1289" s="20"/>
      <c r="AI1289" s="21"/>
      <c r="AJ1289" s="20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</row>
    <row r="1290" spans="1:145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13"/>
      <c r="T1290" s="13"/>
      <c r="U1290" s="13"/>
      <c r="V1290" s="13"/>
      <c r="W1290" s="4"/>
      <c r="X1290" s="30"/>
      <c r="Y1290" s="20"/>
      <c r="Z1290" s="20"/>
      <c r="AA1290" s="29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</row>
    <row r="1291" spans="1:145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13"/>
      <c r="T1291" s="13"/>
      <c r="U1291" s="13"/>
      <c r="V1291" s="13"/>
      <c r="W1291" s="4"/>
      <c r="X1291" s="30"/>
      <c r="Y1291" s="20"/>
      <c r="Z1291" s="20"/>
      <c r="AA1291" s="29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</row>
    <row r="1292" spans="1:145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13"/>
      <c r="T1292" s="13"/>
      <c r="U1292" s="13"/>
      <c r="V1292" s="13"/>
      <c r="W1292" s="4"/>
      <c r="X1292" s="30"/>
      <c r="Y1292" s="3"/>
      <c r="Z1292" s="3"/>
      <c r="AA1292" s="30"/>
      <c r="AB1292" s="3"/>
      <c r="AC1292" s="1"/>
      <c r="AD1292" s="3"/>
      <c r="AE1292" s="3"/>
      <c r="AF1292" s="3"/>
      <c r="AG1292" s="3"/>
      <c r="AH1292" s="3"/>
      <c r="AI1292" s="10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</row>
    <row r="1293" spans="1:145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13"/>
      <c r="T1293" s="13"/>
      <c r="U1293" s="13"/>
      <c r="V1293" s="13"/>
      <c r="W1293" s="4"/>
      <c r="X1293" s="30"/>
      <c r="Y1293" s="3"/>
      <c r="Z1293" s="3"/>
      <c r="AA1293" s="30"/>
      <c r="AB1293" s="3"/>
      <c r="AC1293" s="1"/>
      <c r="AD1293" s="3"/>
      <c r="AE1293" s="3"/>
      <c r="AF1293" s="3"/>
      <c r="AG1293" s="3"/>
      <c r="AH1293" s="3"/>
      <c r="AI1293" s="10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</row>
    <row r="1294" spans="1:145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13"/>
      <c r="T1294" s="13"/>
      <c r="U1294" s="13"/>
      <c r="V1294" s="13"/>
      <c r="W1294" s="4"/>
      <c r="X1294" s="30"/>
      <c r="Y1294" s="3"/>
      <c r="Z1294" s="3"/>
      <c r="AA1294" s="30"/>
      <c r="AB1294" s="3"/>
      <c r="AC1294" s="1"/>
      <c r="AD1294" s="3"/>
      <c r="AE1294" s="3"/>
      <c r="AF1294" s="3"/>
      <c r="AG1294" s="3"/>
      <c r="AH1294" s="3"/>
      <c r="AI1294" s="10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</row>
    <row r="1295" spans="1:145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13"/>
      <c r="T1295" s="13"/>
      <c r="U1295" s="13"/>
      <c r="V1295" s="13"/>
      <c r="W1295" s="4"/>
      <c r="X1295" s="30"/>
      <c r="Y1295" s="3"/>
      <c r="Z1295" s="3"/>
      <c r="AA1295" s="30"/>
      <c r="AB1295" s="3"/>
      <c r="AC1295" s="1"/>
      <c r="AD1295" s="3"/>
      <c r="AE1295" s="3"/>
      <c r="AF1295" s="3"/>
      <c r="AG1295" s="3"/>
      <c r="AH1295" s="3"/>
      <c r="AI1295" s="10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</row>
    <row r="1296" spans="1:145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13"/>
      <c r="T1296" s="13"/>
      <c r="U1296" s="13"/>
      <c r="V1296" s="13"/>
      <c r="W1296" s="4"/>
      <c r="X1296" s="30"/>
      <c r="Y1296" s="3"/>
      <c r="Z1296" s="3"/>
      <c r="AA1296" s="30"/>
      <c r="AB1296" s="3"/>
      <c r="AC1296" s="1"/>
      <c r="AD1296" s="3"/>
      <c r="AE1296" s="3"/>
      <c r="AF1296" s="3"/>
      <c r="AG1296" s="3"/>
      <c r="AH1296" s="3"/>
      <c r="AI1296" s="10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</row>
    <row r="1297" spans="1:145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13"/>
      <c r="T1297" s="13"/>
      <c r="U1297" s="13"/>
      <c r="V1297" s="13"/>
      <c r="W1297" s="4"/>
      <c r="X1297" s="30"/>
      <c r="Y1297" s="3"/>
      <c r="Z1297" s="3"/>
      <c r="AA1297" s="30"/>
      <c r="AB1297" s="3"/>
      <c r="AC1297" s="1"/>
      <c r="AD1297" s="3"/>
      <c r="AE1297" s="3"/>
      <c r="AF1297" s="3"/>
      <c r="AG1297" s="3"/>
      <c r="AH1297" s="3"/>
      <c r="AI1297" s="10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</row>
    <row r="1298" spans="1:145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13"/>
      <c r="T1298" s="13"/>
      <c r="U1298" s="13"/>
      <c r="V1298" s="13"/>
      <c r="W1298" s="4"/>
      <c r="X1298" s="30"/>
      <c r="Y1298" s="3"/>
      <c r="Z1298" s="3"/>
      <c r="AA1298" s="30"/>
      <c r="AB1298" s="3"/>
      <c r="AC1298" s="1"/>
      <c r="AD1298" s="3"/>
      <c r="AE1298" s="3"/>
      <c r="AF1298" s="3"/>
      <c r="AG1298" s="3"/>
      <c r="AH1298" s="3"/>
      <c r="AI1298" s="10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</row>
    <row r="1299" spans="1:145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13"/>
      <c r="T1299" s="13"/>
      <c r="U1299" s="13"/>
      <c r="V1299" s="13"/>
      <c r="W1299" s="4"/>
      <c r="X1299" s="30"/>
      <c r="Y1299" s="3"/>
      <c r="Z1299" s="3"/>
      <c r="AA1299" s="30"/>
      <c r="AB1299" s="3"/>
      <c r="AC1299" s="1"/>
      <c r="AD1299" s="3"/>
      <c r="AE1299" s="3"/>
      <c r="AF1299" s="3"/>
      <c r="AG1299" s="3"/>
      <c r="AH1299" s="3"/>
      <c r="AI1299" s="10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</row>
    <row r="1300" spans="1:145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13"/>
      <c r="T1300" s="13"/>
      <c r="U1300" s="13"/>
      <c r="V1300" s="13"/>
      <c r="W1300" s="4"/>
      <c r="X1300" s="30"/>
      <c r="Y1300" s="3"/>
      <c r="Z1300" s="3"/>
      <c r="AA1300" s="30"/>
      <c r="AB1300" s="3"/>
      <c r="AC1300" s="1"/>
      <c r="AD1300" s="3"/>
      <c r="AE1300" s="3"/>
      <c r="AF1300" s="3"/>
      <c r="AG1300" s="3"/>
      <c r="AH1300" s="3"/>
      <c r="AI1300" s="10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</row>
    <row r="1301" spans="1:145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13"/>
      <c r="T1301" s="13"/>
      <c r="U1301" s="13"/>
      <c r="V1301" s="13"/>
      <c r="W1301" s="4"/>
      <c r="X1301" s="30"/>
      <c r="Y1301" s="3"/>
      <c r="Z1301" s="3"/>
      <c r="AA1301" s="30"/>
      <c r="AB1301" s="3"/>
      <c r="AC1301" s="1"/>
      <c r="AD1301" s="3"/>
      <c r="AE1301" s="3"/>
      <c r="AF1301" s="3"/>
      <c r="AG1301" s="3"/>
      <c r="AH1301" s="3"/>
      <c r="AI1301" s="10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</row>
    <row r="1302" spans="1:145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13"/>
      <c r="T1302" s="13"/>
      <c r="U1302" s="13"/>
      <c r="V1302" s="13"/>
      <c r="W1302" s="4"/>
      <c r="X1302" s="30"/>
      <c r="Y1302" s="3"/>
      <c r="Z1302" s="3"/>
      <c r="AA1302" s="30"/>
      <c r="AB1302" s="3"/>
      <c r="AC1302" s="1"/>
      <c r="AD1302" s="3"/>
      <c r="AE1302" s="3"/>
      <c r="AF1302" s="3"/>
      <c r="AG1302" s="3"/>
      <c r="AH1302" s="3"/>
      <c r="AI1302" s="10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</row>
    <row r="1303" spans="1:145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13"/>
      <c r="T1303" s="13"/>
      <c r="U1303" s="13"/>
      <c r="V1303" s="13"/>
      <c r="W1303" s="4"/>
      <c r="X1303" s="30"/>
      <c r="Y1303" s="3"/>
      <c r="Z1303" s="3"/>
      <c r="AA1303" s="30"/>
      <c r="AB1303" s="3"/>
      <c r="AC1303" s="1"/>
      <c r="AD1303" s="3"/>
      <c r="AE1303" s="3"/>
      <c r="AF1303" s="3"/>
      <c r="AG1303" s="3"/>
      <c r="AH1303" s="3"/>
      <c r="AI1303" s="10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</row>
    <row r="1304" spans="1:145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13"/>
      <c r="T1304" s="13"/>
      <c r="U1304" s="13"/>
      <c r="V1304" s="13"/>
      <c r="W1304" s="4"/>
      <c r="X1304" s="30"/>
      <c r="Y1304" s="3"/>
      <c r="Z1304" s="3"/>
      <c r="AA1304" s="30"/>
      <c r="AB1304" s="3"/>
      <c r="AC1304" s="1"/>
      <c r="AD1304" s="3"/>
      <c r="AE1304" s="3"/>
      <c r="AF1304" s="3"/>
      <c r="AG1304" s="3"/>
      <c r="AH1304" s="3"/>
      <c r="AI1304" s="10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</row>
    <row r="1305" spans="1:145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13"/>
      <c r="T1305" s="13"/>
      <c r="U1305" s="13"/>
      <c r="V1305" s="13"/>
      <c r="W1305" s="4"/>
      <c r="X1305" s="30"/>
      <c r="Y1305" s="3"/>
      <c r="Z1305" s="3"/>
      <c r="AA1305" s="30"/>
      <c r="AB1305" s="3"/>
      <c r="AC1305" s="1"/>
      <c r="AD1305" s="3"/>
      <c r="AE1305" s="3"/>
      <c r="AF1305" s="3"/>
      <c r="AG1305" s="3"/>
      <c r="AH1305" s="3"/>
      <c r="AI1305" s="10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</row>
    <row r="1306" spans="1:145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13"/>
      <c r="T1306" s="13"/>
      <c r="U1306" s="13"/>
      <c r="V1306" s="13"/>
      <c r="W1306" s="4"/>
      <c r="X1306" s="30"/>
      <c r="Y1306" s="3"/>
      <c r="Z1306" s="3"/>
      <c r="AA1306" s="30"/>
      <c r="AB1306" s="3"/>
      <c r="AC1306" s="1"/>
      <c r="AD1306" s="3"/>
      <c r="AE1306" s="3"/>
      <c r="AF1306" s="3"/>
      <c r="AG1306" s="3"/>
      <c r="AH1306" s="3"/>
      <c r="AI1306" s="10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</row>
    <row r="1307" spans="1:145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13"/>
      <c r="T1307" s="13"/>
      <c r="U1307" s="13"/>
      <c r="V1307" s="13"/>
      <c r="W1307" s="4"/>
      <c r="X1307" s="30"/>
      <c r="Y1307" s="3"/>
      <c r="Z1307" s="3"/>
      <c r="AA1307" s="30"/>
      <c r="AB1307" s="3"/>
      <c r="AC1307" s="1"/>
      <c r="AD1307" s="3"/>
      <c r="AE1307" s="3"/>
      <c r="AF1307" s="3"/>
      <c r="AG1307" s="3"/>
      <c r="AH1307" s="3"/>
      <c r="AI1307" s="10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</row>
    <row r="1308" spans="1:145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13"/>
      <c r="T1308" s="13"/>
      <c r="U1308" s="13"/>
      <c r="V1308" s="13"/>
      <c r="W1308" s="4"/>
      <c r="X1308" s="30"/>
      <c r="Y1308" s="3"/>
      <c r="Z1308" s="3"/>
      <c r="AA1308" s="30"/>
      <c r="AB1308" s="3"/>
      <c r="AC1308" s="1"/>
      <c r="AD1308" s="3"/>
      <c r="AE1308" s="3"/>
      <c r="AF1308" s="3"/>
      <c r="AG1308" s="3"/>
      <c r="AH1308" s="3"/>
      <c r="AI1308" s="10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</row>
    <row r="1309" spans="1:145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13"/>
      <c r="T1309" s="13"/>
      <c r="U1309" s="13"/>
      <c r="V1309" s="13"/>
      <c r="W1309" s="4"/>
      <c r="X1309" s="30"/>
      <c r="Y1309" s="3"/>
      <c r="Z1309" s="3"/>
      <c r="AA1309" s="30"/>
      <c r="AB1309" s="3"/>
      <c r="AC1309" s="1"/>
      <c r="AD1309" s="3"/>
      <c r="AE1309" s="3"/>
      <c r="AF1309" s="3"/>
      <c r="AG1309" s="3"/>
      <c r="AH1309" s="3"/>
      <c r="AI1309" s="10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</row>
    <row r="1310" spans="1:145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13"/>
      <c r="T1310" s="13"/>
      <c r="U1310" s="13"/>
      <c r="V1310" s="13"/>
      <c r="W1310" s="4"/>
      <c r="X1310" s="30"/>
      <c r="Y1310" s="3"/>
      <c r="Z1310" s="3"/>
      <c r="AA1310" s="30"/>
      <c r="AB1310" s="3"/>
      <c r="AC1310" s="1"/>
      <c r="AD1310" s="3"/>
      <c r="AE1310" s="3"/>
      <c r="AF1310" s="3"/>
      <c r="AG1310" s="3"/>
      <c r="AH1310" s="3"/>
      <c r="AI1310" s="10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</row>
    <row r="1311" spans="1:145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13"/>
      <c r="T1311" s="13"/>
      <c r="U1311" s="13"/>
      <c r="V1311" s="13"/>
      <c r="W1311" s="4"/>
      <c r="X1311" s="30"/>
      <c r="Y1311" s="3"/>
      <c r="Z1311" s="3"/>
      <c r="AA1311" s="30"/>
      <c r="AB1311" s="3"/>
      <c r="AC1311" s="1"/>
      <c r="AD1311" s="3"/>
      <c r="AE1311" s="3"/>
      <c r="AF1311" s="3"/>
      <c r="AG1311" s="3"/>
      <c r="AH1311" s="3"/>
      <c r="AI1311" s="10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</row>
    <row r="1312" spans="1:145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13"/>
      <c r="T1312" s="13"/>
      <c r="U1312" s="13"/>
      <c r="V1312" s="13"/>
      <c r="W1312" s="4"/>
      <c r="X1312" s="30"/>
      <c r="Y1312" s="3"/>
      <c r="Z1312" s="3"/>
      <c r="AA1312" s="30"/>
      <c r="AB1312" s="3"/>
      <c r="AC1312" s="1"/>
      <c r="AD1312" s="3"/>
      <c r="AE1312" s="3"/>
      <c r="AF1312" s="3"/>
      <c r="AG1312" s="3"/>
      <c r="AH1312" s="3"/>
      <c r="AI1312" s="10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</row>
    <row r="1313" spans="1:145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13"/>
      <c r="T1313" s="13"/>
      <c r="U1313" s="13"/>
      <c r="V1313" s="13"/>
      <c r="W1313" s="4"/>
      <c r="X1313" s="30"/>
      <c r="Y1313" s="3"/>
      <c r="Z1313" s="3"/>
      <c r="AA1313" s="30"/>
      <c r="AB1313" s="3"/>
      <c r="AC1313" s="1"/>
      <c r="AD1313" s="3"/>
      <c r="AE1313" s="3"/>
      <c r="AF1313" s="3"/>
      <c r="AG1313" s="3"/>
      <c r="AH1313" s="3"/>
      <c r="AI1313" s="10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</row>
    <row r="1314" spans="1:145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13"/>
      <c r="T1314" s="13"/>
      <c r="U1314" s="13"/>
      <c r="V1314" s="13"/>
      <c r="W1314" s="4"/>
      <c r="X1314" s="30"/>
      <c r="Y1314" s="3"/>
      <c r="Z1314" s="3"/>
      <c r="AA1314" s="30"/>
      <c r="AB1314" s="3"/>
      <c r="AC1314" s="1"/>
      <c r="AD1314" s="3"/>
      <c r="AE1314" s="3"/>
      <c r="AF1314" s="3"/>
      <c r="AG1314" s="3"/>
      <c r="AH1314" s="3"/>
      <c r="AI1314" s="10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</row>
    <row r="1315" spans="1:145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13"/>
      <c r="T1315" s="13"/>
      <c r="U1315" s="13"/>
      <c r="V1315" s="13"/>
      <c r="W1315" s="4"/>
      <c r="X1315" s="30"/>
      <c r="Y1315" s="3"/>
      <c r="Z1315" s="3"/>
      <c r="AA1315" s="30"/>
      <c r="AB1315" s="3"/>
      <c r="AC1315" s="1"/>
      <c r="AD1315" s="3"/>
      <c r="AE1315" s="3"/>
      <c r="AF1315" s="3"/>
      <c r="AG1315" s="3"/>
      <c r="AH1315" s="3"/>
      <c r="AI1315" s="10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</row>
    <row r="1316" spans="1:145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13"/>
      <c r="T1316" s="13"/>
      <c r="U1316" s="13"/>
      <c r="V1316" s="13"/>
      <c r="W1316" s="4"/>
      <c r="X1316" s="30"/>
      <c r="Y1316" s="3"/>
      <c r="Z1316" s="3"/>
      <c r="AA1316" s="30"/>
      <c r="AB1316" s="3"/>
      <c r="AC1316" s="1"/>
      <c r="AD1316" s="3"/>
      <c r="AE1316" s="3"/>
      <c r="AF1316" s="3"/>
      <c r="AG1316" s="3"/>
      <c r="AH1316" s="3"/>
      <c r="AI1316" s="10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</row>
    <row r="1317" spans="1:145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13"/>
      <c r="T1317" s="13"/>
      <c r="U1317" s="13"/>
      <c r="V1317" s="13"/>
      <c r="W1317" s="4"/>
      <c r="X1317" s="30"/>
      <c r="Y1317" s="3"/>
      <c r="Z1317" s="3"/>
      <c r="AA1317" s="30"/>
      <c r="AB1317" s="3"/>
      <c r="AC1317" s="1"/>
      <c r="AD1317" s="3"/>
      <c r="AE1317" s="3"/>
      <c r="AF1317" s="3"/>
      <c r="AG1317" s="3"/>
      <c r="AH1317" s="3"/>
      <c r="AI1317" s="10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</row>
    <row r="1318" spans="1:145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13"/>
      <c r="T1318" s="13"/>
      <c r="U1318" s="13"/>
      <c r="V1318" s="13"/>
      <c r="W1318" s="4"/>
      <c r="X1318" s="30"/>
      <c r="Y1318" s="3"/>
      <c r="Z1318" s="3"/>
      <c r="AA1318" s="30"/>
      <c r="AB1318" s="3"/>
      <c r="AC1318" s="1"/>
      <c r="AD1318" s="3"/>
      <c r="AE1318" s="3"/>
      <c r="AF1318" s="3"/>
      <c r="AG1318" s="3"/>
      <c r="AH1318" s="3"/>
      <c r="AI1318" s="10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</row>
    <row r="1319" spans="1:145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13"/>
      <c r="T1319" s="13"/>
      <c r="U1319" s="13"/>
      <c r="V1319" s="13"/>
      <c r="W1319" s="4"/>
      <c r="X1319" s="30"/>
      <c r="Y1319" s="3"/>
      <c r="Z1319" s="3"/>
      <c r="AA1319" s="30"/>
      <c r="AB1319" s="3"/>
      <c r="AC1319" s="1"/>
      <c r="AD1319" s="3"/>
      <c r="AE1319" s="3"/>
      <c r="AF1319" s="3"/>
      <c r="AG1319" s="3"/>
      <c r="AH1319" s="3"/>
      <c r="AI1319" s="10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</row>
    <row r="1320" spans="1:145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13"/>
      <c r="T1320" s="13"/>
      <c r="U1320" s="13"/>
      <c r="V1320" s="13"/>
      <c r="W1320" s="4"/>
      <c r="X1320" s="30"/>
      <c r="Y1320" s="3"/>
      <c r="Z1320" s="3"/>
      <c r="AA1320" s="30"/>
      <c r="AB1320" s="3"/>
      <c r="AC1320" s="1"/>
      <c r="AD1320" s="3"/>
      <c r="AE1320" s="3"/>
      <c r="AF1320" s="3"/>
      <c r="AG1320" s="3"/>
      <c r="AH1320" s="3"/>
      <c r="AI1320" s="10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</row>
    <row r="1321" spans="1:145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13"/>
      <c r="T1321" s="13"/>
      <c r="U1321" s="13"/>
      <c r="V1321" s="13"/>
      <c r="W1321" s="4"/>
      <c r="X1321" s="30"/>
      <c r="Y1321" s="3"/>
      <c r="Z1321" s="3"/>
      <c r="AA1321" s="30"/>
      <c r="AB1321" s="3"/>
      <c r="AC1321" s="1"/>
      <c r="AD1321" s="3"/>
      <c r="AE1321" s="3"/>
      <c r="AF1321" s="3"/>
      <c r="AG1321" s="3"/>
      <c r="AH1321" s="3"/>
      <c r="AI1321" s="10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</row>
    <row r="1322" spans="1:145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13"/>
      <c r="T1322" s="13"/>
      <c r="U1322" s="13"/>
      <c r="V1322" s="13"/>
      <c r="W1322" s="4"/>
      <c r="X1322" s="30"/>
      <c r="Y1322" s="3"/>
      <c r="Z1322" s="3"/>
      <c r="AA1322" s="30"/>
      <c r="AB1322" s="3"/>
      <c r="AC1322" s="1"/>
      <c r="AD1322" s="3"/>
      <c r="AE1322" s="3"/>
      <c r="AF1322" s="3"/>
      <c r="AG1322" s="3"/>
      <c r="AH1322" s="3"/>
      <c r="AI1322" s="10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</row>
    <row r="1323" spans="1:145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13"/>
      <c r="T1323" s="13"/>
      <c r="U1323" s="13"/>
      <c r="V1323" s="13"/>
      <c r="W1323" s="4"/>
      <c r="X1323" s="30"/>
      <c r="Y1323" s="3"/>
      <c r="Z1323" s="3"/>
      <c r="AA1323" s="30"/>
      <c r="AB1323" s="3"/>
      <c r="AC1323" s="1"/>
      <c r="AD1323" s="3"/>
      <c r="AE1323" s="3"/>
      <c r="AF1323" s="3"/>
      <c r="AG1323" s="3"/>
      <c r="AH1323" s="3"/>
      <c r="AI1323" s="10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</row>
    <row r="1324" spans="1:145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13"/>
      <c r="T1324" s="13"/>
      <c r="U1324" s="13"/>
      <c r="V1324" s="13"/>
      <c r="W1324" s="4"/>
      <c r="X1324" s="30"/>
      <c r="Y1324" s="3"/>
      <c r="Z1324" s="3"/>
      <c r="AA1324" s="30"/>
      <c r="AB1324" s="3"/>
      <c r="AC1324" s="1"/>
      <c r="AD1324" s="3"/>
      <c r="AE1324" s="3"/>
      <c r="AF1324" s="3"/>
      <c r="AG1324" s="3"/>
      <c r="AH1324" s="3"/>
      <c r="AI1324" s="10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</row>
    <row r="1325" spans="1:145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13"/>
      <c r="T1325" s="13"/>
      <c r="U1325" s="13"/>
      <c r="V1325" s="13"/>
      <c r="W1325" s="4"/>
      <c r="X1325" s="30"/>
      <c r="Y1325" s="3"/>
      <c r="Z1325" s="3"/>
      <c r="AA1325" s="30"/>
      <c r="AB1325" s="3"/>
      <c r="AC1325" s="1"/>
      <c r="AD1325" s="3"/>
      <c r="AE1325" s="3"/>
      <c r="AF1325" s="3"/>
      <c r="AG1325" s="3"/>
      <c r="AH1325" s="3"/>
      <c r="AI1325" s="10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</row>
    <row r="1326" spans="1:145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13"/>
      <c r="T1326" s="13"/>
      <c r="U1326" s="13"/>
      <c r="V1326" s="13"/>
      <c r="W1326" s="4"/>
      <c r="X1326" s="30"/>
      <c r="Y1326" s="3"/>
      <c r="Z1326" s="3"/>
      <c r="AA1326" s="30"/>
      <c r="AB1326" s="3"/>
      <c r="AC1326" s="1"/>
      <c r="AD1326" s="3"/>
      <c r="AE1326" s="3"/>
      <c r="AF1326" s="3"/>
      <c r="AG1326" s="3"/>
      <c r="AH1326" s="3"/>
      <c r="AI1326" s="10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</row>
    <row r="1327" spans="1:145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13"/>
      <c r="T1327" s="13"/>
      <c r="U1327" s="13"/>
      <c r="V1327" s="13"/>
      <c r="W1327" s="4"/>
      <c r="X1327" s="30"/>
      <c r="Y1327" s="3"/>
      <c r="Z1327" s="3"/>
      <c r="AA1327" s="30"/>
      <c r="AB1327" s="3"/>
      <c r="AC1327" s="1"/>
      <c r="AD1327" s="3"/>
      <c r="AE1327" s="3"/>
      <c r="AF1327" s="3"/>
      <c r="AG1327" s="3"/>
      <c r="AH1327" s="3"/>
      <c r="AI1327" s="10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</row>
    <row r="1328" spans="1:145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13"/>
      <c r="T1328" s="13"/>
      <c r="U1328" s="13"/>
      <c r="V1328" s="13"/>
      <c r="W1328" s="4"/>
      <c r="X1328" s="30"/>
      <c r="Y1328" s="3"/>
      <c r="Z1328" s="3"/>
      <c r="AA1328" s="30"/>
      <c r="AB1328" s="3"/>
      <c r="AC1328" s="1"/>
      <c r="AD1328" s="3"/>
      <c r="AE1328" s="3"/>
      <c r="AF1328" s="3"/>
      <c r="AG1328" s="3"/>
      <c r="AH1328" s="3"/>
      <c r="AI1328" s="10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</row>
    <row r="1329" spans="1:145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13"/>
      <c r="T1329" s="13"/>
      <c r="U1329" s="13"/>
      <c r="V1329" s="13"/>
      <c r="W1329" s="4"/>
      <c r="X1329" s="30"/>
      <c r="Y1329" s="3"/>
      <c r="Z1329" s="3"/>
      <c r="AA1329" s="30"/>
      <c r="AB1329" s="3"/>
      <c r="AC1329" s="1"/>
      <c r="AD1329" s="3"/>
      <c r="AE1329" s="3"/>
      <c r="AF1329" s="3"/>
      <c r="AG1329" s="3"/>
      <c r="AH1329" s="3"/>
      <c r="AI1329" s="10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</row>
    <row r="1330" spans="1:145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13"/>
      <c r="T1330" s="13"/>
      <c r="U1330" s="13"/>
      <c r="V1330" s="13"/>
      <c r="W1330" s="4"/>
      <c r="X1330" s="30"/>
      <c r="Y1330" s="3"/>
      <c r="Z1330" s="3"/>
      <c r="AA1330" s="30"/>
      <c r="AB1330" s="3"/>
      <c r="AC1330" s="1"/>
      <c r="AD1330" s="3"/>
      <c r="AE1330" s="3"/>
      <c r="AF1330" s="3"/>
      <c r="AG1330" s="3"/>
      <c r="AH1330" s="3"/>
      <c r="AI1330" s="10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</row>
    <row r="1331" spans="1:145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13"/>
      <c r="T1331" s="13"/>
      <c r="U1331" s="13"/>
      <c r="V1331" s="13"/>
      <c r="W1331" s="4"/>
      <c r="X1331" s="30"/>
      <c r="Y1331" s="3"/>
      <c r="Z1331" s="3"/>
      <c r="AA1331" s="30"/>
      <c r="AB1331" s="3"/>
      <c r="AC1331" s="1"/>
      <c r="AD1331" s="3"/>
      <c r="AE1331" s="3"/>
      <c r="AF1331" s="3"/>
      <c r="AG1331" s="3"/>
      <c r="AH1331" s="3"/>
      <c r="AI1331" s="10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</row>
    <row r="1332" spans="1:145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13"/>
      <c r="T1332" s="13"/>
      <c r="U1332" s="13"/>
      <c r="V1332" s="13"/>
      <c r="W1332" s="4"/>
      <c r="X1332" s="30"/>
      <c r="Y1332" s="3"/>
      <c r="Z1332" s="3"/>
      <c r="AA1332" s="30"/>
      <c r="AB1332" s="3"/>
      <c r="AC1332" s="1"/>
      <c r="AD1332" s="3"/>
      <c r="AE1332" s="3"/>
      <c r="AF1332" s="3"/>
      <c r="AG1332" s="3"/>
      <c r="AH1332" s="3"/>
      <c r="AI1332" s="10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</row>
    <row r="1333" spans="1:145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13"/>
      <c r="T1333" s="13"/>
      <c r="U1333" s="13"/>
      <c r="V1333" s="13"/>
      <c r="W1333" s="4"/>
      <c r="X1333" s="30"/>
      <c r="Y1333" s="3"/>
      <c r="Z1333" s="3"/>
      <c r="AA1333" s="30"/>
      <c r="AB1333" s="3"/>
      <c r="AC1333" s="1"/>
      <c r="AD1333" s="3"/>
      <c r="AE1333" s="3"/>
      <c r="AF1333" s="3"/>
      <c r="AG1333" s="3"/>
      <c r="AH1333" s="3"/>
      <c r="AI1333" s="10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</row>
    <row r="1334" spans="1:145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13"/>
      <c r="T1334" s="13"/>
      <c r="U1334" s="13"/>
      <c r="V1334" s="13"/>
      <c r="W1334" s="4"/>
      <c r="X1334" s="30"/>
      <c r="Y1334" s="3"/>
      <c r="Z1334" s="3"/>
      <c r="AA1334" s="30"/>
      <c r="AB1334" s="3"/>
      <c r="AC1334" s="1"/>
      <c r="AD1334" s="3"/>
      <c r="AE1334" s="3"/>
      <c r="AF1334" s="3"/>
      <c r="AG1334" s="3"/>
      <c r="AH1334" s="3"/>
      <c r="AI1334" s="10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</row>
    <row r="1335" spans="1:145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13"/>
      <c r="T1335" s="13"/>
      <c r="U1335" s="13"/>
      <c r="V1335" s="13"/>
      <c r="W1335" s="4"/>
      <c r="X1335" s="30"/>
      <c r="Y1335" s="3"/>
      <c r="Z1335" s="3"/>
      <c r="AA1335" s="30"/>
      <c r="AB1335" s="3"/>
      <c r="AC1335" s="1"/>
      <c r="AD1335" s="3"/>
      <c r="AE1335" s="3"/>
      <c r="AF1335" s="3"/>
      <c r="AG1335" s="3"/>
      <c r="AH1335" s="3"/>
      <c r="AI1335" s="10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</row>
    <row r="1336" spans="1:145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13"/>
      <c r="T1336" s="13"/>
      <c r="U1336" s="13"/>
      <c r="V1336" s="13"/>
      <c r="W1336" s="4"/>
      <c r="X1336" s="30"/>
      <c r="Y1336" s="3"/>
      <c r="Z1336" s="3"/>
      <c r="AA1336" s="30"/>
      <c r="AB1336" s="3"/>
      <c r="AC1336" s="1"/>
      <c r="AD1336" s="3"/>
      <c r="AE1336" s="3"/>
      <c r="AF1336" s="3"/>
      <c r="AG1336" s="3"/>
      <c r="AH1336" s="3"/>
      <c r="AI1336" s="10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</row>
    <row r="1337" spans="1:145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13"/>
      <c r="T1337" s="13"/>
      <c r="U1337" s="13"/>
      <c r="V1337" s="13"/>
      <c r="W1337" s="4"/>
      <c r="X1337" s="30"/>
      <c r="Y1337" s="3"/>
      <c r="Z1337" s="3"/>
      <c r="AA1337" s="30"/>
      <c r="AB1337" s="3"/>
      <c r="AC1337" s="1"/>
      <c r="AD1337" s="3"/>
      <c r="AE1337" s="3"/>
      <c r="AF1337" s="3"/>
      <c r="AG1337" s="3"/>
      <c r="AH1337" s="3"/>
      <c r="AI1337" s="10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</row>
    <row r="1338" spans="1:145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13"/>
      <c r="T1338" s="13"/>
      <c r="U1338" s="13"/>
      <c r="V1338" s="13"/>
      <c r="W1338" s="4"/>
      <c r="X1338" s="30"/>
      <c r="Y1338" s="3"/>
      <c r="Z1338" s="3"/>
      <c r="AA1338" s="30"/>
      <c r="AB1338" s="3"/>
      <c r="AC1338" s="1"/>
      <c r="AD1338" s="3"/>
      <c r="AE1338" s="3"/>
      <c r="AF1338" s="3"/>
      <c r="AG1338" s="3"/>
      <c r="AH1338" s="3"/>
      <c r="AI1338" s="10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</row>
    <row r="1339" spans="1:145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13"/>
      <c r="T1339" s="13"/>
      <c r="U1339" s="13"/>
      <c r="V1339" s="13"/>
      <c r="W1339" s="4"/>
      <c r="X1339" s="30"/>
      <c r="Y1339" s="3"/>
      <c r="Z1339" s="3"/>
      <c r="AA1339" s="30"/>
      <c r="AB1339" s="3"/>
      <c r="AC1339" s="1"/>
      <c r="AD1339" s="3"/>
      <c r="AE1339" s="3"/>
      <c r="AF1339" s="3"/>
      <c r="AG1339" s="3"/>
      <c r="AH1339" s="3"/>
      <c r="AI1339" s="10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</row>
    <row r="1340" spans="1:145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13"/>
      <c r="T1340" s="13"/>
      <c r="U1340" s="13"/>
      <c r="V1340" s="13"/>
      <c r="W1340" s="4"/>
      <c r="X1340" s="30"/>
      <c r="Y1340" s="3"/>
      <c r="Z1340" s="3"/>
      <c r="AA1340" s="30"/>
      <c r="AB1340" s="3"/>
      <c r="AC1340" s="1"/>
      <c r="AD1340" s="3"/>
      <c r="AE1340" s="3"/>
      <c r="AF1340" s="3"/>
      <c r="AG1340" s="3"/>
      <c r="AH1340" s="3"/>
      <c r="AI1340" s="10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</row>
    <row r="1341" spans="1:145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13"/>
      <c r="T1341" s="13"/>
      <c r="U1341" s="13"/>
      <c r="V1341" s="13"/>
      <c r="W1341" s="4"/>
      <c r="X1341" s="30"/>
      <c r="Y1341" s="3"/>
      <c r="Z1341" s="3"/>
      <c r="AA1341" s="30"/>
      <c r="AB1341" s="3"/>
      <c r="AC1341" s="1"/>
      <c r="AD1341" s="3"/>
      <c r="AE1341" s="3"/>
      <c r="AF1341" s="3"/>
      <c r="AG1341" s="3"/>
      <c r="AH1341" s="3"/>
      <c r="AI1341" s="10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</row>
    <row r="1342" spans="1:145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13"/>
      <c r="T1342" s="13"/>
      <c r="U1342" s="13"/>
      <c r="V1342" s="13"/>
      <c r="W1342" s="4"/>
      <c r="X1342" s="30"/>
      <c r="Y1342" s="3"/>
      <c r="Z1342" s="3"/>
      <c r="AA1342" s="30"/>
      <c r="AB1342" s="3"/>
      <c r="AC1342" s="1"/>
      <c r="AD1342" s="3"/>
      <c r="AE1342" s="3"/>
      <c r="AF1342" s="3"/>
      <c r="AG1342" s="3"/>
      <c r="AH1342" s="3"/>
      <c r="AI1342" s="10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</row>
    <row r="1343" spans="1:145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13"/>
      <c r="T1343" s="13"/>
      <c r="U1343" s="13"/>
      <c r="V1343" s="13"/>
      <c r="W1343" s="4"/>
      <c r="X1343" s="30"/>
      <c r="Y1343" s="3"/>
      <c r="Z1343" s="3"/>
      <c r="AA1343" s="30"/>
      <c r="AB1343" s="3"/>
      <c r="AC1343" s="1"/>
      <c r="AD1343" s="3"/>
      <c r="AE1343" s="3"/>
      <c r="AF1343" s="3"/>
      <c r="AG1343" s="3"/>
      <c r="AH1343" s="3"/>
      <c r="AI1343" s="10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</row>
    <row r="1344" spans="1:145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13"/>
      <c r="T1344" s="13"/>
      <c r="U1344" s="13"/>
      <c r="V1344" s="13"/>
      <c r="W1344" s="4"/>
      <c r="X1344" s="30"/>
      <c r="Y1344" s="3"/>
      <c r="Z1344" s="3"/>
      <c r="AA1344" s="30"/>
      <c r="AB1344" s="3"/>
      <c r="AC1344" s="1"/>
      <c r="AD1344" s="3"/>
      <c r="AE1344" s="3"/>
      <c r="AF1344" s="3"/>
      <c r="AG1344" s="3"/>
      <c r="AH1344" s="3"/>
      <c r="AI1344" s="10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</row>
    <row r="1345" spans="1:145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13"/>
      <c r="T1345" s="13"/>
      <c r="U1345" s="13"/>
      <c r="V1345" s="13"/>
      <c r="W1345" s="4"/>
      <c r="X1345" s="30"/>
      <c r="Y1345" s="3"/>
      <c r="Z1345" s="3"/>
      <c r="AA1345" s="30"/>
      <c r="AB1345" s="3"/>
      <c r="AC1345" s="1"/>
      <c r="AD1345" s="3"/>
      <c r="AE1345" s="3"/>
      <c r="AF1345" s="3"/>
      <c r="AG1345" s="3"/>
      <c r="AH1345" s="3"/>
      <c r="AI1345" s="10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</row>
    <row r="1346" spans="1:145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13"/>
      <c r="T1346" s="13"/>
      <c r="U1346" s="13"/>
      <c r="V1346" s="13"/>
      <c r="W1346" s="4"/>
      <c r="X1346" s="30"/>
      <c r="Y1346" s="3"/>
      <c r="Z1346" s="3"/>
      <c r="AA1346" s="30"/>
      <c r="AB1346" s="3"/>
      <c r="AC1346" s="1"/>
      <c r="AD1346" s="3"/>
      <c r="AE1346" s="3"/>
      <c r="AF1346" s="3"/>
      <c r="AG1346" s="3"/>
      <c r="AH1346" s="3"/>
      <c r="AI1346" s="10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</row>
    <row r="1347" spans="1:145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13"/>
      <c r="T1347" s="13"/>
      <c r="U1347" s="13"/>
      <c r="V1347" s="13"/>
      <c r="W1347" s="4"/>
      <c r="X1347" s="30"/>
      <c r="Y1347" s="3"/>
      <c r="Z1347" s="3"/>
      <c r="AA1347" s="30"/>
      <c r="AB1347" s="3"/>
      <c r="AC1347" s="1"/>
      <c r="AD1347" s="3"/>
      <c r="AE1347" s="3"/>
      <c r="AF1347" s="3"/>
      <c r="AG1347" s="3"/>
      <c r="AH1347" s="3"/>
      <c r="AI1347" s="10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</row>
    <row r="1348" spans="1:145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13"/>
      <c r="T1348" s="13"/>
      <c r="U1348" s="13"/>
      <c r="V1348" s="13"/>
      <c r="W1348" s="4"/>
      <c r="X1348" s="30"/>
      <c r="Y1348" s="3"/>
      <c r="Z1348" s="3"/>
      <c r="AA1348" s="30"/>
      <c r="AB1348" s="3"/>
      <c r="AC1348" s="1"/>
      <c r="AD1348" s="3"/>
      <c r="AE1348" s="3"/>
      <c r="AF1348" s="3"/>
      <c r="AG1348" s="3"/>
      <c r="AH1348" s="3"/>
      <c r="AI1348" s="10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</row>
    <row r="1349" spans="1:145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13"/>
      <c r="T1349" s="13"/>
      <c r="U1349" s="13"/>
      <c r="V1349" s="13"/>
      <c r="W1349" s="4"/>
      <c r="X1349" s="30"/>
      <c r="Y1349" s="3"/>
      <c r="Z1349" s="3"/>
      <c r="AA1349" s="30"/>
      <c r="AB1349" s="3"/>
      <c r="AC1349" s="1"/>
      <c r="AD1349" s="3"/>
      <c r="AE1349" s="3"/>
      <c r="AF1349" s="3"/>
      <c r="AG1349" s="3"/>
      <c r="AH1349" s="3"/>
      <c r="AI1349" s="10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</row>
    <row r="1350" spans="1:145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13"/>
      <c r="T1350" s="13"/>
      <c r="U1350" s="13"/>
      <c r="V1350" s="13"/>
      <c r="W1350" s="4"/>
      <c r="X1350" s="30"/>
      <c r="Y1350" s="3"/>
      <c r="Z1350" s="3"/>
      <c r="AA1350" s="30"/>
      <c r="AB1350" s="3"/>
      <c r="AC1350" s="1"/>
      <c r="AD1350" s="3"/>
      <c r="AE1350" s="3"/>
      <c r="AF1350" s="3"/>
      <c r="AG1350" s="3"/>
      <c r="AH1350" s="3"/>
      <c r="AI1350" s="10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</row>
    <row r="1351" spans="1:145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13"/>
      <c r="T1351" s="13"/>
      <c r="U1351" s="13"/>
      <c r="V1351" s="13"/>
      <c r="W1351" s="4"/>
      <c r="X1351" s="30"/>
      <c r="Y1351" s="3"/>
      <c r="Z1351" s="3"/>
      <c r="AA1351" s="30"/>
      <c r="AB1351" s="3"/>
      <c r="AC1351" s="1"/>
      <c r="AD1351" s="3"/>
      <c r="AE1351" s="3"/>
      <c r="AF1351" s="3"/>
      <c r="AG1351" s="3"/>
      <c r="AH1351" s="3"/>
      <c r="AI1351" s="10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</row>
    <row r="1352" spans="1:145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13"/>
      <c r="T1352" s="13"/>
      <c r="U1352" s="13"/>
      <c r="V1352" s="13"/>
      <c r="W1352" s="4"/>
      <c r="X1352" s="30"/>
      <c r="Y1352" s="3"/>
      <c r="Z1352" s="3"/>
      <c r="AA1352" s="30"/>
      <c r="AB1352" s="3"/>
      <c r="AC1352" s="1"/>
      <c r="AD1352" s="3"/>
      <c r="AE1352" s="3"/>
      <c r="AF1352" s="3"/>
      <c r="AG1352" s="3"/>
      <c r="AH1352" s="3"/>
      <c r="AI1352" s="10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</row>
    <row r="1353" spans="1:145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13"/>
      <c r="T1353" s="13"/>
      <c r="U1353" s="13"/>
      <c r="V1353" s="13"/>
      <c r="W1353" s="4"/>
      <c r="X1353" s="30"/>
      <c r="Y1353" s="3"/>
      <c r="Z1353" s="3"/>
      <c r="AA1353" s="30"/>
      <c r="AB1353" s="3"/>
      <c r="AC1353" s="1"/>
      <c r="AD1353" s="3"/>
      <c r="AE1353" s="3"/>
      <c r="AF1353" s="3"/>
      <c r="AG1353" s="3"/>
      <c r="AH1353" s="3"/>
      <c r="AI1353" s="10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</row>
    <row r="1354" spans="1:145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13"/>
      <c r="T1354" s="13"/>
      <c r="U1354" s="13"/>
      <c r="V1354" s="13"/>
      <c r="W1354" s="4"/>
      <c r="X1354" s="30"/>
      <c r="Y1354" s="3"/>
      <c r="Z1354" s="3"/>
      <c r="AA1354" s="30"/>
      <c r="AB1354" s="3"/>
      <c r="AC1354" s="1"/>
      <c r="AD1354" s="3"/>
      <c r="AE1354" s="3"/>
      <c r="AF1354" s="3"/>
      <c r="AG1354" s="3"/>
      <c r="AH1354" s="3"/>
      <c r="AI1354" s="10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</row>
    <row r="1355" spans="1:145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13"/>
      <c r="T1355" s="13"/>
      <c r="U1355" s="13"/>
      <c r="V1355" s="13"/>
      <c r="W1355" s="4"/>
      <c r="X1355" s="30"/>
      <c r="Y1355" s="3"/>
      <c r="Z1355" s="3"/>
      <c r="AA1355" s="30"/>
      <c r="AB1355" s="3"/>
      <c r="AC1355" s="1"/>
      <c r="AD1355" s="3"/>
      <c r="AE1355" s="3"/>
      <c r="AF1355" s="3"/>
      <c r="AG1355" s="3"/>
      <c r="AH1355" s="3"/>
      <c r="AI1355" s="10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</row>
    <row r="1356" spans="1:145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13"/>
      <c r="T1356" s="13"/>
      <c r="U1356" s="13"/>
      <c r="V1356" s="13"/>
      <c r="W1356" s="4"/>
      <c r="X1356" s="30"/>
      <c r="Y1356" s="3"/>
      <c r="Z1356" s="3"/>
      <c r="AA1356" s="30"/>
      <c r="AB1356" s="3"/>
      <c r="AC1356" s="1"/>
      <c r="AD1356" s="3"/>
      <c r="AE1356" s="3"/>
      <c r="AF1356" s="3"/>
      <c r="AG1356" s="3"/>
      <c r="AH1356" s="3"/>
      <c r="AI1356" s="10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</row>
    <row r="1357" spans="1:145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13"/>
      <c r="T1357" s="13"/>
      <c r="U1357" s="13"/>
      <c r="V1357" s="13"/>
      <c r="W1357" s="4"/>
      <c r="X1357" s="30"/>
      <c r="Y1357" s="3"/>
      <c r="Z1357" s="3"/>
      <c r="AA1357" s="30"/>
      <c r="AB1357" s="3"/>
      <c r="AC1357" s="1"/>
      <c r="AD1357" s="3"/>
      <c r="AE1357" s="3"/>
      <c r="AF1357" s="3"/>
      <c r="AG1357" s="3"/>
      <c r="AH1357" s="3"/>
      <c r="AI1357" s="10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</row>
    <row r="1358" spans="1:145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13"/>
      <c r="T1358" s="13"/>
      <c r="U1358" s="13"/>
      <c r="V1358" s="13"/>
      <c r="W1358" s="4"/>
      <c r="X1358" s="30"/>
      <c r="Y1358" s="3"/>
      <c r="Z1358" s="3"/>
      <c r="AA1358" s="30"/>
      <c r="AB1358" s="3"/>
      <c r="AC1358" s="1"/>
      <c r="AD1358" s="3"/>
      <c r="AE1358" s="3"/>
      <c r="AF1358" s="3"/>
      <c r="AG1358" s="3"/>
      <c r="AH1358" s="3"/>
      <c r="AI1358" s="10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</row>
    <row r="1359" spans="1:145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13"/>
      <c r="T1359" s="13"/>
      <c r="U1359" s="13"/>
      <c r="V1359" s="13"/>
      <c r="W1359" s="4"/>
      <c r="X1359" s="30"/>
      <c r="Y1359" s="3"/>
      <c r="Z1359" s="3"/>
      <c r="AA1359" s="30"/>
      <c r="AB1359" s="3"/>
      <c r="AC1359" s="1"/>
      <c r="AD1359" s="3"/>
      <c r="AE1359" s="3"/>
      <c r="AF1359" s="3"/>
      <c r="AG1359" s="3"/>
      <c r="AH1359" s="3"/>
      <c r="AI1359" s="10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</row>
    <row r="1360" spans="1:145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13"/>
      <c r="T1360" s="13"/>
      <c r="U1360" s="13"/>
      <c r="V1360" s="13"/>
      <c r="W1360" s="4"/>
      <c r="X1360" s="30"/>
      <c r="Y1360" s="3"/>
      <c r="Z1360" s="3"/>
      <c r="AA1360" s="30"/>
      <c r="AB1360" s="3"/>
      <c r="AC1360" s="1"/>
      <c r="AD1360" s="3"/>
      <c r="AE1360" s="3"/>
      <c r="AF1360" s="3"/>
      <c r="AG1360" s="3"/>
      <c r="AH1360" s="3"/>
      <c r="AI1360" s="10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</row>
    <row r="1361" spans="1:145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13"/>
      <c r="T1361" s="13"/>
      <c r="U1361" s="13"/>
      <c r="V1361" s="13"/>
      <c r="W1361" s="4"/>
      <c r="X1361" s="30"/>
      <c r="Y1361" s="3"/>
      <c r="Z1361" s="3"/>
      <c r="AA1361" s="30"/>
      <c r="AB1361" s="3"/>
      <c r="AC1361" s="1"/>
      <c r="AD1361" s="3"/>
      <c r="AE1361" s="3"/>
      <c r="AF1361" s="3"/>
      <c r="AG1361" s="3"/>
      <c r="AH1361" s="3"/>
      <c r="AI1361" s="10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</row>
    <row r="1362" spans="1:145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13"/>
      <c r="T1362" s="13"/>
      <c r="U1362" s="13"/>
      <c r="V1362" s="13"/>
      <c r="W1362" s="4"/>
      <c r="X1362" s="30"/>
      <c r="Y1362" s="3"/>
      <c r="Z1362" s="3"/>
      <c r="AA1362" s="30"/>
      <c r="AB1362" s="3"/>
      <c r="AC1362" s="1"/>
      <c r="AD1362" s="3"/>
      <c r="AE1362" s="3"/>
      <c r="AF1362" s="3"/>
      <c r="AG1362" s="3"/>
      <c r="AH1362" s="3"/>
      <c r="AI1362" s="10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</row>
    <row r="1363" spans="1:145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13"/>
      <c r="T1363" s="13"/>
      <c r="U1363" s="13"/>
      <c r="V1363" s="13"/>
      <c r="W1363" s="4"/>
      <c r="X1363" s="30"/>
      <c r="Y1363" s="3"/>
      <c r="Z1363" s="3"/>
      <c r="AA1363" s="30"/>
      <c r="AB1363" s="3"/>
      <c r="AC1363" s="1"/>
      <c r="AD1363" s="3"/>
      <c r="AE1363" s="3"/>
      <c r="AF1363" s="3"/>
      <c r="AG1363" s="3"/>
      <c r="AH1363" s="3"/>
      <c r="AI1363" s="10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</row>
    <row r="1364" spans="1:145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13"/>
      <c r="T1364" s="13"/>
      <c r="U1364" s="13"/>
      <c r="V1364" s="13"/>
      <c r="W1364" s="4"/>
      <c r="X1364" s="30"/>
      <c r="Y1364" s="3"/>
      <c r="Z1364" s="3"/>
      <c r="AA1364" s="30"/>
      <c r="AB1364" s="3"/>
      <c r="AC1364" s="1"/>
      <c r="AD1364" s="3"/>
      <c r="AE1364" s="3"/>
      <c r="AF1364" s="3"/>
      <c r="AG1364" s="3"/>
      <c r="AH1364" s="3"/>
      <c r="AI1364" s="10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</row>
    <row r="1365" spans="1:145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13"/>
      <c r="T1365" s="13"/>
      <c r="U1365" s="13"/>
      <c r="V1365" s="13"/>
      <c r="W1365" s="4"/>
      <c r="X1365" s="30"/>
      <c r="Y1365" s="3"/>
      <c r="Z1365" s="3"/>
      <c r="AA1365" s="30"/>
      <c r="AB1365" s="3"/>
      <c r="AC1365" s="1"/>
      <c r="AD1365" s="3"/>
      <c r="AE1365" s="3"/>
      <c r="AF1365" s="3"/>
      <c r="AG1365" s="3"/>
      <c r="AH1365" s="3"/>
      <c r="AI1365" s="10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</row>
    <row r="1366" spans="1:145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13"/>
      <c r="T1366" s="13"/>
      <c r="U1366" s="13"/>
      <c r="V1366" s="13"/>
      <c r="W1366" s="4"/>
      <c r="X1366" s="30"/>
      <c r="Y1366" s="3"/>
      <c r="Z1366" s="3"/>
      <c r="AA1366" s="30"/>
      <c r="AB1366" s="3"/>
      <c r="AC1366" s="1"/>
      <c r="AD1366" s="3"/>
      <c r="AE1366" s="3"/>
      <c r="AF1366" s="3"/>
      <c r="AG1366" s="3"/>
      <c r="AH1366" s="3"/>
      <c r="AI1366" s="10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</row>
    <row r="1367" spans="1:145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13"/>
      <c r="T1367" s="13"/>
      <c r="U1367" s="13"/>
      <c r="V1367" s="13"/>
      <c r="W1367" s="4"/>
      <c r="X1367" s="30"/>
      <c r="Y1367" s="3"/>
      <c r="Z1367" s="3"/>
      <c r="AA1367" s="30"/>
      <c r="AB1367" s="3"/>
      <c r="AC1367" s="1"/>
      <c r="AD1367" s="3"/>
      <c r="AE1367" s="3"/>
      <c r="AF1367" s="3"/>
      <c r="AG1367" s="3"/>
      <c r="AH1367" s="3"/>
      <c r="AI1367" s="10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</row>
    <row r="1368" spans="1:145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13"/>
      <c r="T1368" s="13"/>
      <c r="U1368" s="13"/>
      <c r="V1368" s="13"/>
      <c r="W1368" s="4"/>
      <c r="X1368" s="30"/>
      <c r="Y1368" s="3"/>
      <c r="Z1368" s="3"/>
      <c r="AA1368" s="30"/>
      <c r="AB1368" s="3"/>
      <c r="AC1368" s="1"/>
      <c r="AD1368" s="3"/>
      <c r="AE1368" s="3"/>
      <c r="AF1368" s="3"/>
      <c r="AG1368" s="3"/>
      <c r="AH1368" s="3"/>
      <c r="AI1368" s="10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</row>
    <row r="1369" spans="1:145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13"/>
      <c r="T1369" s="13"/>
      <c r="U1369" s="13"/>
      <c r="V1369" s="13"/>
      <c r="W1369" s="4"/>
      <c r="X1369" s="30"/>
      <c r="Y1369" s="3"/>
      <c r="Z1369" s="3"/>
      <c r="AA1369" s="30"/>
      <c r="AB1369" s="3"/>
      <c r="AC1369" s="1"/>
      <c r="AD1369" s="3"/>
      <c r="AE1369" s="3"/>
      <c r="AF1369" s="3"/>
      <c r="AG1369" s="3"/>
      <c r="AH1369" s="3"/>
      <c r="AI1369" s="10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</row>
    <row r="1370" spans="1:145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13"/>
      <c r="T1370" s="13"/>
      <c r="U1370" s="13"/>
      <c r="V1370" s="13"/>
      <c r="W1370" s="4"/>
      <c r="X1370" s="30"/>
      <c r="Y1370" s="3"/>
      <c r="Z1370" s="3"/>
      <c r="AA1370" s="30"/>
      <c r="AB1370" s="3"/>
      <c r="AC1370" s="1"/>
      <c r="AD1370" s="3"/>
      <c r="AE1370" s="3"/>
      <c r="AF1370" s="3"/>
      <c r="AG1370" s="3"/>
      <c r="AH1370" s="3"/>
      <c r="AI1370" s="10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</row>
    <row r="1371" spans="1:145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13"/>
      <c r="T1371" s="13"/>
      <c r="U1371" s="13"/>
      <c r="V1371" s="13"/>
      <c r="W1371" s="4"/>
      <c r="X1371" s="30"/>
      <c r="Y1371" s="3"/>
      <c r="Z1371" s="3"/>
      <c r="AA1371" s="30"/>
      <c r="AB1371" s="3"/>
      <c r="AC1371" s="1"/>
      <c r="AD1371" s="3"/>
      <c r="AE1371" s="3"/>
      <c r="AF1371" s="3"/>
      <c r="AG1371" s="3"/>
      <c r="AH1371" s="3"/>
      <c r="AI1371" s="10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</row>
    <row r="1372" spans="1:145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13"/>
      <c r="T1372" s="13"/>
      <c r="U1372" s="13"/>
      <c r="V1372" s="13"/>
      <c r="W1372" s="4"/>
      <c r="X1372" s="30"/>
      <c r="Y1372" s="3"/>
      <c r="Z1372" s="3"/>
      <c r="AA1372" s="30"/>
      <c r="AB1372" s="3"/>
      <c r="AC1372" s="1"/>
      <c r="AD1372" s="3"/>
      <c r="AE1372" s="3"/>
      <c r="AF1372" s="3"/>
      <c r="AG1372" s="3"/>
      <c r="AH1372" s="3"/>
      <c r="AI1372" s="10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</row>
    <row r="1373" spans="1:145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13"/>
      <c r="T1373" s="13"/>
      <c r="U1373" s="13"/>
      <c r="V1373" s="13"/>
      <c r="W1373" s="4"/>
      <c r="X1373" s="30"/>
      <c r="Y1373" s="3"/>
      <c r="Z1373" s="3"/>
      <c r="AA1373" s="30"/>
      <c r="AB1373" s="3"/>
      <c r="AC1373" s="1"/>
      <c r="AD1373" s="3"/>
      <c r="AE1373" s="3"/>
      <c r="AF1373" s="3"/>
      <c r="AG1373" s="3"/>
      <c r="AH1373" s="3"/>
      <c r="AI1373" s="10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</row>
    <row r="1374" spans="1:145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13"/>
      <c r="T1374" s="13"/>
      <c r="U1374" s="13"/>
      <c r="V1374" s="13"/>
      <c r="W1374" s="4"/>
      <c r="X1374" s="30"/>
      <c r="Y1374" s="3"/>
      <c r="Z1374" s="3"/>
      <c r="AA1374" s="30"/>
      <c r="AB1374" s="3"/>
      <c r="AC1374" s="1"/>
      <c r="AD1374" s="3"/>
      <c r="AE1374" s="3"/>
      <c r="AF1374" s="3"/>
      <c r="AG1374" s="3"/>
      <c r="AH1374" s="3"/>
      <c r="AI1374" s="10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</row>
    <row r="1375" spans="1:145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13"/>
      <c r="T1375" s="13"/>
      <c r="U1375" s="13"/>
      <c r="V1375" s="13"/>
      <c r="W1375" s="4"/>
      <c r="X1375" s="30"/>
      <c r="Y1375" s="3"/>
      <c r="Z1375" s="3"/>
      <c r="AA1375" s="30"/>
      <c r="AB1375" s="3"/>
      <c r="AC1375" s="1"/>
      <c r="AD1375" s="3"/>
      <c r="AE1375" s="3"/>
      <c r="AF1375" s="3"/>
      <c r="AG1375" s="3"/>
      <c r="AH1375" s="3"/>
      <c r="AI1375" s="10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</row>
    <row r="1376" spans="1:145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13"/>
      <c r="T1376" s="13"/>
      <c r="U1376" s="13"/>
      <c r="V1376" s="13"/>
      <c r="W1376" s="4"/>
      <c r="X1376" s="30"/>
      <c r="Y1376" s="3"/>
      <c r="Z1376" s="3"/>
      <c r="AA1376" s="30"/>
      <c r="AB1376" s="3"/>
      <c r="AC1376" s="1"/>
      <c r="AD1376" s="3"/>
      <c r="AE1376" s="3"/>
      <c r="AF1376" s="3"/>
      <c r="AG1376" s="3"/>
      <c r="AH1376" s="3"/>
      <c r="AI1376" s="10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</row>
    <row r="1377" spans="1:145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13"/>
      <c r="T1377" s="13"/>
      <c r="U1377" s="13"/>
      <c r="V1377" s="13"/>
      <c r="W1377" s="4"/>
      <c r="X1377" s="30"/>
      <c r="Y1377" s="3"/>
      <c r="Z1377" s="3"/>
      <c r="AA1377" s="30"/>
      <c r="AB1377" s="3"/>
      <c r="AC1377" s="1"/>
      <c r="AD1377" s="3"/>
      <c r="AE1377" s="3"/>
      <c r="AF1377" s="3"/>
      <c r="AG1377" s="3"/>
      <c r="AH1377" s="3"/>
      <c r="AI1377" s="10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</row>
    <row r="1378" spans="1:145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13"/>
      <c r="T1378" s="13"/>
      <c r="U1378" s="13"/>
      <c r="V1378" s="13"/>
      <c r="W1378" s="4"/>
      <c r="X1378" s="30"/>
      <c r="Y1378" s="3"/>
      <c r="Z1378" s="3"/>
      <c r="AA1378" s="30"/>
      <c r="AB1378" s="3"/>
      <c r="AC1378" s="1"/>
      <c r="AD1378" s="3"/>
      <c r="AE1378" s="3"/>
      <c r="AF1378" s="3"/>
      <c r="AG1378" s="3"/>
      <c r="AH1378" s="3"/>
      <c r="AI1378" s="10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</row>
    <row r="1379" spans="1:145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13"/>
      <c r="T1379" s="13"/>
      <c r="U1379" s="13"/>
      <c r="V1379" s="13"/>
      <c r="W1379" s="4"/>
      <c r="X1379" s="30"/>
      <c r="Y1379" s="3"/>
      <c r="Z1379" s="3"/>
      <c r="AA1379" s="30"/>
      <c r="AB1379" s="3"/>
      <c r="AC1379" s="1"/>
      <c r="AD1379" s="3"/>
      <c r="AE1379" s="3"/>
      <c r="AF1379" s="3"/>
      <c r="AG1379" s="3"/>
      <c r="AH1379" s="3"/>
      <c r="AI1379" s="10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</row>
    <row r="1380" spans="1:145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13"/>
      <c r="T1380" s="13"/>
      <c r="U1380" s="13"/>
      <c r="V1380" s="13"/>
      <c r="W1380" s="4"/>
      <c r="X1380" s="30"/>
      <c r="Y1380" s="3"/>
      <c r="Z1380" s="3"/>
      <c r="AA1380" s="30"/>
      <c r="AB1380" s="3"/>
      <c r="AC1380" s="1"/>
      <c r="AD1380" s="3"/>
      <c r="AE1380" s="3"/>
      <c r="AF1380" s="3"/>
      <c r="AG1380" s="3"/>
      <c r="AH1380" s="3"/>
      <c r="AI1380" s="10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</row>
    <row r="1381" spans="1:145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13"/>
      <c r="T1381" s="13"/>
      <c r="U1381" s="13"/>
      <c r="V1381" s="13"/>
      <c r="W1381" s="4"/>
      <c r="X1381" s="30"/>
      <c r="Y1381" s="3"/>
      <c r="Z1381" s="3"/>
      <c r="AA1381" s="30"/>
      <c r="AB1381" s="3"/>
      <c r="AC1381" s="1"/>
      <c r="AD1381" s="3"/>
      <c r="AE1381" s="3"/>
      <c r="AF1381" s="3"/>
      <c r="AG1381" s="3"/>
      <c r="AH1381" s="3"/>
      <c r="AI1381" s="10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</row>
    <row r="1382" spans="1:145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13"/>
      <c r="T1382" s="13"/>
      <c r="U1382" s="13"/>
      <c r="V1382" s="13"/>
      <c r="W1382" s="4"/>
      <c r="X1382" s="30"/>
      <c r="Y1382" s="3"/>
      <c r="Z1382" s="3"/>
      <c r="AA1382" s="30"/>
      <c r="AB1382" s="3"/>
      <c r="AC1382" s="1"/>
      <c r="AD1382" s="3"/>
      <c r="AE1382" s="3"/>
      <c r="AF1382" s="3"/>
      <c r="AG1382" s="3"/>
      <c r="AH1382" s="3"/>
      <c r="AI1382" s="10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</row>
    <row r="1383" spans="1:145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13"/>
      <c r="T1383" s="13"/>
      <c r="U1383" s="13"/>
      <c r="V1383" s="13"/>
      <c r="W1383" s="4"/>
      <c r="X1383" s="30"/>
      <c r="Y1383" s="3"/>
      <c r="Z1383" s="3"/>
      <c r="AA1383" s="30"/>
      <c r="AB1383" s="3"/>
      <c r="AC1383" s="1"/>
      <c r="AD1383" s="3"/>
      <c r="AE1383" s="3"/>
      <c r="AF1383" s="3"/>
      <c r="AG1383" s="3"/>
      <c r="AH1383" s="3"/>
      <c r="AI1383" s="10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</row>
    <row r="1384" spans="1:145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13"/>
      <c r="T1384" s="13"/>
      <c r="U1384" s="13"/>
      <c r="V1384" s="13"/>
      <c r="W1384" s="4"/>
      <c r="X1384" s="30"/>
      <c r="Y1384" s="3"/>
      <c r="Z1384" s="3"/>
      <c r="AA1384" s="30"/>
      <c r="AB1384" s="3"/>
      <c r="AC1384" s="1"/>
      <c r="AD1384" s="3"/>
      <c r="AE1384" s="3"/>
      <c r="AF1384" s="3"/>
      <c r="AG1384" s="3"/>
      <c r="AH1384" s="3"/>
      <c r="AI1384" s="10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</row>
    <row r="1385" spans="1:145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13"/>
      <c r="T1385" s="13"/>
      <c r="U1385" s="13"/>
      <c r="V1385" s="13"/>
      <c r="W1385" s="4"/>
      <c r="X1385" s="30"/>
      <c r="Y1385" s="3"/>
      <c r="Z1385" s="3"/>
      <c r="AA1385" s="30"/>
      <c r="AB1385" s="3"/>
      <c r="AC1385" s="1"/>
      <c r="AD1385" s="3"/>
      <c r="AE1385" s="3"/>
      <c r="AF1385" s="3"/>
      <c r="AG1385" s="3"/>
      <c r="AH1385" s="3"/>
      <c r="AI1385" s="10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</row>
    <row r="1386" spans="1:145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13"/>
      <c r="T1386" s="13"/>
      <c r="U1386" s="13"/>
      <c r="V1386" s="13"/>
      <c r="W1386" s="4"/>
      <c r="X1386" s="30"/>
      <c r="Y1386" s="3"/>
      <c r="Z1386" s="3"/>
      <c r="AA1386" s="30"/>
      <c r="AB1386" s="3"/>
      <c r="AC1386" s="1"/>
      <c r="AD1386" s="3"/>
      <c r="AE1386" s="3"/>
      <c r="AF1386" s="3"/>
      <c r="AG1386" s="3"/>
      <c r="AH1386" s="3"/>
      <c r="AI1386" s="10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</row>
    <row r="1387" spans="1:145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13"/>
      <c r="T1387" s="13"/>
      <c r="U1387" s="13"/>
      <c r="V1387" s="13"/>
      <c r="W1387" s="4"/>
      <c r="X1387" s="30"/>
      <c r="Y1387" s="3"/>
      <c r="Z1387" s="3"/>
      <c r="AA1387" s="30"/>
      <c r="AB1387" s="3"/>
      <c r="AC1387" s="1"/>
      <c r="AD1387" s="3"/>
      <c r="AE1387" s="3"/>
      <c r="AF1387" s="3"/>
      <c r="AG1387" s="3"/>
      <c r="AH1387" s="3"/>
      <c r="AI1387" s="10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</row>
    <row r="1388" spans="1:145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13"/>
      <c r="T1388" s="13"/>
      <c r="U1388" s="13"/>
      <c r="V1388" s="13"/>
      <c r="W1388" s="4"/>
      <c r="X1388" s="30"/>
      <c r="Y1388" s="3"/>
      <c r="Z1388" s="3"/>
      <c r="AA1388" s="30"/>
      <c r="AB1388" s="3"/>
      <c r="AC1388" s="1"/>
      <c r="AD1388" s="3"/>
      <c r="AE1388" s="3"/>
      <c r="AF1388" s="3"/>
      <c r="AG1388" s="3"/>
      <c r="AH1388" s="3"/>
      <c r="AI1388" s="10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</row>
    <row r="1389" spans="1:145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13"/>
      <c r="T1389" s="13"/>
      <c r="U1389" s="13"/>
      <c r="V1389" s="13"/>
      <c r="W1389" s="4"/>
      <c r="X1389" s="30"/>
      <c r="Y1389" s="3"/>
      <c r="Z1389" s="3"/>
      <c r="AA1389" s="30"/>
      <c r="AB1389" s="3"/>
      <c r="AC1389" s="1"/>
      <c r="AD1389" s="3"/>
      <c r="AE1389" s="3"/>
      <c r="AF1389" s="3"/>
      <c r="AG1389" s="3"/>
      <c r="AH1389" s="3"/>
      <c r="AI1389" s="10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</row>
    <row r="1390" spans="1:145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13"/>
      <c r="T1390" s="13"/>
      <c r="U1390" s="13"/>
      <c r="V1390" s="13"/>
      <c r="W1390" s="4"/>
      <c r="X1390" s="30"/>
      <c r="Y1390" s="3"/>
      <c r="Z1390" s="3"/>
      <c r="AA1390" s="30"/>
      <c r="AB1390" s="3"/>
      <c r="AC1390" s="1"/>
      <c r="AD1390" s="3"/>
      <c r="AE1390" s="3"/>
      <c r="AF1390" s="3"/>
      <c r="AG1390" s="3"/>
      <c r="AH1390" s="3"/>
      <c r="AI1390" s="10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</row>
    <row r="1391" spans="1:145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13"/>
      <c r="T1391" s="13"/>
      <c r="U1391" s="13"/>
      <c r="V1391" s="13"/>
      <c r="W1391" s="4"/>
      <c r="X1391" s="30"/>
      <c r="Y1391" s="3"/>
      <c r="Z1391" s="3"/>
      <c r="AA1391" s="30"/>
      <c r="AB1391" s="3"/>
      <c r="AC1391" s="1"/>
      <c r="AD1391" s="3"/>
      <c r="AE1391" s="3"/>
      <c r="AF1391" s="3"/>
      <c r="AG1391" s="3"/>
      <c r="AH1391" s="3"/>
      <c r="AI1391" s="10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</row>
    <row r="1392" spans="1:145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13"/>
      <c r="T1392" s="13"/>
      <c r="U1392" s="13"/>
      <c r="V1392" s="13"/>
      <c r="W1392" s="4"/>
      <c r="X1392" s="30"/>
      <c r="Y1392" s="3"/>
      <c r="Z1392" s="3"/>
      <c r="AA1392" s="30"/>
      <c r="AB1392" s="3"/>
      <c r="AC1392" s="1"/>
      <c r="AD1392" s="3"/>
      <c r="AE1392" s="3"/>
      <c r="AF1392" s="3"/>
      <c r="AG1392" s="3"/>
      <c r="AH1392" s="3"/>
      <c r="AI1392" s="10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</row>
    <row r="1393" spans="1:145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13"/>
      <c r="T1393" s="13"/>
      <c r="U1393" s="13"/>
      <c r="V1393" s="13"/>
      <c r="W1393" s="4"/>
      <c r="X1393" s="30"/>
      <c r="Y1393" s="3"/>
      <c r="Z1393" s="3"/>
      <c r="AA1393" s="30"/>
      <c r="AB1393" s="3"/>
      <c r="AC1393" s="1"/>
      <c r="AD1393" s="3"/>
      <c r="AE1393" s="3"/>
      <c r="AF1393" s="3"/>
      <c r="AG1393" s="3"/>
      <c r="AH1393" s="3"/>
      <c r="AI1393" s="10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</row>
    <row r="1394" spans="1:145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13"/>
      <c r="T1394" s="13"/>
      <c r="U1394" s="13"/>
      <c r="V1394" s="13"/>
      <c r="W1394" s="4"/>
      <c r="X1394" s="30"/>
      <c r="Y1394" s="3"/>
      <c r="Z1394" s="3"/>
      <c r="AA1394" s="30"/>
      <c r="AB1394" s="3"/>
      <c r="AC1394" s="1"/>
      <c r="AD1394" s="3"/>
      <c r="AE1394" s="3"/>
      <c r="AF1394" s="3"/>
      <c r="AG1394" s="3"/>
      <c r="AH1394" s="3"/>
      <c r="AI1394" s="10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</row>
    <row r="1395" spans="1:145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13"/>
      <c r="T1395" s="13"/>
      <c r="U1395" s="13"/>
      <c r="V1395" s="13"/>
      <c r="W1395" s="4"/>
      <c r="X1395" s="30"/>
      <c r="Y1395" s="3"/>
      <c r="Z1395" s="3"/>
      <c r="AA1395" s="30"/>
      <c r="AB1395" s="3"/>
      <c r="AC1395" s="1"/>
      <c r="AD1395" s="3"/>
      <c r="AE1395" s="3"/>
      <c r="AF1395" s="3"/>
      <c r="AG1395" s="3"/>
      <c r="AH1395" s="3"/>
      <c r="AI1395" s="10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</row>
    <row r="1396" spans="1:145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13"/>
      <c r="T1396" s="13"/>
      <c r="U1396" s="13"/>
      <c r="V1396" s="13"/>
      <c r="W1396" s="4"/>
      <c r="X1396" s="30"/>
      <c r="Y1396" s="3"/>
      <c r="Z1396" s="3"/>
      <c r="AA1396" s="30"/>
      <c r="AB1396" s="3"/>
      <c r="AC1396" s="1"/>
      <c r="AD1396" s="3"/>
      <c r="AE1396" s="3"/>
      <c r="AF1396" s="3"/>
      <c r="AG1396" s="3"/>
      <c r="AH1396" s="3"/>
      <c r="AI1396" s="10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</row>
    <row r="1397" spans="1:145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13"/>
      <c r="T1397" s="13"/>
      <c r="U1397" s="13"/>
      <c r="V1397" s="13"/>
      <c r="W1397" s="4"/>
      <c r="X1397" s="30"/>
      <c r="Y1397" s="3"/>
      <c r="Z1397" s="3"/>
      <c r="AA1397" s="30"/>
      <c r="AB1397" s="3"/>
      <c r="AC1397" s="1"/>
      <c r="AD1397" s="3"/>
      <c r="AE1397" s="3"/>
      <c r="AF1397" s="3"/>
      <c r="AG1397" s="3"/>
      <c r="AH1397" s="3"/>
      <c r="AI1397" s="10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</row>
    <row r="1398" spans="1:145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13"/>
      <c r="T1398" s="13"/>
      <c r="U1398" s="13"/>
      <c r="V1398" s="13"/>
      <c r="W1398" s="4"/>
      <c r="X1398" s="30"/>
      <c r="Y1398" s="3"/>
      <c r="Z1398" s="3"/>
      <c r="AA1398" s="30"/>
      <c r="AB1398" s="3"/>
      <c r="AC1398" s="1"/>
      <c r="AD1398" s="3"/>
      <c r="AE1398" s="3"/>
      <c r="AF1398" s="3"/>
      <c r="AG1398" s="3"/>
      <c r="AH1398" s="3"/>
      <c r="AI1398" s="10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</row>
    <row r="1399" spans="1:145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13"/>
      <c r="T1399" s="13"/>
      <c r="U1399" s="13"/>
      <c r="V1399" s="13"/>
      <c r="W1399" s="4"/>
      <c r="X1399" s="30"/>
      <c r="Y1399" s="3"/>
      <c r="Z1399" s="3"/>
      <c r="AA1399" s="30"/>
      <c r="AB1399" s="3"/>
      <c r="AC1399" s="1"/>
      <c r="AD1399" s="3"/>
      <c r="AE1399" s="3"/>
      <c r="AF1399" s="3"/>
      <c r="AG1399" s="3"/>
      <c r="AH1399" s="3"/>
      <c r="AI1399" s="10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</row>
    <row r="1400" spans="1:145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13"/>
      <c r="T1400" s="13"/>
      <c r="U1400" s="13"/>
      <c r="V1400" s="13"/>
      <c r="W1400" s="4"/>
      <c r="X1400" s="30"/>
      <c r="Y1400" s="3"/>
      <c r="Z1400" s="3"/>
      <c r="AA1400" s="30"/>
      <c r="AB1400" s="3"/>
      <c r="AC1400" s="1"/>
      <c r="AD1400" s="3"/>
      <c r="AE1400" s="3"/>
      <c r="AF1400" s="3"/>
      <c r="AG1400" s="3"/>
      <c r="AH1400" s="3"/>
      <c r="AI1400" s="10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</row>
    <row r="1401" spans="1:145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13"/>
      <c r="T1401" s="13"/>
      <c r="U1401" s="13"/>
      <c r="V1401" s="13"/>
      <c r="W1401" s="4"/>
      <c r="X1401" s="30"/>
      <c r="Y1401" s="3"/>
      <c r="Z1401" s="3"/>
      <c r="AA1401" s="30"/>
      <c r="AB1401" s="3"/>
      <c r="AC1401" s="1"/>
      <c r="AD1401" s="3"/>
      <c r="AE1401" s="3"/>
      <c r="AF1401" s="3"/>
      <c r="AG1401" s="3"/>
      <c r="AH1401" s="3"/>
      <c r="AI1401" s="10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</row>
    <row r="1402" spans="1:145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13"/>
      <c r="T1402" s="13"/>
      <c r="U1402" s="13"/>
      <c r="V1402" s="13"/>
      <c r="W1402" s="4"/>
      <c r="X1402" s="30"/>
      <c r="Y1402" s="3"/>
      <c r="Z1402" s="3"/>
      <c r="AA1402" s="30"/>
      <c r="AB1402" s="3"/>
      <c r="AC1402" s="1"/>
      <c r="AD1402" s="3"/>
      <c r="AE1402" s="3"/>
      <c r="AF1402" s="3"/>
      <c r="AG1402" s="3"/>
      <c r="AH1402" s="3"/>
      <c r="AI1402" s="10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</row>
    <row r="1403" spans="1:145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13"/>
      <c r="T1403" s="13"/>
      <c r="U1403" s="13"/>
      <c r="V1403" s="13"/>
      <c r="W1403" s="4"/>
      <c r="X1403" s="30"/>
      <c r="Y1403" s="3"/>
      <c r="Z1403" s="3"/>
      <c r="AA1403" s="30"/>
      <c r="AB1403" s="3"/>
      <c r="AC1403" s="1"/>
      <c r="AD1403" s="3"/>
      <c r="AE1403" s="3"/>
      <c r="AF1403" s="3"/>
      <c r="AG1403" s="3"/>
      <c r="AH1403" s="3"/>
      <c r="AI1403" s="10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</row>
    <row r="1404" spans="1:145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13"/>
      <c r="T1404" s="13"/>
      <c r="U1404" s="13"/>
      <c r="V1404" s="13"/>
      <c r="W1404" s="4"/>
      <c r="X1404" s="30"/>
      <c r="Y1404" s="3"/>
      <c r="Z1404" s="3"/>
      <c r="AA1404" s="30"/>
      <c r="AB1404" s="3"/>
      <c r="AC1404" s="1"/>
      <c r="AD1404" s="3"/>
      <c r="AE1404" s="3"/>
      <c r="AF1404" s="3"/>
      <c r="AG1404" s="3"/>
      <c r="AH1404" s="3"/>
      <c r="AI1404" s="10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</row>
    <row r="1405" spans="1:145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13"/>
      <c r="T1405" s="13"/>
      <c r="U1405" s="13"/>
      <c r="V1405" s="13"/>
      <c r="W1405" s="4"/>
      <c r="X1405" s="30"/>
      <c r="Y1405" s="3"/>
      <c r="Z1405" s="3"/>
      <c r="AA1405" s="30"/>
      <c r="AB1405" s="3"/>
      <c r="AC1405" s="1"/>
      <c r="AD1405" s="3"/>
      <c r="AE1405" s="3"/>
      <c r="AF1405" s="3"/>
      <c r="AG1405" s="3"/>
      <c r="AH1405" s="3"/>
      <c r="AI1405" s="10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</row>
    <row r="1406" spans="1:145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13"/>
      <c r="T1406" s="13"/>
      <c r="U1406" s="13"/>
      <c r="V1406" s="13"/>
      <c r="W1406" s="4"/>
      <c r="X1406" s="30"/>
      <c r="Y1406" s="3"/>
      <c r="Z1406" s="3"/>
      <c r="AA1406" s="30"/>
      <c r="AB1406" s="3"/>
      <c r="AC1406" s="1"/>
      <c r="AD1406" s="3"/>
      <c r="AE1406" s="3"/>
      <c r="AF1406" s="3"/>
      <c r="AG1406" s="3"/>
      <c r="AH1406" s="3"/>
      <c r="AI1406" s="10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</row>
    <row r="1407" spans="1:145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13"/>
      <c r="T1407" s="13"/>
      <c r="U1407" s="13"/>
      <c r="V1407" s="13"/>
      <c r="W1407" s="4"/>
      <c r="X1407" s="30"/>
      <c r="Y1407" s="3"/>
      <c r="Z1407" s="3"/>
      <c r="AA1407" s="30"/>
      <c r="AB1407" s="3"/>
      <c r="AC1407" s="1"/>
      <c r="AD1407" s="3"/>
      <c r="AE1407" s="3"/>
      <c r="AF1407" s="3"/>
      <c r="AG1407" s="3"/>
      <c r="AH1407" s="3"/>
      <c r="AI1407" s="10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</row>
    <row r="1408" spans="1:145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13"/>
      <c r="T1408" s="13"/>
      <c r="U1408" s="13"/>
      <c r="V1408" s="13"/>
      <c r="W1408" s="4"/>
      <c r="X1408" s="30"/>
      <c r="Y1408" s="3"/>
      <c r="Z1408" s="3"/>
      <c r="AA1408" s="30"/>
      <c r="AB1408" s="3"/>
      <c r="AC1408" s="1"/>
      <c r="AD1408" s="3"/>
      <c r="AE1408" s="3"/>
      <c r="AF1408" s="3"/>
      <c r="AG1408" s="3"/>
      <c r="AH1408" s="3"/>
      <c r="AI1408" s="10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</row>
    <row r="1409" spans="1:145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13"/>
      <c r="T1409" s="13"/>
      <c r="U1409" s="13"/>
      <c r="V1409" s="13"/>
      <c r="W1409" s="4"/>
      <c r="X1409" s="30"/>
      <c r="Y1409" s="3"/>
      <c r="Z1409" s="3"/>
      <c r="AA1409" s="30"/>
      <c r="AB1409" s="3"/>
      <c r="AC1409" s="1"/>
      <c r="AD1409" s="3"/>
      <c r="AE1409" s="3"/>
      <c r="AF1409" s="3"/>
      <c r="AG1409" s="3"/>
      <c r="AH1409" s="3"/>
      <c r="AI1409" s="10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</row>
    <row r="1410" spans="1:145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13"/>
      <c r="T1410" s="13"/>
      <c r="U1410" s="13"/>
      <c r="V1410" s="13"/>
      <c r="W1410" s="4"/>
      <c r="X1410" s="30"/>
      <c r="Y1410" s="3"/>
      <c r="Z1410" s="3"/>
      <c r="AA1410" s="30"/>
      <c r="AB1410" s="3"/>
      <c r="AC1410" s="1"/>
      <c r="AD1410" s="3"/>
      <c r="AE1410" s="3"/>
      <c r="AF1410" s="3"/>
      <c r="AG1410" s="3"/>
      <c r="AH1410" s="3"/>
      <c r="AI1410" s="10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</row>
    <row r="1411" spans="1:145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13"/>
      <c r="T1411" s="13"/>
      <c r="U1411" s="13"/>
      <c r="V1411" s="13"/>
      <c r="W1411" s="4"/>
      <c r="X1411" s="30"/>
      <c r="Y1411" s="3"/>
      <c r="Z1411" s="3"/>
      <c r="AA1411" s="30"/>
      <c r="AB1411" s="3"/>
      <c r="AC1411" s="1"/>
      <c r="AD1411" s="3"/>
      <c r="AE1411" s="3"/>
      <c r="AF1411" s="3"/>
      <c r="AG1411" s="3"/>
      <c r="AH1411" s="3"/>
      <c r="AI1411" s="10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</row>
    <row r="1412" spans="1:145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13"/>
      <c r="T1412" s="13"/>
      <c r="U1412" s="13"/>
      <c r="V1412" s="13"/>
      <c r="W1412" s="4"/>
      <c r="X1412" s="30"/>
      <c r="Y1412" s="3"/>
      <c r="Z1412" s="3"/>
      <c r="AA1412" s="30"/>
      <c r="AB1412" s="3"/>
      <c r="AC1412" s="1"/>
      <c r="AD1412" s="3"/>
      <c r="AE1412" s="3"/>
      <c r="AF1412" s="3"/>
      <c r="AG1412" s="3"/>
      <c r="AH1412" s="3"/>
      <c r="AI1412" s="10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</row>
    <row r="1413" spans="1:145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13"/>
      <c r="T1413" s="13"/>
      <c r="U1413" s="13"/>
      <c r="V1413" s="13"/>
      <c r="W1413" s="4"/>
      <c r="X1413" s="30"/>
      <c r="Y1413" s="3"/>
      <c r="Z1413" s="3"/>
      <c r="AA1413" s="30"/>
      <c r="AB1413" s="3"/>
      <c r="AC1413" s="1"/>
      <c r="AD1413" s="3"/>
      <c r="AE1413" s="3"/>
      <c r="AF1413" s="3"/>
      <c r="AG1413" s="3"/>
      <c r="AH1413" s="3"/>
      <c r="AI1413" s="10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</row>
    <row r="1414" spans="1:145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13"/>
      <c r="T1414" s="13"/>
      <c r="U1414" s="13"/>
      <c r="V1414" s="13"/>
      <c r="W1414" s="4"/>
      <c r="X1414" s="30"/>
      <c r="Y1414" s="3"/>
      <c r="Z1414" s="3"/>
      <c r="AA1414" s="30"/>
      <c r="AB1414" s="3"/>
      <c r="AC1414" s="1"/>
      <c r="AD1414" s="3"/>
      <c r="AE1414" s="3"/>
      <c r="AF1414" s="3"/>
      <c r="AG1414" s="3"/>
      <c r="AH1414" s="3"/>
      <c r="AI1414" s="10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</row>
    <row r="1415" spans="1:145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13"/>
      <c r="T1415" s="13"/>
      <c r="U1415" s="13"/>
      <c r="V1415" s="13"/>
      <c r="W1415" s="4"/>
      <c r="X1415" s="30"/>
      <c r="Y1415" s="3"/>
      <c r="Z1415" s="3"/>
      <c r="AA1415" s="30"/>
      <c r="AB1415" s="3"/>
      <c r="AC1415" s="1"/>
      <c r="AD1415" s="3"/>
      <c r="AE1415" s="3"/>
      <c r="AF1415" s="3"/>
      <c r="AG1415" s="3"/>
      <c r="AH1415" s="3"/>
      <c r="AI1415" s="10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</row>
    <row r="1416" spans="1:145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13"/>
      <c r="T1416" s="13"/>
      <c r="U1416" s="13"/>
      <c r="V1416" s="13"/>
      <c r="W1416" s="4"/>
      <c r="X1416" s="30"/>
      <c r="Y1416" s="3"/>
      <c r="Z1416" s="3"/>
      <c r="AA1416" s="30"/>
      <c r="AB1416" s="3"/>
      <c r="AC1416" s="1"/>
      <c r="AD1416" s="3"/>
      <c r="AE1416" s="3"/>
      <c r="AF1416" s="3"/>
      <c r="AG1416" s="3"/>
      <c r="AH1416" s="3"/>
      <c r="AI1416" s="10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</row>
    <row r="1417" spans="1:145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13"/>
      <c r="T1417" s="13"/>
      <c r="U1417" s="13"/>
      <c r="V1417" s="13"/>
      <c r="W1417" s="4"/>
      <c r="X1417" s="30"/>
      <c r="Y1417" s="3"/>
      <c r="Z1417" s="3"/>
      <c r="AA1417" s="30"/>
      <c r="AB1417" s="3"/>
      <c r="AC1417" s="1"/>
      <c r="AD1417" s="3"/>
      <c r="AE1417" s="3"/>
      <c r="AF1417" s="3"/>
      <c r="AG1417" s="3"/>
      <c r="AH1417" s="3"/>
      <c r="AI1417" s="10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</row>
    <row r="1418" spans="1:145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13"/>
      <c r="T1418" s="13"/>
      <c r="U1418" s="13"/>
      <c r="V1418" s="13"/>
      <c r="W1418" s="4"/>
      <c r="X1418" s="30"/>
      <c r="Y1418" s="3"/>
      <c r="Z1418" s="3"/>
      <c r="AA1418" s="30"/>
      <c r="AB1418" s="3"/>
      <c r="AC1418" s="1"/>
      <c r="AD1418" s="3"/>
      <c r="AE1418" s="3"/>
      <c r="AF1418" s="3"/>
      <c r="AG1418" s="3"/>
      <c r="AH1418" s="3"/>
      <c r="AI1418" s="10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</row>
    <row r="1419" spans="1:145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13"/>
      <c r="T1419" s="13"/>
      <c r="U1419" s="13"/>
      <c r="V1419" s="13"/>
      <c r="W1419" s="4"/>
      <c r="X1419" s="30"/>
      <c r="Y1419" s="3"/>
      <c r="Z1419" s="3"/>
      <c r="AA1419" s="30"/>
      <c r="AB1419" s="3"/>
      <c r="AC1419" s="1"/>
      <c r="AD1419" s="3"/>
      <c r="AE1419" s="3"/>
      <c r="AF1419" s="3"/>
      <c r="AG1419" s="3"/>
      <c r="AH1419" s="3"/>
      <c r="AI1419" s="10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</row>
    <row r="1420" spans="1:145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13"/>
      <c r="T1420" s="13"/>
      <c r="U1420" s="13"/>
      <c r="V1420" s="13"/>
      <c r="W1420" s="4"/>
      <c r="X1420" s="30"/>
      <c r="Y1420" s="3"/>
      <c r="Z1420" s="3"/>
      <c r="AA1420" s="30"/>
      <c r="AB1420" s="3"/>
      <c r="AC1420" s="1"/>
      <c r="AD1420" s="3"/>
      <c r="AE1420" s="3"/>
      <c r="AF1420" s="3"/>
      <c r="AG1420" s="3"/>
      <c r="AH1420" s="3"/>
      <c r="AI1420" s="10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</row>
    <row r="1421" spans="1:145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13"/>
      <c r="T1421" s="13"/>
      <c r="U1421" s="13"/>
      <c r="V1421" s="13"/>
      <c r="W1421" s="4"/>
      <c r="X1421" s="30"/>
      <c r="Y1421" s="3"/>
      <c r="Z1421" s="3"/>
      <c r="AA1421" s="30"/>
      <c r="AB1421" s="3"/>
      <c r="AC1421" s="1"/>
      <c r="AD1421" s="3"/>
      <c r="AE1421" s="3"/>
      <c r="AF1421" s="3"/>
      <c r="AG1421" s="3"/>
      <c r="AH1421" s="3"/>
      <c r="AI1421" s="10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</row>
    <row r="1422" spans="1:145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13"/>
      <c r="T1422" s="13"/>
      <c r="U1422" s="13"/>
      <c r="V1422" s="13"/>
      <c r="W1422" s="4"/>
      <c r="X1422" s="30"/>
      <c r="Y1422" s="3"/>
      <c r="Z1422" s="3"/>
      <c r="AA1422" s="30"/>
      <c r="AB1422" s="3"/>
      <c r="AC1422" s="1"/>
      <c r="AD1422" s="3"/>
      <c r="AE1422" s="3"/>
      <c r="AF1422" s="3"/>
      <c r="AG1422" s="3"/>
      <c r="AH1422" s="3"/>
      <c r="AI1422" s="10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</row>
    <row r="1423" spans="1:145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13"/>
      <c r="T1423" s="13"/>
      <c r="U1423" s="13"/>
      <c r="V1423" s="13"/>
      <c r="W1423" s="4"/>
      <c r="X1423" s="30"/>
      <c r="Y1423" s="3"/>
      <c r="Z1423" s="3"/>
      <c r="AA1423" s="30"/>
      <c r="AB1423" s="3"/>
      <c r="AC1423" s="1"/>
      <c r="AD1423" s="3"/>
      <c r="AE1423" s="3"/>
      <c r="AF1423" s="3"/>
      <c r="AG1423" s="3"/>
      <c r="AH1423" s="3"/>
      <c r="AI1423" s="10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</row>
    <row r="1424" spans="1:145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13"/>
      <c r="T1424" s="13"/>
      <c r="U1424" s="13"/>
      <c r="V1424" s="13"/>
      <c r="W1424" s="4"/>
      <c r="X1424" s="30"/>
      <c r="Y1424" s="3"/>
      <c r="Z1424" s="3"/>
      <c r="AA1424" s="30"/>
      <c r="AB1424" s="3"/>
      <c r="AC1424" s="1"/>
      <c r="AD1424" s="3"/>
      <c r="AE1424" s="3"/>
      <c r="AF1424" s="3"/>
      <c r="AG1424" s="3"/>
      <c r="AH1424" s="3"/>
      <c r="AI1424" s="10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</row>
    <row r="1425" spans="1:145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13"/>
      <c r="T1425" s="13"/>
      <c r="U1425" s="13"/>
      <c r="V1425" s="13"/>
      <c r="W1425" s="4"/>
      <c r="X1425" s="30"/>
      <c r="Y1425" s="3"/>
      <c r="Z1425" s="3"/>
      <c r="AA1425" s="30"/>
      <c r="AB1425" s="3"/>
      <c r="AC1425" s="1"/>
      <c r="AD1425" s="3"/>
      <c r="AE1425" s="3"/>
      <c r="AF1425" s="3"/>
      <c r="AG1425" s="3"/>
      <c r="AH1425" s="3"/>
      <c r="AI1425" s="10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</row>
    <row r="1426" spans="1:145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13"/>
      <c r="T1426" s="13"/>
      <c r="U1426" s="13"/>
      <c r="V1426" s="13"/>
      <c r="W1426" s="4"/>
      <c r="X1426" s="30"/>
      <c r="Y1426" s="3"/>
      <c r="Z1426" s="3"/>
      <c r="AA1426" s="30"/>
      <c r="AB1426" s="3"/>
      <c r="AC1426" s="1"/>
      <c r="AD1426" s="3"/>
      <c r="AE1426" s="3"/>
      <c r="AF1426" s="3"/>
      <c r="AG1426" s="3"/>
      <c r="AH1426" s="3"/>
      <c r="AI1426" s="10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</row>
    <row r="1427" spans="1:145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13"/>
      <c r="T1427" s="13"/>
      <c r="U1427" s="13"/>
      <c r="V1427" s="13"/>
      <c r="W1427" s="4"/>
      <c r="X1427" s="30"/>
      <c r="Y1427" s="3"/>
      <c r="Z1427" s="3"/>
      <c r="AA1427" s="30"/>
      <c r="AB1427" s="3"/>
      <c r="AC1427" s="1"/>
      <c r="AD1427" s="3"/>
      <c r="AE1427" s="3"/>
      <c r="AF1427" s="3"/>
      <c r="AG1427" s="3"/>
      <c r="AH1427" s="3"/>
      <c r="AI1427" s="10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</row>
    <row r="1428" spans="1:145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13"/>
      <c r="T1428" s="13"/>
      <c r="U1428" s="13"/>
      <c r="V1428" s="13"/>
      <c r="W1428" s="4"/>
      <c r="X1428" s="30"/>
      <c r="Y1428" s="3"/>
      <c r="Z1428" s="3"/>
      <c r="AA1428" s="30"/>
      <c r="AB1428" s="3"/>
      <c r="AC1428" s="1"/>
      <c r="AD1428" s="3"/>
      <c r="AE1428" s="3"/>
      <c r="AF1428" s="3"/>
      <c r="AG1428" s="3"/>
      <c r="AH1428" s="3"/>
      <c r="AI1428" s="10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</row>
    <row r="1429" spans="1:145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13"/>
      <c r="T1429" s="13"/>
      <c r="U1429" s="13"/>
      <c r="V1429" s="13"/>
      <c r="W1429" s="4"/>
      <c r="X1429" s="30"/>
      <c r="Y1429" s="3"/>
      <c r="Z1429" s="3"/>
      <c r="AA1429" s="30"/>
      <c r="AB1429" s="3"/>
      <c r="AC1429" s="1"/>
      <c r="AD1429" s="3"/>
      <c r="AE1429" s="3"/>
      <c r="AF1429" s="3"/>
      <c r="AG1429" s="3"/>
      <c r="AH1429" s="3"/>
      <c r="AI1429" s="10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</row>
    <row r="1430" spans="1:145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13"/>
      <c r="T1430" s="13"/>
      <c r="U1430" s="13"/>
      <c r="V1430" s="13"/>
      <c r="W1430" s="4"/>
      <c r="X1430" s="30"/>
      <c r="Y1430" s="3"/>
      <c r="Z1430" s="3"/>
      <c r="AA1430" s="30"/>
      <c r="AB1430" s="3"/>
      <c r="AC1430" s="1"/>
      <c r="AD1430" s="3"/>
      <c r="AE1430" s="3"/>
      <c r="AF1430" s="3"/>
      <c r="AG1430" s="3"/>
      <c r="AH1430" s="3"/>
      <c r="AI1430" s="10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</row>
    <row r="1431" spans="1:145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13"/>
      <c r="T1431" s="13"/>
      <c r="U1431" s="13"/>
      <c r="V1431" s="13"/>
      <c r="W1431" s="4"/>
      <c r="X1431" s="30"/>
      <c r="Y1431" s="3"/>
      <c r="Z1431" s="3"/>
      <c r="AA1431" s="30"/>
      <c r="AB1431" s="3"/>
      <c r="AC1431" s="1"/>
      <c r="AD1431" s="3"/>
      <c r="AE1431" s="3"/>
      <c r="AF1431" s="3"/>
      <c r="AG1431" s="3"/>
      <c r="AH1431" s="3"/>
      <c r="AI1431" s="10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</row>
    <row r="1432" spans="1:145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13"/>
      <c r="T1432" s="13"/>
      <c r="U1432" s="13"/>
      <c r="V1432" s="13"/>
      <c r="W1432" s="4"/>
      <c r="X1432" s="30"/>
      <c r="Y1432" s="3"/>
      <c r="Z1432" s="3"/>
      <c r="AA1432" s="30"/>
      <c r="AB1432" s="3"/>
      <c r="AC1432" s="1"/>
      <c r="AD1432" s="3"/>
      <c r="AE1432" s="3"/>
      <c r="AF1432" s="3"/>
      <c r="AG1432" s="3"/>
      <c r="AH1432" s="3"/>
      <c r="AI1432" s="10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</row>
    <row r="1433" spans="1:145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13"/>
      <c r="T1433" s="13"/>
      <c r="U1433" s="13"/>
      <c r="V1433" s="13"/>
      <c r="W1433" s="4"/>
      <c r="X1433" s="30"/>
      <c r="Y1433" s="3"/>
      <c r="Z1433" s="3"/>
      <c r="AA1433" s="30"/>
      <c r="AB1433" s="3"/>
      <c r="AC1433" s="1"/>
      <c r="AD1433" s="3"/>
      <c r="AE1433" s="3"/>
      <c r="AF1433" s="3"/>
      <c r="AG1433" s="3"/>
      <c r="AH1433" s="3"/>
      <c r="AI1433" s="10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</row>
    <row r="1434" spans="1:145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13"/>
      <c r="T1434" s="13"/>
      <c r="U1434" s="13"/>
      <c r="V1434" s="13"/>
      <c r="W1434" s="4"/>
      <c r="X1434" s="30"/>
      <c r="Y1434" s="3"/>
      <c r="Z1434" s="3"/>
      <c r="AA1434" s="30"/>
      <c r="AB1434" s="3"/>
      <c r="AC1434" s="1"/>
      <c r="AD1434" s="3"/>
      <c r="AE1434" s="3"/>
      <c r="AF1434" s="3"/>
      <c r="AG1434" s="3"/>
      <c r="AH1434" s="3"/>
      <c r="AI1434" s="10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</row>
    <row r="1435" spans="1:145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13"/>
      <c r="T1435" s="13"/>
      <c r="U1435" s="13"/>
      <c r="V1435" s="13"/>
      <c r="W1435" s="4"/>
      <c r="X1435" s="30"/>
      <c r="Y1435" s="3"/>
      <c r="Z1435" s="3"/>
      <c r="AA1435" s="30"/>
      <c r="AB1435" s="3"/>
      <c r="AC1435" s="1"/>
      <c r="AD1435" s="3"/>
      <c r="AE1435" s="3"/>
      <c r="AF1435" s="3"/>
      <c r="AG1435" s="3"/>
      <c r="AH1435" s="3"/>
      <c r="AI1435" s="10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</row>
    <row r="1436" spans="1:145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13"/>
      <c r="T1436" s="13"/>
      <c r="U1436" s="13"/>
      <c r="V1436" s="13"/>
      <c r="W1436" s="4"/>
      <c r="X1436" s="30"/>
      <c r="Y1436" s="3"/>
      <c r="Z1436" s="3"/>
      <c r="AA1436" s="30"/>
      <c r="AB1436" s="3"/>
      <c r="AC1436" s="1"/>
      <c r="AD1436" s="3"/>
      <c r="AE1436" s="3"/>
      <c r="AF1436" s="3"/>
      <c r="AG1436" s="3"/>
      <c r="AH1436" s="3"/>
      <c r="AI1436" s="10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</row>
    <row r="1437" spans="1:145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13"/>
      <c r="T1437" s="13"/>
      <c r="U1437" s="13"/>
      <c r="V1437" s="13"/>
      <c r="W1437" s="4"/>
      <c r="X1437" s="30"/>
      <c r="Y1437" s="3"/>
      <c r="Z1437" s="3"/>
      <c r="AA1437" s="30"/>
      <c r="AB1437" s="3"/>
      <c r="AC1437" s="1"/>
      <c r="AD1437" s="3"/>
      <c r="AE1437" s="3"/>
      <c r="AF1437" s="3"/>
      <c r="AG1437" s="3"/>
      <c r="AH1437" s="3"/>
      <c r="AI1437" s="10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</row>
    <row r="1438" spans="1:145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13"/>
      <c r="T1438" s="13"/>
      <c r="U1438" s="13"/>
      <c r="V1438" s="13"/>
      <c r="W1438" s="4"/>
      <c r="X1438" s="30"/>
      <c r="Y1438" s="3"/>
      <c r="Z1438" s="3"/>
      <c r="AA1438" s="30"/>
      <c r="AB1438" s="3"/>
      <c r="AC1438" s="1"/>
      <c r="AD1438" s="3"/>
      <c r="AE1438" s="3"/>
      <c r="AF1438" s="3"/>
      <c r="AG1438" s="3"/>
      <c r="AH1438" s="3"/>
      <c r="AI1438" s="10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</row>
    <row r="1439" spans="1:145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13"/>
      <c r="T1439" s="13"/>
      <c r="U1439" s="13"/>
      <c r="V1439" s="13"/>
      <c r="W1439" s="4"/>
      <c r="X1439" s="30"/>
      <c r="Y1439" s="3"/>
      <c r="Z1439" s="3"/>
      <c r="AA1439" s="30"/>
      <c r="AB1439" s="3"/>
      <c r="AC1439" s="1"/>
      <c r="AD1439" s="3"/>
      <c r="AE1439" s="3"/>
      <c r="AF1439" s="3"/>
      <c r="AG1439" s="3"/>
      <c r="AH1439" s="3"/>
      <c r="AI1439" s="10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</row>
    <row r="1440" spans="1:145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13"/>
      <c r="T1440" s="13"/>
      <c r="U1440" s="13"/>
      <c r="V1440" s="13"/>
      <c r="W1440" s="4"/>
      <c r="X1440" s="30"/>
      <c r="Y1440" s="3"/>
      <c r="Z1440" s="3"/>
      <c r="AA1440" s="30"/>
      <c r="AB1440" s="3"/>
      <c r="AC1440" s="1"/>
      <c r="AD1440" s="3"/>
      <c r="AE1440" s="3"/>
      <c r="AF1440" s="3"/>
      <c r="AG1440" s="3"/>
      <c r="AH1440" s="3"/>
      <c r="AI1440" s="10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</row>
    <row r="1441" spans="1:145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13"/>
      <c r="T1441" s="13"/>
      <c r="U1441" s="13"/>
      <c r="V1441" s="13"/>
      <c r="W1441" s="4"/>
      <c r="X1441" s="30"/>
      <c r="Y1441" s="3"/>
      <c r="Z1441" s="3"/>
      <c r="AA1441" s="30"/>
      <c r="AB1441" s="3"/>
      <c r="AC1441" s="1"/>
      <c r="AD1441" s="3"/>
      <c r="AE1441" s="3"/>
      <c r="AF1441" s="3"/>
      <c r="AG1441" s="3"/>
      <c r="AH1441" s="3"/>
      <c r="AI1441" s="10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</row>
    <row r="1442" spans="1:145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13"/>
      <c r="T1442" s="13"/>
      <c r="U1442" s="13"/>
      <c r="V1442" s="13"/>
      <c r="W1442" s="4"/>
      <c r="X1442" s="30"/>
      <c r="Y1442" s="3"/>
      <c r="Z1442" s="3"/>
      <c r="AA1442" s="30"/>
      <c r="AB1442" s="3"/>
      <c r="AC1442" s="1"/>
      <c r="AD1442" s="3"/>
      <c r="AE1442" s="3"/>
      <c r="AF1442" s="3"/>
      <c r="AG1442" s="3"/>
      <c r="AH1442" s="3"/>
      <c r="AI1442" s="10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</row>
    <row r="1443" spans="1:145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13"/>
      <c r="T1443" s="13"/>
      <c r="U1443" s="13"/>
      <c r="V1443" s="13"/>
      <c r="W1443" s="4"/>
      <c r="X1443" s="30"/>
      <c r="Y1443" s="3"/>
      <c r="Z1443" s="3"/>
      <c r="AA1443" s="30"/>
      <c r="AB1443" s="3"/>
      <c r="AC1443" s="1"/>
      <c r="AD1443" s="3"/>
      <c r="AE1443" s="3"/>
      <c r="AF1443" s="3"/>
      <c r="AG1443" s="3"/>
      <c r="AH1443" s="3"/>
      <c r="AI1443" s="10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</row>
    <row r="1444" spans="1:145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13"/>
      <c r="T1444" s="13"/>
      <c r="U1444" s="13"/>
      <c r="V1444" s="13"/>
      <c r="W1444" s="4"/>
      <c r="X1444" s="30"/>
      <c r="Y1444" s="3"/>
      <c r="Z1444" s="3"/>
      <c r="AA1444" s="30"/>
      <c r="AB1444" s="3"/>
      <c r="AC1444" s="1"/>
      <c r="AD1444" s="3"/>
      <c r="AE1444" s="3"/>
      <c r="AF1444" s="3"/>
      <c r="AG1444" s="3"/>
      <c r="AH1444" s="3"/>
      <c r="AI1444" s="10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</row>
    <row r="1445" spans="1:145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13"/>
      <c r="T1445" s="13"/>
      <c r="U1445" s="13"/>
      <c r="V1445" s="13"/>
      <c r="W1445" s="4"/>
      <c r="X1445" s="30"/>
      <c r="Y1445" s="3"/>
      <c r="Z1445" s="3"/>
      <c r="AA1445" s="30"/>
      <c r="AB1445" s="3"/>
      <c r="AC1445" s="1"/>
      <c r="AD1445" s="3"/>
      <c r="AE1445" s="3"/>
      <c r="AF1445" s="3"/>
      <c r="AG1445" s="3"/>
      <c r="AH1445" s="3"/>
      <c r="AI1445" s="10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</row>
    <row r="1446" spans="1:145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13"/>
      <c r="T1446" s="13"/>
      <c r="U1446" s="13"/>
      <c r="V1446" s="13"/>
      <c r="W1446" s="4"/>
      <c r="X1446" s="30"/>
      <c r="Y1446" s="3"/>
      <c r="Z1446" s="3"/>
      <c r="AA1446" s="30"/>
      <c r="AB1446" s="3"/>
      <c r="AC1446" s="1"/>
      <c r="AD1446" s="3"/>
      <c r="AE1446" s="3"/>
      <c r="AF1446" s="3"/>
      <c r="AG1446" s="3"/>
      <c r="AH1446" s="3"/>
      <c r="AI1446" s="10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</row>
    <row r="1447" spans="1:145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13"/>
      <c r="T1447" s="13"/>
      <c r="U1447" s="13"/>
      <c r="V1447" s="13"/>
      <c r="W1447" s="4"/>
      <c r="X1447" s="30"/>
      <c r="Y1447" s="3"/>
      <c r="Z1447" s="3"/>
      <c r="AA1447" s="30"/>
      <c r="AB1447" s="3"/>
      <c r="AC1447" s="1"/>
      <c r="AD1447" s="3"/>
      <c r="AE1447" s="3"/>
      <c r="AF1447" s="3"/>
      <c r="AG1447" s="3"/>
      <c r="AH1447" s="3"/>
      <c r="AI1447" s="10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</row>
    <row r="1448" spans="1:145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13"/>
      <c r="T1448" s="13"/>
      <c r="U1448" s="13"/>
      <c r="V1448" s="13"/>
      <c r="W1448" s="4"/>
      <c r="X1448" s="30"/>
      <c r="Y1448" s="3"/>
      <c r="Z1448" s="3"/>
      <c r="AA1448" s="30"/>
      <c r="AB1448" s="3"/>
      <c r="AC1448" s="1"/>
      <c r="AD1448" s="3"/>
      <c r="AE1448" s="3"/>
      <c r="AF1448" s="3"/>
      <c r="AG1448" s="3"/>
      <c r="AH1448" s="3"/>
      <c r="AI1448" s="10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</row>
    <row r="1449" spans="1:145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13"/>
      <c r="T1449" s="13"/>
      <c r="U1449" s="13"/>
      <c r="V1449" s="13"/>
      <c r="W1449" s="4"/>
      <c r="X1449" s="30"/>
      <c r="Y1449" s="3"/>
      <c r="Z1449" s="3"/>
      <c r="AA1449" s="30"/>
      <c r="AB1449" s="3"/>
      <c r="AC1449" s="1"/>
      <c r="AD1449" s="3"/>
      <c r="AE1449" s="3"/>
      <c r="AF1449" s="3"/>
      <c r="AG1449" s="3"/>
      <c r="AH1449" s="3"/>
      <c r="AI1449" s="10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</row>
    <row r="1450" spans="1:145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13"/>
      <c r="T1450" s="13"/>
      <c r="U1450" s="13"/>
      <c r="V1450" s="13"/>
      <c r="W1450" s="4"/>
      <c r="X1450" s="30"/>
      <c r="Y1450" s="3"/>
      <c r="Z1450" s="3"/>
      <c r="AA1450" s="30"/>
      <c r="AB1450" s="3"/>
      <c r="AC1450" s="1"/>
      <c r="AD1450" s="3"/>
      <c r="AE1450" s="3"/>
      <c r="AF1450" s="3"/>
      <c r="AG1450" s="3"/>
      <c r="AH1450" s="3"/>
      <c r="AI1450" s="10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</row>
    <row r="1451" spans="1:145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13"/>
      <c r="T1451" s="13"/>
      <c r="U1451" s="13"/>
      <c r="V1451" s="13"/>
      <c r="W1451" s="4"/>
      <c r="X1451" s="30"/>
      <c r="Y1451" s="3"/>
      <c r="Z1451" s="3"/>
      <c r="AA1451" s="30"/>
      <c r="AB1451" s="3"/>
      <c r="AC1451" s="1"/>
      <c r="AD1451" s="3"/>
      <c r="AE1451" s="3"/>
      <c r="AF1451" s="3"/>
      <c r="AG1451" s="3"/>
      <c r="AH1451" s="3"/>
      <c r="AI1451" s="10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</row>
    <row r="1452" spans="1:145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13"/>
      <c r="T1452" s="13"/>
      <c r="U1452" s="13"/>
      <c r="V1452" s="13"/>
      <c r="W1452" s="4"/>
      <c r="X1452" s="30"/>
      <c r="Y1452" s="3"/>
      <c r="Z1452" s="3"/>
      <c r="AA1452" s="30"/>
      <c r="AB1452" s="3"/>
      <c r="AC1452" s="1"/>
      <c r="AD1452" s="3"/>
      <c r="AE1452" s="3"/>
      <c r="AF1452" s="3"/>
      <c r="AG1452" s="3"/>
      <c r="AH1452" s="3"/>
      <c r="AI1452" s="10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</row>
    <row r="1453" spans="1:145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13"/>
      <c r="T1453" s="13"/>
      <c r="U1453" s="13"/>
      <c r="V1453" s="13"/>
      <c r="W1453" s="4"/>
      <c r="X1453" s="30"/>
      <c r="Y1453" s="3"/>
      <c r="Z1453" s="3"/>
      <c r="AA1453" s="30"/>
      <c r="AB1453" s="3"/>
      <c r="AC1453" s="1"/>
      <c r="AD1453" s="3"/>
      <c r="AE1453" s="3"/>
      <c r="AF1453" s="3"/>
      <c r="AG1453" s="3"/>
      <c r="AH1453" s="3"/>
      <c r="AI1453" s="10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</row>
    <row r="1454" spans="1:145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13"/>
      <c r="T1454" s="13"/>
      <c r="U1454" s="13"/>
      <c r="V1454" s="13"/>
      <c r="W1454" s="4"/>
      <c r="X1454" s="30"/>
      <c r="Y1454" s="3"/>
      <c r="Z1454" s="3"/>
      <c r="AA1454" s="30"/>
      <c r="AB1454" s="3"/>
      <c r="AC1454" s="1"/>
      <c r="AD1454" s="3"/>
      <c r="AE1454" s="3"/>
      <c r="AF1454" s="3"/>
      <c r="AG1454" s="3"/>
      <c r="AH1454" s="3"/>
      <c r="AI1454" s="10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</row>
    <row r="1455" spans="1:145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13"/>
      <c r="T1455" s="13"/>
      <c r="U1455" s="13"/>
      <c r="V1455" s="13"/>
      <c r="W1455" s="4"/>
      <c r="X1455" s="30"/>
      <c r="Y1455" s="3"/>
      <c r="Z1455" s="3"/>
      <c r="AA1455" s="30"/>
      <c r="AB1455" s="3"/>
      <c r="AC1455" s="1"/>
      <c r="AD1455" s="3"/>
      <c r="AE1455" s="3"/>
      <c r="AF1455" s="3"/>
      <c r="AG1455" s="3"/>
      <c r="AH1455" s="3"/>
      <c r="AI1455" s="10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</row>
    <row r="1456" spans="1:145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13"/>
      <c r="T1456" s="13"/>
      <c r="U1456" s="13"/>
      <c r="V1456" s="13"/>
      <c r="W1456" s="4"/>
      <c r="X1456" s="30"/>
      <c r="Y1456" s="3"/>
      <c r="Z1456" s="3"/>
      <c r="AA1456" s="30"/>
      <c r="AB1456" s="3"/>
      <c r="AC1456" s="1"/>
      <c r="AD1456" s="3"/>
      <c r="AE1456" s="3"/>
      <c r="AF1456" s="3"/>
      <c r="AG1456" s="3"/>
      <c r="AH1456" s="3"/>
      <c r="AI1456" s="10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</row>
    <row r="1457" spans="1:145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13"/>
      <c r="T1457" s="13"/>
      <c r="U1457" s="13"/>
      <c r="V1457" s="13"/>
      <c r="W1457" s="4"/>
      <c r="X1457" s="30"/>
      <c r="Y1457" s="3"/>
      <c r="Z1457" s="3"/>
      <c r="AA1457" s="30"/>
      <c r="AB1457" s="3"/>
      <c r="AC1457" s="1"/>
      <c r="AD1457" s="3"/>
      <c r="AE1457" s="3"/>
      <c r="AF1457" s="3"/>
      <c r="AG1457" s="3"/>
      <c r="AH1457" s="3"/>
      <c r="AI1457" s="10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</row>
    <row r="1458" spans="1:145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13"/>
      <c r="T1458" s="13"/>
      <c r="U1458" s="13"/>
      <c r="V1458" s="13"/>
      <c r="W1458" s="4"/>
      <c r="X1458" s="30"/>
      <c r="Y1458" s="3"/>
      <c r="Z1458" s="3"/>
      <c r="AA1458" s="30"/>
      <c r="AB1458" s="3"/>
      <c r="AC1458" s="1"/>
      <c r="AD1458" s="3"/>
      <c r="AE1458" s="3"/>
      <c r="AF1458" s="3"/>
      <c r="AG1458" s="3"/>
      <c r="AH1458" s="3"/>
      <c r="AI1458" s="10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</row>
    <row r="1459" spans="1:145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13"/>
      <c r="T1459" s="13"/>
      <c r="U1459" s="13"/>
      <c r="V1459" s="13"/>
      <c r="W1459" s="4"/>
      <c r="X1459" s="30"/>
      <c r="Y1459" s="3"/>
      <c r="Z1459" s="3"/>
      <c r="AA1459" s="30"/>
      <c r="AB1459" s="3"/>
      <c r="AC1459" s="1"/>
      <c r="AD1459" s="3"/>
      <c r="AE1459" s="3"/>
      <c r="AF1459" s="3"/>
      <c r="AG1459" s="3"/>
      <c r="AH1459" s="3"/>
      <c r="AI1459" s="10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</row>
    <row r="1460" spans="1:145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13"/>
      <c r="T1460" s="13"/>
      <c r="U1460" s="13"/>
      <c r="V1460" s="13"/>
      <c r="W1460" s="4"/>
      <c r="X1460" s="30"/>
      <c r="Y1460" s="3"/>
      <c r="Z1460" s="3"/>
      <c r="AA1460" s="30"/>
      <c r="AB1460" s="3"/>
      <c r="AC1460" s="1"/>
      <c r="AD1460" s="3"/>
      <c r="AE1460" s="3"/>
      <c r="AF1460" s="3"/>
      <c r="AG1460" s="3"/>
      <c r="AH1460" s="3"/>
      <c r="AI1460" s="10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</row>
    <row r="1461" spans="1:145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13"/>
      <c r="T1461" s="13"/>
      <c r="U1461" s="13"/>
      <c r="V1461" s="13"/>
      <c r="W1461" s="4"/>
      <c r="X1461" s="30"/>
      <c r="Y1461" s="3"/>
      <c r="Z1461" s="3"/>
      <c r="AA1461" s="30"/>
      <c r="AB1461" s="3"/>
      <c r="AC1461" s="1"/>
      <c r="AD1461" s="3"/>
      <c r="AE1461" s="3"/>
      <c r="AF1461" s="3"/>
      <c r="AG1461" s="3"/>
      <c r="AH1461" s="3"/>
      <c r="AI1461" s="10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</row>
    <row r="1462" spans="1:145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13"/>
      <c r="T1462" s="13"/>
      <c r="U1462" s="13"/>
      <c r="V1462" s="13"/>
      <c r="W1462" s="4"/>
      <c r="X1462" s="30"/>
      <c r="Y1462" s="3"/>
      <c r="Z1462" s="3"/>
      <c r="AA1462" s="30"/>
      <c r="AB1462" s="3"/>
      <c r="AC1462" s="1"/>
      <c r="AD1462" s="3"/>
      <c r="AE1462" s="3"/>
      <c r="AF1462" s="3"/>
      <c r="AG1462" s="3"/>
      <c r="AH1462" s="3"/>
      <c r="AI1462" s="10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</row>
    <row r="1463" spans="1:145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13"/>
      <c r="T1463" s="13"/>
      <c r="U1463" s="13"/>
      <c r="V1463" s="13"/>
      <c r="W1463" s="4"/>
      <c r="X1463" s="30"/>
      <c r="Y1463" s="3"/>
      <c r="Z1463" s="3"/>
      <c r="AA1463" s="30"/>
      <c r="AB1463" s="3"/>
      <c r="AC1463" s="1"/>
      <c r="AD1463" s="3"/>
      <c r="AE1463" s="3"/>
      <c r="AF1463" s="3"/>
      <c r="AG1463" s="3"/>
      <c r="AH1463" s="3"/>
      <c r="AI1463" s="10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</row>
    <row r="1464" spans="1:145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13"/>
      <c r="T1464" s="13"/>
      <c r="U1464" s="13"/>
      <c r="V1464" s="13"/>
      <c r="W1464" s="4"/>
      <c r="X1464" s="30"/>
      <c r="Y1464" s="3"/>
      <c r="Z1464" s="3"/>
      <c r="AA1464" s="30"/>
      <c r="AB1464" s="3"/>
      <c r="AC1464" s="1"/>
      <c r="AD1464" s="3"/>
      <c r="AE1464" s="3"/>
      <c r="AF1464" s="3"/>
      <c r="AG1464" s="3"/>
      <c r="AH1464" s="3"/>
      <c r="AI1464" s="10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</row>
    <row r="1465" spans="1:145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13"/>
      <c r="T1465" s="13"/>
      <c r="U1465" s="13"/>
      <c r="V1465" s="13"/>
      <c r="W1465" s="4"/>
      <c r="X1465" s="30"/>
      <c r="Y1465" s="3"/>
      <c r="Z1465" s="3"/>
      <c r="AA1465" s="30"/>
      <c r="AB1465" s="3"/>
      <c r="AC1465" s="1"/>
      <c r="AD1465" s="3"/>
      <c r="AE1465" s="3"/>
      <c r="AF1465" s="3"/>
      <c r="AG1465" s="3"/>
      <c r="AH1465" s="3"/>
      <c r="AI1465" s="10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</row>
    <row r="1466" spans="1:145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13"/>
      <c r="T1466" s="13"/>
      <c r="U1466" s="13"/>
      <c r="V1466" s="13"/>
      <c r="W1466" s="4"/>
      <c r="X1466" s="30"/>
      <c r="Y1466" s="3"/>
      <c r="Z1466" s="3"/>
      <c r="AA1466" s="30"/>
      <c r="AB1466" s="3"/>
      <c r="AC1466" s="1"/>
      <c r="AD1466" s="3"/>
      <c r="AE1466" s="3"/>
      <c r="AF1466" s="3"/>
      <c r="AG1466" s="3"/>
      <c r="AH1466" s="3"/>
      <c r="AI1466" s="10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</row>
    <row r="1467" spans="1:145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13"/>
      <c r="T1467" s="13"/>
      <c r="U1467" s="13"/>
      <c r="V1467" s="13"/>
      <c r="W1467" s="4"/>
      <c r="X1467" s="30"/>
      <c r="Y1467" s="3"/>
      <c r="Z1467" s="3"/>
      <c r="AA1467" s="30"/>
      <c r="AB1467" s="3"/>
      <c r="AC1467" s="1"/>
      <c r="AD1467" s="3"/>
      <c r="AE1467" s="3"/>
      <c r="AF1467" s="3"/>
      <c r="AG1467" s="3"/>
      <c r="AH1467" s="3"/>
      <c r="AI1467" s="10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</row>
    <row r="1468" spans="1:145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13"/>
      <c r="T1468" s="13"/>
      <c r="U1468" s="13"/>
      <c r="V1468" s="13"/>
      <c r="W1468" s="4"/>
      <c r="X1468" s="30"/>
      <c r="Y1468" s="3"/>
      <c r="Z1468" s="3"/>
      <c r="AA1468" s="30"/>
      <c r="AB1468" s="3"/>
      <c r="AC1468" s="1"/>
      <c r="AD1468" s="3"/>
      <c r="AE1468" s="3"/>
      <c r="AF1468" s="3"/>
      <c r="AG1468" s="3"/>
      <c r="AH1468" s="3"/>
      <c r="AI1468" s="10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</row>
    <row r="1469" spans="1:145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13"/>
      <c r="T1469" s="13"/>
      <c r="U1469" s="13"/>
      <c r="V1469" s="13"/>
      <c r="W1469" s="4"/>
      <c r="X1469" s="30"/>
      <c r="Y1469" s="3"/>
      <c r="Z1469" s="3"/>
      <c r="AA1469" s="30"/>
      <c r="AB1469" s="3"/>
      <c r="AC1469" s="1"/>
      <c r="AD1469" s="3"/>
      <c r="AE1469" s="3"/>
      <c r="AF1469" s="3"/>
      <c r="AG1469" s="3"/>
      <c r="AH1469" s="3"/>
      <c r="AI1469" s="10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</row>
    <row r="1470" spans="1:145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13"/>
      <c r="T1470" s="13"/>
      <c r="U1470" s="13"/>
      <c r="V1470" s="13"/>
      <c r="W1470" s="4"/>
      <c r="X1470" s="30"/>
      <c r="Y1470" s="3"/>
      <c r="Z1470" s="3"/>
      <c r="AA1470" s="30"/>
      <c r="AB1470" s="3"/>
      <c r="AC1470" s="1"/>
      <c r="AD1470" s="3"/>
      <c r="AE1470" s="3"/>
      <c r="AF1470" s="3"/>
      <c r="AG1470" s="3"/>
      <c r="AH1470" s="3"/>
      <c r="AI1470" s="10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</row>
    <row r="1471" spans="1:145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13"/>
      <c r="T1471" s="13"/>
      <c r="U1471" s="13"/>
      <c r="V1471" s="13"/>
      <c r="W1471" s="4"/>
      <c r="X1471" s="30"/>
      <c r="Y1471" s="3"/>
      <c r="Z1471" s="3"/>
      <c r="AA1471" s="30"/>
      <c r="AB1471" s="3"/>
      <c r="AC1471" s="1"/>
      <c r="AD1471" s="3"/>
      <c r="AE1471" s="3"/>
      <c r="AF1471" s="3"/>
      <c r="AG1471" s="3"/>
      <c r="AH1471" s="3"/>
      <c r="AI1471" s="10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</row>
    <row r="1472" spans="1:145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13"/>
      <c r="T1472" s="13"/>
      <c r="U1472" s="13"/>
      <c r="V1472" s="13"/>
      <c r="W1472" s="4"/>
      <c r="X1472" s="30"/>
      <c r="Y1472" s="3"/>
      <c r="Z1472" s="3"/>
      <c r="AA1472" s="30"/>
      <c r="AB1472" s="3"/>
      <c r="AC1472" s="1"/>
      <c r="AD1472" s="3"/>
      <c r="AE1472" s="3"/>
      <c r="AF1472" s="3"/>
      <c r="AG1472" s="3"/>
      <c r="AH1472" s="3"/>
      <c r="AI1472" s="10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</row>
    <row r="1473" spans="1:145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13"/>
      <c r="T1473" s="13"/>
      <c r="U1473" s="13"/>
      <c r="V1473" s="13"/>
      <c r="W1473" s="4"/>
      <c r="X1473" s="30"/>
      <c r="Y1473" s="20"/>
      <c r="Z1473" s="20"/>
      <c r="AA1473" s="29"/>
      <c r="AB1473" s="20"/>
      <c r="AC1473" s="23"/>
      <c r="AD1473" s="20"/>
      <c r="AE1473" s="20"/>
      <c r="AF1473" s="20"/>
      <c r="AG1473" s="20"/>
      <c r="AH1473" s="20"/>
      <c r="AI1473" s="21"/>
      <c r="AJ1473" s="20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</row>
    <row r="1474" spans="1:145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13"/>
      <c r="T1474" s="13"/>
      <c r="U1474" s="13"/>
      <c r="V1474" s="13"/>
      <c r="W1474" s="4"/>
      <c r="X1474" s="30"/>
      <c r="Y1474" s="3"/>
      <c r="Z1474" s="3"/>
      <c r="AA1474" s="30"/>
      <c r="AB1474" s="3"/>
      <c r="AC1474" s="1"/>
      <c r="AD1474" s="3"/>
      <c r="AE1474" s="3"/>
      <c r="AF1474" s="3"/>
      <c r="AG1474" s="3"/>
      <c r="AH1474" s="3"/>
      <c r="AI1474" s="10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</row>
    <row r="1475" spans="1:145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13"/>
      <c r="T1475" s="13"/>
      <c r="U1475" s="13"/>
      <c r="V1475" s="13"/>
      <c r="W1475" s="4"/>
      <c r="X1475" s="30"/>
      <c r="Y1475" s="20"/>
      <c r="Z1475" s="20"/>
      <c r="AA1475" s="29"/>
      <c r="AB1475" s="20"/>
      <c r="AC1475" s="23"/>
      <c r="AD1475" s="20"/>
      <c r="AE1475" s="20"/>
      <c r="AF1475" s="20"/>
      <c r="AG1475" s="20"/>
      <c r="AH1475" s="20"/>
      <c r="AI1475" s="21"/>
      <c r="AJ1475" s="20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</row>
    <row r="1476" spans="1:145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13"/>
      <c r="T1476" s="13"/>
      <c r="U1476" s="13"/>
      <c r="V1476" s="13"/>
      <c r="W1476" s="4"/>
      <c r="X1476" s="30"/>
      <c r="Y1476" s="3"/>
      <c r="Z1476" s="3"/>
      <c r="AA1476" s="30"/>
      <c r="AB1476" s="3"/>
      <c r="AC1476" s="1"/>
      <c r="AD1476" s="3"/>
      <c r="AE1476" s="3"/>
      <c r="AF1476" s="3"/>
      <c r="AG1476" s="3"/>
      <c r="AH1476" s="3"/>
      <c r="AI1476" s="10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</row>
    <row r="1477" spans="1:145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13"/>
      <c r="T1477" s="13"/>
      <c r="U1477" s="13"/>
      <c r="V1477" s="13"/>
      <c r="W1477" s="4"/>
      <c r="X1477" s="30"/>
      <c r="Y1477" s="3"/>
      <c r="Z1477" s="3"/>
      <c r="AA1477" s="30"/>
      <c r="AB1477" s="3"/>
      <c r="AC1477" s="1"/>
      <c r="AD1477" s="3"/>
      <c r="AE1477" s="3"/>
      <c r="AF1477" s="3"/>
      <c r="AG1477" s="3"/>
      <c r="AH1477" s="3"/>
      <c r="AI1477" s="10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</row>
    <row r="1478" spans="1:145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13"/>
      <c r="T1478" s="13"/>
      <c r="U1478" s="13"/>
      <c r="V1478" s="13"/>
      <c r="W1478" s="4"/>
      <c r="X1478" s="30"/>
      <c r="Y1478" s="3"/>
      <c r="Z1478" s="3"/>
      <c r="AA1478" s="30"/>
      <c r="AB1478" s="3"/>
      <c r="AC1478" s="1"/>
      <c r="AD1478" s="3"/>
      <c r="AE1478" s="3"/>
      <c r="AF1478" s="3"/>
      <c r="AG1478" s="3"/>
      <c r="AH1478" s="3"/>
      <c r="AI1478" s="10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</row>
    <row r="1479" spans="1:145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13"/>
      <c r="T1479" s="13"/>
      <c r="U1479" s="13"/>
      <c r="V1479" s="13"/>
      <c r="W1479" s="4"/>
      <c r="X1479" s="30"/>
      <c r="Y1479" s="3"/>
      <c r="Z1479" s="3"/>
      <c r="AA1479" s="30"/>
      <c r="AB1479" s="3"/>
      <c r="AC1479" s="1"/>
      <c r="AD1479" s="3"/>
      <c r="AE1479" s="3"/>
      <c r="AF1479" s="3"/>
      <c r="AG1479" s="3"/>
      <c r="AH1479" s="3"/>
      <c r="AI1479" s="10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</row>
    <row r="1480" spans="1:145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13"/>
      <c r="T1480" s="13"/>
      <c r="U1480" s="13"/>
      <c r="V1480" s="13"/>
      <c r="W1480" s="4"/>
      <c r="X1480" s="30"/>
      <c r="Y1480" s="9"/>
      <c r="Z1480" s="9"/>
      <c r="AA1480" s="28"/>
      <c r="AB1480" s="3"/>
      <c r="AC1480" s="1"/>
      <c r="AD1480" s="9"/>
      <c r="AE1480" s="3"/>
      <c r="AF1480" s="3"/>
      <c r="AG1480" s="3"/>
      <c r="AH1480" s="9"/>
      <c r="AI1480" s="10"/>
      <c r="AJ1480" s="9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</row>
    <row r="1481" spans="1:145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13"/>
      <c r="T1481" s="13"/>
      <c r="U1481" s="13"/>
      <c r="V1481" s="13"/>
      <c r="W1481" s="4"/>
      <c r="X1481" s="30"/>
      <c r="Y1481" s="9"/>
      <c r="Z1481" s="9"/>
      <c r="AA1481" s="28"/>
      <c r="AB1481" s="3"/>
      <c r="AC1481" s="1"/>
      <c r="AD1481" s="9"/>
      <c r="AE1481" s="3"/>
      <c r="AF1481" s="3"/>
      <c r="AG1481" s="3"/>
      <c r="AH1481" s="9"/>
      <c r="AI1481" s="10"/>
      <c r="AJ1481" s="9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</row>
    <row r="1482" spans="1:145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13"/>
      <c r="T1482" s="13"/>
      <c r="U1482" s="13"/>
      <c r="V1482" s="13"/>
      <c r="W1482" s="4"/>
      <c r="X1482" s="30"/>
      <c r="Y1482" s="9"/>
      <c r="Z1482" s="9"/>
      <c r="AA1482" s="28"/>
      <c r="AB1482" s="3"/>
      <c r="AC1482" s="1"/>
      <c r="AD1482" s="9"/>
      <c r="AE1482" s="3"/>
      <c r="AF1482" s="3"/>
      <c r="AG1482" s="3"/>
      <c r="AH1482" s="9"/>
      <c r="AI1482" s="10"/>
      <c r="AJ1482" s="9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</row>
    <row r="1483" spans="1:145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13"/>
      <c r="T1483" s="13"/>
      <c r="U1483" s="13"/>
      <c r="V1483" s="13"/>
      <c r="W1483" s="4"/>
      <c r="X1483" s="30"/>
      <c r="Y1483" s="9"/>
      <c r="Z1483" s="9"/>
      <c r="AA1483" s="28"/>
      <c r="AB1483" s="3"/>
      <c r="AC1483" s="1"/>
      <c r="AD1483" s="9"/>
      <c r="AE1483" s="3"/>
      <c r="AF1483" s="3"/>
      <c r="AG1483" s="3"/>
      <c r="AH1483" s="9"/>
      <c r="AI1483" s="10"/>
      <c r="AJ1483" s="9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</row>
    <row r="1484" spans="1:145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13"/>
      <c r="T1484" s="13"/>
      <c r="U1484" s="13"/>
      <c r="V1484" s="13"/>
      <c r="W1484" s="4"/>
      <c r="X1484" s="30"/>
      <c r="Y1484" s="9"/>
      <c r="Z1484" s="9"/>
      <c r="AA1484" s="28"/>
      <c r="AB1484" s="3"/>
      <c r="AC1484" s="1"/>
      <c r="AD1484" s="9"/>
      <c r="AE1484" s="3"/>
      <c r="AF1484" s="3"/>
      <c r="AG1484" s="3"/>
      <c r="AH1484" s="9"/>
      <c r="AI1484" s="10"/>
      <c r="AJ1484" s="9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</row>
    <row r="1485" spans="1:145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13"/>
      <c r="T1485" s="13"/>
      <c r="U1485" s="13"/>
      <c r="V1485" s="13"/>
      <c r="W1485" s="4"/>
      <c r="X1485" s="30"/>
      <c r="Y1485" s="9"/>
      <c r="Z1485" s="9"/>
      <c r="AA1485" s="28"/>
      <c r="AB1485" s="3"/>
      <c r="AC1485" s="1"/>
      <c r="AD1485" s="9"/>
      <c r="AE1485" s="3"/>
      <c r="AF1485" s="3"/>
      <c r="AG1485" s="3"/>
      <c r="AH1485" s="9"/>
      <c r="AI1485" s="10"/>
      <c r="AJ1485" s="9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</row>
    <row r="1486" spans="1:145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13"/>
      <c r="T1486" s="13"/>
      <c r="U1486" s="13"/>
      <c r="V1486" s="13"/>
      <c r="W1486" s="4"/>
      <c r="X1486" s="30"/>
      <c r="Y1486" s="9"/>
      <c r="Z1486" s="9"/>
      <c r="AA1486" s="28"/>
      <c r="AB1486" s="3"/>
      <c r="AC1486" s="1"/>
      <c r="AD1486" s="9"/>
      <c r="AE1486" s="3"/>
      <c r="AF1486" s="3"/>
      <c r="AG1486" s="3"/>
      <c r="AH1486" s="9"/>
      <c r="AI1486" s="10"/>
      <c r="AJ1486" s="9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</row>
    <row r="1487" spans="1:145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13"/>
      <c r="T1487" s="13"/>
      <c r="U1487" s="13"/>
      <c r="V1487" s="13"/>
      <c r="W1487" s="4"/>
      <c r="X1487" s="30"/>
      <c r="Y1487" s="9"/>
      <c r="Z1487" s="9"/>
      <c r="AA1487" s="28"/>
      <c r="AB1487" s="3"/>
      <c r="AC1487" s="1"/>
      <c r="AD1487" s="9"/>
      <c r="AE1487" s="3"/>
      <c r="AF1487" s="3"/>
      <c r="AG1487" s="3"/>
      <c r="AH1487" s="9"/>
      <c r="AI1487" s="10"/>
      <c r="AJ1487" s="9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</row>
    <row r="1488" spans="1:145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13"/>
      <c r="T1488" s="13"/>
      <c r="U1488" s="13"/>
      <c r="V1488" s="13"/>
      <c r="W1488" s="4"/>
      <c r="X1488" s="30"/>
      <c r="Y1488" s="9"/>
      <c r="Z1488" s="9"/>
      <c r="AA1488" s="28"/>
      <c r="AB1488" s="3"/>
      <c r="AC1488" s="1"/>
      <c r="AD1488" s="9"/>
      <c r="AE1488" s="3"/>
      <c r="AF1488" s="3"/>
      <c r="AG1488" s="3"/>
      <c r="AH1488" s="9"/>
      <c r="AI1488" s="10"/>
      <c r="AJ1488" s="9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</row>
    <row r="1489" spans="1:145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13"/>
      <c r="T1489" s="13"/>
      <c r="U1489" s="13"/>
      <c r="V1489" s="13"/>
      <c r="W1489" s="4"/>
      <c r="X1489" s="30"/>
      <c r="Y1489" s="9"/>
      <c r="Z1489" s="9"/>
      <c r="AA1489" s="28"/>
      <c r="AB1489" s="3"/>
      <c r="AC1489" s="1"/>
      <c r="AD1489" s="9"/>
      <c r="AE1489" s="3"/>
      <c r="AF1489" s="3"/>
      <c r="AG1489" s="3"/>
      <c r="AH1489" s="9"/>
      <c r="AI1489" s="10"/>
      <c r="AJ1489" s="9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</row>
    <row r="1490" spans="1:145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13"/>
      <c r="T1490" s="13"/>
      <c r="U1490" s="13"/>
      <c r="V1490" s="13"/>
      <c r="W1490" s="4"/>
      <c r="X1490" s="30"/>
      <c r="Y1490" s="9"/>
      <c r="Z1490" s="9"/>
      <c r="AA1490" s="28"/>
      <c r="AB1490" s="3"/>
      <c r="AC1490" s="1"/>
      <c r="AD1490" s="9"/>
      <c r="AE1490" s="3"/>
      <c r="AF1490" s="3"/>
      <c r="AG1490" s="3"/>
      <c r="AH1490" s="9"/>
      <c r="AI1490" s="10"/>
      <c r="AJ1490" s="9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</row>
    <row r="1491" spans="1:145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13"/>
      <c r="T1491" s="13"/>
      <c r="U1491" s="13"/>
      <c r="V1491" s="13"/>
      <c r="W1491" s="4"/>
      <c r="X1491" s="30"/>
      <c r="Y1491" s="9"/>
      <c r="Z1491" s="9"/>
      <c r="AA1491" s="28"/>
      <c r="AB1491" s="3"/>
      <c r="AC1491" s="1"/>
      <c r="AD1491" s="9"/>
      <c r="AE1491" s="3"/>
      <c r="AF1491" s="3"/>
      <c r="AG1491" s="3"/>
      <c r="AH1491" s="9"/>
      <c r="AI1491" s="10"/>
      <c r="AJ1491" s="9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</row>
    <row r="1492" spans="1:145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13"/>
      <c r="T1492" s="13"/>
      <c r="U1492" s="13"/>
      <c r="V1492" s="13"/>
      <c r="W1492" s="4"/>
      <c r="X1492" s="30"/>
      <c r="Y1492" s="9"/>
      <c r="Z1492" s="9"/>
      <c r="AA1492" s="28"/>
      <c r="AB1492" s="3"/>
      <c r="AC1492" s="1"/>
      <c r="AD1492" s="9"/>
      <c r="AE1492" s="3"/>
      <c r="AF1492" s="3"/>
      <c r="AG1492" s="3"/>
      <c r="AH1492" s="9"/>
      <c r="AI1492" s="10"/>
      <c r="AJ1492" s="9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</row>
    <row r="1493" spans="1:145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13"/>
      <c r="T1493" s="13"/>
      <c r="U1493" s="13"/>
      <c r="V1493" s="13"/>
      <c r="W1493" s="4"/>
      <c r="X1493" s="30"/>
      <c r="Y1493" s="9"/>
      <c r="Z1493" s="9"/>
      <c r="AA1493" s="28"/>
      <c r="AB1493" s="3"/>
      <c r="AC1493" s="1"/>
      <c r="AD1493" s="9"/>
      <c r="AE1493" s="3"/>
      <c r="AF1493" s="3"/>
      <c r="AG1493" s="3"/>
      <c r="AH1493" s="9"/>
      <c r="AI1493" s="10"/>
      <c r="AJ1493" s="9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</row>
    <row r="1494" spans="1:145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13"/>
      <c r="T1494" s="13"/>
      <c r="U1494" s="13"/>
      <c r="V1494" s="13"/>
      <c r="W1494" s="4"/>
      <c r="X1494" s="30"/>
      <c r="Y1494" s="9"/>
      <c r="Z1494" s="9"/>
      <c r="AA1494" s="28"/>
      <c r="AB1494" s="3"/>
      <c r="AC1494" s="1"/>
      <c r="AD1494" s="9"/>
      <c r="AE1494" s="3"/>
      <c r="AF1494" s="3"/>
      <c r="AG1494" s="3"/>
      <c r="AH1494" s="9"/>
      <c r="AI1494" s="10"/>
      <c r="AJ1494" s="9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</row>
    <row r="1495" spans="1:145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13"/>
      <c r="T1495" s="13"/>
      <c r="U1495" s="13"/>
      <c r="V1495" s="13"/>
      <c r="W1495" s="4"/>
      <c r="X1495" s="30"/>
      <c r="Y1495" s="9"/>
      <c r="Z1495" s="9"/>
      <c r="AA1495" s="28"/>
      <c r="AB1495" s="3"/>
      <c r="AC1495" s="1"/>
      <c r="AD1495" s="9"/>
      <c r="AE1495" s="3"/>
      <c r="AF1495" s="3"/>
      <c r="AG1495" s="3"/>
      <c r="AH1495" s="9"/>
      <c r="AI1495" s="10"/>
      <c r="AJ1495" s="9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</row>
    <row r="1496" spans="1:145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13"/>
      <c r="T1496" s="13"/>
      <c r="U1496" s="13"/>
      <c r="V1496" s="13"/>
      <c r="W1496" s="4"/>
      <c r="X1496" s="30"/>
      <c r="Y1496" s="9"/>
      <c r="Z1496" s="9"/>
      <c r="AA1496" s="28"/>
      <c r="AB1496" s="3"/>
      <c r="AC1496" s="1"/>
      <c r="AD1496" s="9"/>
      <c r="AE1496" s="3"/>
      <c r="AF1496" s="3"/>
      <c r="AG1496" s="3"/>
      <c r="AH1496" s="9"/>
      <c r="AI1496" s="10"/>
      <c r="AJ1496" s="9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</row>
    <row r="1497" spans="1:145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13"/>
      <c r="T1497" s="13"/>
      <c r="U1497" s="13"/>
      <c r="V1497" s="13"/>
      <c r="W1497" s="4"/>
      <c r="X1497" s="30"/>
      <c r="Y1497" s="9"/>
      <c r="Z1497" s="9"/>
      <c r="AA1497" s="28"/>
      <c r="AB1497" s="3"/>
      <c r="AC1497" s="1"/>
      <c r="AD1497" s="9"/>
      <c r="AE1497" s="3"/>
      <c r="AF1497" s="3"/>
      <c r="AG1497" s="3"/>
      <c r="AH1497" s="9"/>
      <c r="AI1497" s="10"/>
      <c r="AJ1497" s="9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</row>
    <row r="1498" spans="1:145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13"/>
      <c r="T1498" s="13"/>
      <c r="U1498" s="13"/>
      <c r="V1498" s="13"/>
      <c r="W1498" s="4"/>
      <c r="X1498" s="30"/>
      <c r="Y1498" s="9"/>
      <c r="Z1498" s="9"/>
      <c r="AA1498" s="28"/>
      <c r="AB1498" s="3"/>
      <c r="AC1498" s="1"/>
      <c r="AD1498" s="9"/>
      <c r="AE1498" s="3"/>
      <c r="AF1498" s="3"/>
      <c r="AG1498" s="3"/>
      <c r="AH1498" s="9"/>
      <c r="AI1498" s="10"/>
      <c r="AJ1498" s="9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</row>
    <row r="1499" spans="1:145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13"/>
      <c r="T1499" s="13"/>
      <c r="U1499" s="13"/>
      <c r="V1499" s="13"/>
      <c r="W1499" s="4"/>
      <c r="X1499" s="30"/>
      <c r="Y1499" s="9"/>
      <c r="Z1499" s="9"/>
      <c r="AA1499" s="28"/>
      <c r="AB1499" s="3"/>
      <c r="AC1499" s="1"/>
      <c r="AD1499" s="9"/>
      <c r="AE1499" s="3"/>
      <c r="AF1499" s="3"/>
      <c r="AG1499" s="3"/>
      <c r="AH1499" s="9"/>
      <c r="AI1499" s="10"/>
      <c r="AJ1499" s="9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</row>
    <row r="1500" spans="1:145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13"/>
      <c r="T1500" s="13"/>
      <c r="U1500" s="13"/>
      <c r="V1500" s="13"/>
      <c r="W1500" s="4"/>
      <c r="X1500" s="30"/>
      <c r="Y1500" s="9"/>
      <c r="Z1500" s="9"/>
      <c r="AA1500" s="28"/>
      <c r="AB1500" s="3"/>
      <c r="AC1500" s="1"/>
      <c r="AD1500" s="9"/>
      <c r="AE1500" s="3"/>
      <c r="AF1500" s="3"/>
      <c r="AG1500" s="3"/>
      <c r="AH1500" s="9"/>
      <c r="AI1500" s="10"/>
      <c r="AJ1500" s="9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</row>
    <row r="1501" spans="1:145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13"/>
      <c r="T1501" s="13"/>
      <c r="U1501" s="13"/>
      <c r="V1501" s="13"/>
      <c r="W1501" s="4"/>
      <c r="X1501" s="30"/>
      <c r="Y1501" s="9"/>
      <c r="Z1501" s="9"/>
      <c r="AA1501" s="28"/>
      <c r="AB1501" s="3"/>
      <c r="AC1501" s="1"/>
      <c r="AD1501" s="9"/>
      <c r="AE1501" s="3"/>
      <c r="AF1501" s="3"/>
      <c r="AG1501" s="3"/>
      <c r="AH1501" s="9"/>
      <c r="AI1501" s="10"/>
      <c r="AJ1501" s="9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</row>
    <row r="1502" spans="1:145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13"/>
      <c r="T1502" s="13"/>
      <c r="U1502" s="13"/>
      <c r="V1502" s="13"/>
      <c r="W1502" s="4"/>
      <c r="X1502" s="30"/>
      <c r="Y1502" s="9"/>
      <c r="Z1502" s="9"/>
      <c r="AA1502" s="28"/>
      <c r="AB1502" s="3"/>
      <c r="AC1502" s="1"/>
      <c r="AD1502" s="9"/>
      <c r="AE1502" s="3"/>
      <c r="AF1502" s="3"/>
      <c r="AG1502" s="3"/>
      <c r="AH1502" s="9"/>
      <c r="AI1502" s="10"/>
      <c r="AJ1502" s="9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</row>
    <row r="1503" spans="1:145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13"/>
      <c r="T1503" s="13"/>
      <c r="U1503" s="13"/>
      <c r="V1503" s="13"/>
      <c r="W1503" s="4"/>
      <c r="X1503" s="30"/>
      <c r="Y1503" s="9"/>
      <c r="Z1503" s="9"/>
      <c r="AA1503" s="28"/>
      <c r="AB1503" s="3"/>
      <c r="AC1503" s="1"/>
      <c r="AD1503" s="9"/>
      <c r="AE1503" s="3"/>
      <c r="AF1503" s="3"/>
      <c r="AG1503" s="3"/>
      <c r="AH1503" s="9"/>
      <c r="AI1503" s="10"/>
      <c r="AJ1503" s="9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</row>
    <row r="1504" spans="1:145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13"/>
      <c r="T1504" s="13"/>
      <c r="U1504" s="13"/>
      <c r="V1504" s="13"/>
      <c r="W1504" s="4"/>
      <c r="X1504" s="30"/>
      <c r="Y1504" s="9"/>
      <c r="Z1504" s="9"/>
      <c r="AA1504" s="28"/>
      <c r="AB1504" s="3"/>
      <c r="AC1504" s="1"/>
      <c r="AD1504" s="9"/>
      <c r="AE1504" s="3"/>
      <c r="AF1504" s="3"/>
      <c r="AG1504" s="3"/>
      <c r="AH1504" s="9"/>
      <c r="AI1504" s="10"/>
      <c r="AJ1504" s="9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</row>
    <row r="1505" spans="1:145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13"/>
      <c r="T1505" s="13"/>
      <c r="U1505" s="13"/>
      <c r="V1505" s="13"/>
      <c r="W1505" s="4"/>
      <c r="X1505" s="30"/>
      <c r="Y1505" s="9"/>
      <c r="Z1505" s="9"/>
      <c r="AA1505" s="28"/>
      <c r="AB1505" s="3"/>
      <c r="AC1505" s="1"/>
      <c r="AD1505" s="9"/>
      <c r="AE1505" s="3"/>
      <c r="AF1505" s="3"/>
      <c r="AG1505" s="3"/>
      <c r="AH1505" s="9"/>
      <c r="AI1505" s="10"/>
      <c r="AJ1505" s="9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</row>
    <row r="1506" spans="1:145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13"/>
      <c r="T1506" s="13"/>
      <c r="U1506" s="13"/>
      <c r="V1506" s="13"/>
      <c r="W1506" s="4"/>
      <c r="X1506" s="30"/>
      <c r="Y1506" s="9"/>
      <c r="Z1506" s="9"/>
      <c r="AA1506" s="28"/>
      <c r="AB1506" s="3"/>
      <c r="AC1506" s="1"/>
      <c r="AD1506" s="9"/>
      <c r="AE1506" s="3"/>
      <c r="AF1506" s="3"/>
      <c r="AG1506" s="3"/>
      <c r="AH1506" s="9"/>
      <c r="AI1506" s="10"/>
      <c r="AJ1506" s="9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</row>
    <row r="1507" spans="1:145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13"/>
      <c r="T1507" s="13"/>
      <c r="U1507" s="13"/>
      <c r="V1507" s="13"/>
      <c r="W1507" s="4"/>
      <c r="X1507" s="30"/>
      <c r="Y1507" s="9"/>
      <c r="Z1507" s="9"/>
      <c r="AA1507" s="28"/>
      <c r="AB1507" s="3"/>
      <c r="AC1507" s="1"/>
      <c r="AD1507" s="9"/>
      <c r="AE1507" s="3"/>
      <c r="AF1507" s="3"/>
      <c r="AG1507" s="3"/>
      <c r="AH1507" s="9"/>
      <c r="AI1507" s="10"/>
      <c r="AJ1507" s="9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</row>
    <row r="1508" spans="1:145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13"/>
      <c r="T1508" s="13"/>
      <c r="U1508" s="13"/>
      <c r="V1508" s="13"/>
      <c r="W1508" s="4"/>
      <c r="X1508" s="30"/>
      <c r="Y1508" s="9"/>
      <c r="Z1508" s="9"/>
      <c r="AA1508" s="28"/>
      <c r="AB1508" s="3"/>
      <c r="AC1508" s="1"/>
      <c r="AD1508" s="9"/>
      <c r="AE1508" s="3"/>
      <c r="AF1508" s="3"/>
      <c r="AG1508" s="3"/>
      <c r="AH1508" s="9"/>
      <c r="AI1508" s="10"/>
      <c r="AJ1508" s="9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</row>
    <row r="1509" spans="1:145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13"/>
      <c r="T1509" s="13"/>
      <c r="U1509" s="13"/>
      <c r="V1509" s="13"/>
      <c r="W1509" s="4"/>
      <c r="X1509" s="30"/>
      <c r="Y1509" s="9"/>
      <c r="Z1509" s="9"/>
      <c r="AA1509" s="28"/>
      <c r="AB1509" s="3"/>
      <c r="AC1509" s="1"/>
      <c r="AD1509" s="9"/>
      <c r="AE1509" s="3"/>
      <c r="AF1509" s="3"/>
      <c r="AG1509" s="3"/>
      <c r="AH1509" s="9"/>
      <c r="AI1509" s="10"/>
      <c r="AJ1509" s="9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</row>
    <row r="1510" spans="1:145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13"/>
      <c r="T1510" s="13"/>
      <c r="U1510" s="13"/>
      <c r="V1510" s="13"/>
      <c r="W1510" s="4"/>
      <c r="X1510" s="30"/>
      <c r="Y1510" s="9"/>
      <c r="Z1510" s="9"/>
      <c r="AA1510" s="28"/>
      <c r="AB1510" s="3"/>
      <c r="AC1510" s="1"/>
      <c r="AD1510" s="9"/>
      <c r="AE1510" s="3"/>
      <c r="AF1510" s="3"/>
      <c r="AG1510" s="3"/>
      <c r="AH1510" s="9"/>
      <c r="AI1510" s="10"/>
      <c r="AJ1510" s="9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</row>
    <row r="1511" spans="1:145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13"/>
      <c r="T1511" s="13"/>
      <c r="U1511" s="13"/>
      <c r="V1511" s="13"/>
      <c r="W1511" s="4"/>
      <c r="X1511" s="30"/>
      <c r="Y1511" s="9"/>
      <c r="Z1511" s="9"/>
      <c r="AA1511" s="28"/>
      <c r="AB1511" s="3"/>
      <c r="AC1511" s="1"/>
      <c r="AD1511" s="9"/>
      <c r="AE1511" s="3"/>
      <c r="AF1511" s="3"/>
      <c r="AG1511" s="3"/>
      <c r="AH1511" s="9"/>
      <c r="AI1511" s="10"/>
      <c r="AJ1511" s="9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</row>
    <row r="1512" spans="1:145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13"/>
      <c r="T1512" s="13"/>
      <c r="U1512" s="13"/>
      <c r="V1512" s="13"/>
      <c r="W1512" s="4"/>
      <c r="X1512" s="30"/>
      <c r="Y1512" s="9"/>
      <c r="Z1512" s="9"/>
      <c r="AA1512" s="28"/>
      <c r="AB1512" s="3"/>
      <c r="AC1512" s="1"/>
      <c r="AD1512" s="9"/>
      <c r="AE1512" s="3"/>
      <c r="AF1512" s="3"/>
      <c r="AG1512" s="3"/>
      <c r="AH1512" s="9"/>
      <c r="AI1512" s="10"/>
      <c r="AJ1512" s="9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</row>
    <row r="1513" spans="1:145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13"/>
      <c r="T1513" s="13"/>
      <c r="U1513" s="13"/>
      <c r="V1513" s="13"/>
      <c r="W1513" s="4"/>
      <c r="X1513" s="30"/>
      <c r="Y1513" s="9"/>
      <c r="Z1513" s="9"/>
      <c r="AA1513" s="28"/>
      <c r="AB1513" s="3"/>
      <c r="AC1513" s="1"/>
      <c r="AD1513" s="9"/>
      <c r="AE1513" s="3"/>
      <c r="AF1513" s="3"/>
      <c r="AG1513" s="3"/>
      <c r="AH1513" s="9"/>
      <c r="AI1513" s="10"/>
      <c r="AJ1513" s="9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</row>
    <row r="1514" spans="1:145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13"/>
      <c r="T1514" s="13"/>
      <c r="U1514" s="13"/>
      <c r="V1514" s="13"/>
      <c r="W1514" s="4"/>
      <c r="X1514" s="30"/>
      <c r="Y1514" s="9"/>
      <c r="Z1514" s="9"/>
      <c r="AA1514" s="28"/>
      <c r="AB1514" s="3"/>
      <c r="AC1514" s="1"/>
      <c r="AD1514" s="9"/>
      <c r="AE1514" s="3"/>
      <c r="AF1514" s="3"/>
      <c r="AG1514" s="3"/>
      <c r="AH1514" s="9"/>
      <c r="AI1514" s="10"/>
      <c r="AJ1514" s="9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</row>
    <row r="1515" spans="1:145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13"/>
      <c r="T1515" s="13"/>
      <c r="U1515" s="13"/>
      <c r="V1515" s="13"/>
      <c r="W1515" s="4"/>
      <c r="X1515" s="30"/>
      <c r="Y1515" s="9"/>
      <c r="Z1515" s="9"/>
      <c r="AA1515" s="28"/>
      <c r="AB1515" s="3"/>
      <c r="AC1515" s="1"/>
      <c r="AD1515" s="9"/>
      <c r="AE1515" s="3"/>
      <c r="AF1515" s="3"/>
      <c r="AG1515" s="3"/>
      <c r="AH1515" s="9"/>
      <c r="AI1515" s="10"/>
      <c r="AJ1515" s="9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</row>
    <row r="1516" spans="1:145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13"/>
      <c r="T1516" s="13"/>
      <c r="U1516" s="13"/>
      <c r="V1516" s="13"/>
      <c r="W1516" s="4"/>
      <c r="X1516" s="30"/>
      <c r="Y1516" s="9"/>
      <c r="Z1516" s="9"/>
      <c r="AA1516" s="28"/>
      <c r="AB1516" s="3"/>
      <c r="AC1516" s="1"/>
      <c r="AD1516" s="9"/>
      <c r="AE1516" s="3"/>
      <c r="AF1516" s="3"/>
      <c r="AG1516" s="3"/>
      <c r="AH1516" s="9"/>
      <c r="AI1516" s="10"/>
      <c r="AJ1516" s="9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</row>
    <row r="1517" spans="1:145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13"/>
      <c r="T1517" s="13"/>
      <c r="U1517" s="13"/>
      <c r="V1517" s="13"/>
      <c r="W1517" s="4"/>
      <c r="X1517" s="30"/>
      <c r="Y1517" s="9"/>
      <c r="Z1517" s="9"/>
      <c r="AA1517" s="28"/>
      <c r="AB1517" s="3"/>
      <c r="AC1517" s="1"/>
      <c r="AD1517" s="9"/>
      <c r="AE1517" s="3"/>
      <c r="AF1517" s="3"/>
      <c r="AG1517" s="3"/>
      <c r="AH1517" s="9"/>
      <c r="AI1517" s="10"/>
      <c r="AJ1517" s="9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</row>
    <row r="1518" spans="1:145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13"/>
      <c r="T1518" s="13"/>
      <c r="U1518" s="13"/>
      <c r="V1518" s="13"/>
      <c r="W1518" s="4"/>
      <c r="X1518" s="30"/>
      <c r="Y1518" s="9"/>
      <c r="Z1518" s="9"/>
      <c r="AA1518" s="28"/>
      <c r="AB1518" s="3"/>
      <c r="AC1518" s="1"/>
      <c r="AD1518" s="9"/>
      <c r="AE1518" s="3"/>
      <c r="AF1518" s="3"/>
      <c r="AG1518" s="3"/>
      <c r="AH1518" s="9"/>
      <c r="AI1518" s="10"/>
      <c r="AJ1518" s="9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</row>
    <row r="1519" spans="1:145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13"/>
      <c r="T1519" s="13"/>
      <c r="U1519" s="13"/>
      <c r="V1519" s="13"/>
      <c r="W1519" s="4"/>
      <c r="X1519" s="30"/>
      <c r="Y1519" s="9"/>
      <c r="Z1519" s="9"/>
      <c r="AA1519" s="28"/>
      <c r="AB1519" s="3"/>
      <c r="AC1519" s="1"/>
      <c r="AD1519" s="9"/>
      <c r="AE1519" s="3"/>
      <c r="AF1519" s="3"/>
      <c r="AG1519" s="3"/>
      <c r="AH1519" s="9"/>
      <c r="AI1519" s="10"/>
      <c r="AJ1519" s="9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</row>
    <row r="1520" spans="1:145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13"/>
      <c r="T1520" s="13"/>
      <c r="U1520" s="13"/>
      <c r="V1520" s="13"/>
      <c r="W1520" s="4"/>
      <c r="X1520" s="30"/>
      <c r="Y1520" s="9"/>
      <c r="Z1520" s="9"/>
      <c r="AA1520" s="28"/>
      <c r="AB1520" s="3"/>
      <c r="AC1520" s="1"/>
      <c r="AD1520" s="9"/>
      <c r="AE1520" s="3"/>
      <c r="AF1520" s="3"/>
      <c r="AG1520" s="3"/>
      <c r="AH1520" s="9"/>
      <c r="AI1520" s="10"/>
      <c r="AJ1520" s="9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</row>
    <row r="1521" spans="1:145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13"/>
      <c r="T1521" s="13"/>
      <c r="U1521" s="13"/>
      <c r="V1521" s="13"/>
      <c r="W1521" s="4"/>
      <c r="X1521" s="30"/>
      <c r="Y1521" s="9"/>
      <c r="Z1521" s="9"/>
      <c r="AA1521" s="28"/>
      <c r="AB1521" s="3"/>
      <c r="AC1521" s="1"/>
      <c r="AD1521" s="9"/>
      <c r="AE1521" s="3"/>
      <c r="AF1521" s="3"/>
      <c r="AG1521" s="3"/>
      <c r="AH1521" s="9"/>
      <c r="AI1521" s="10"/>
      <c r="AJ1521" s="9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</row>
    <row r="1522" spans="1:145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13"/>
      <c r="T1522" s="13"/>
      <c r="U1522" s="13"/>
      <c r="V1522" s="13"/>
      <c r="W1522" s="4"/>
      <c r="X1522" s="30"/>
      <c r="Y1522" s="9"/>
      <c r="Z1522" s="9"/>
      <c r="AA1522" s="28"/>
      <c r="AB1522" s="3"/>
      <c r="AC1522" s="1"/>
      <c r="AD1522" s="9"/>
      <c r="AE1522" s="3"/>
      <c r="AF1522" s="3"/>
      <c r="AG1522" s="3"/>
      <c r="AH1522" s="9"/>
      <c r="AI1522" s="10"/>
      <c r="AJ1522" s="9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</row>
    <row r="1523" spans="1:145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13"/>
      <c r="T1523" s="13"/>
      <c r="U1523" s="13"/>
      <c r="V1523" s="13"/>
      <c r="W1523" s="4"/>
      <c r="X1523" s="30"/>
      <c r="Y1523" s="9"/>
      <c r="Z1523" s="9"/>
      <c r="AA1523" s="28"/>
      <c r="AB1523" s="3"/>
      <c r="AC1523" s="1"/>
      <c r="AD1523" s="9"/>
      <c r="AE1523" s="3"/>
      <c r="AF1523" s="3"/>
      <c r="AG1523" s="3"/>
      <c r="AH1523" s="9"/>
      <c r="AI1523" s="10"/>
      <c r="AJ1523" s="9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</row>
    <row r="1524" spans="1:145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13"/>
      <c r="T1524" s="13"/>
      <c r="U1524" s="13"/>
      <c r="V1524" s="13"/>
      <c r="W1524" s="4"/>
      <c r="X1524" s="30"/>
      <c r="Y1524" s="9"/>
      <c r="Z1524" s="9"/>
      <c r="AA1524" s="28"/>
      <c r="AB1524" s="3"/>
      <c r="AC1524" s="1"/>
      <c r="AD1524" s="9"/>
      <c r="AE1524" s="3"/>
      <c r="AF1524" s="3"/>
      <c r="AG1524" s="3"/>
      <c r="AH1524" s="9"/>
      <c r="AI1524" s="10"/>
      <c r="AJ1524" s="9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</row>
    <row r="1525" spans="1:145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13"/>
      <c r="T1525" s="13"/>
      <c r="U1525" s="13"/>
      <c r="V1525" s="13"/>
      <c r="W1525" s="4"/>
      <c r="X1525" s="30"/>
      <c r="Y1525" s="9"/>
      <c r="Z1525" s="9"/>
      <c r="AA1525" s="28"/>
      <c r="AB1525" s="3"/>
      <c r="AC1525" s="1"/>
      <c r="AD1525" s="9"/>
      <c r="AE1525" s="3"/>
      <c r="AF1525" s="3"/>
      <c r="AG1525" s="3"/>
      <c r="AH1525" s="9"/>
      <c r="AI1525" s="10"/>
      <c r="AJ1525" s="9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</row>
    <row r="1526" spans="1:145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13"/>
      <c r="T1526" s="13"/>
      <c r="U1526" s="13"/>
      <c r="V1526" s="13"/>
      <c r="W1526" s="4"/>
      <c r="X1526" s="30"/>
      <c r="Y1526" s="9"/>
      <c r="Z1526" s="9"/>
      <c r="AA1526" s="28"/>
      <c r="AB1526" s="3"/>
      <c r="AC1526" s="1"/>
      <c r="AD1526" s="9"/>
      <c r="AE1526" s="3"/>
      <c r="AF1526" s="3"/>
      <c r="AG1526" s="3"/>
      <c r="AH1526" s="9"/>
      <c r="AI1526" s="10"/>
      <c r="AJ1526" s="9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</row>
    <row r="1527" spans="1:145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13"/>
      <c r="T1527" s="13"/>
      <c r="U1527" s="13"/>
      <c r="V1527" s="13"/>
      <c r="W1527" s="4"/>
      <c r="X1527" s="30"/>
      <c r="Y1527" s="9"/>
      <c r="Z1527" s="9"/>
      <c r="AA1527" s="28"/>
      <c r="AB1527" s="3"/>
      <c r="AC1527" s="1"/>
      <c r="AD1527" s="9"/>
      <c r="AE1527" s="3"/>
      <c r="AF1527" s="3"/>
      <c r="AG1527" s="3"/>
      <c r="AH1527" s="9"/>
      <c r="AI1527" s="10"/>
      <c r="AJ1527" s="9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</row>
    <row r="1528" spans="1:145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13"/>
      <c r="T1528" s="13"/>
      <c r="U1528" s="13"/>
      <c r="V1528" s="13"/>
      <c r="W1528" s="4"/>
      <c r="X1528" s="30"/>
      <c r="Y1528" s="9"/>
      <c r="Z1528" s="9"/>
      <c r="AA1528" s="28"/>
      <c r="AB1528" s="3"/>
      <c r="AC1528" s="1"/>
      <c r="AD1528" s="9"/>
      <c r="AE1528" s="3"/>
      <c r="AF1528" s="3"/>
      <c r="AG1528" s="3"/>
      <c r="AH1528" s="9"/>
      <c r="AI1528" s="10"/>
      <c r="AJ1528" s="9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</row>
    <row r="1529" spans="1:145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13"/>
      <c r="T1529" s="13"/>
      <c r="U1529" s="13"/>
      <c r="V1529" s="13"/>
      <c r="W1529" s="4"/>
      <c r="X1529" s="30"/>
      <c r="Y1529" s="9"/>
      <c r="Z1529" s="9"/>
      <c r="AA1529" s="28"/>
      <c r="AB1529" s="3"/>
      <c r="AC1529" s="1"/>
      <c r="AD1529" s="9"/>
      <c r="AE1529" s="3"/>
      <c r="AF1529" s="3"/>
      <c r="AG1529" s="3"/>
      <c r="AH1529" s="9"/>
      <c r="AI1529" s="10"/>
      <c r="AJ1529" s="9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</row>
    <row r="1530" spans="1:145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13"/>
      <c r="T1530" s="13"/>
      <c r="U1530" s="13"/>
      <c r="V1530" s="13"/>
      <c r="W1530" s="4"/>
      <c r="X1530" s="30"/>
      <c r="Y1530" s="9"/>
      <c r="Z1530" s="9"/>
      <c r="AA1530" s="28"/>
      <c r="AB1530" s="3"/>
      <c r="AC1530" s="1"/>
      <c r="AD1530" s="9"/>
      <c r="AE1530" s="3"/>
      <c r="AF1530" s="3"/>
      <c r="AG1530" s="3"/>
      <c r="AH1530" s="9"/>
      <c r="AI1530" s="10"/>
      <c r="AJ1530" s="9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</row>
    <row r="1531" spans="1:145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13"/>
      <c r="T1531" s="13"/>
      <c r="U1531" s="13"/>
      <c r="V1531" s="13"/>
      <c r="W1531" s="4"/>
      <c r="X1531" s="30"/>
      <c r="Y1531" s="9"/>
      <c r="Z1531" s="9"/>
      <c r="AA1531" s="28"/>
      <c r="AB1531" s="3"/>
      <c r="AC1531" s="1"/>
      <c r="AD1531" s="9"/>
      <c r="AE1531" s="3"/>
      <c r="AF1531" s="3"/>
      <c r="AG1531" s="3"/>
      <c r="AH1531" s="9"/>
      <c r="AI1531" s="10"/>
      <c r="AJ1531" s="9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</row>
    <row r="1532" spans="1:145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13"/>
      <c r="T1532" s="13"/>
      <c r="U1532" s="13"/>
      <c r="V1532" s="13"/>
      <c r="W1532" s="4"/>
      <c r="X1532" s="30"/>
      <c r="Y1532" s="9"/>
      <c r="Z1532" s="9"/>
      <c r="AA1532" s="28"/>
      <c r="AB1532" s="3"/>
      <c r="AC1532" s="1"/>
      <c r="AD1532" s="9"/>
      <c r="AE1532" s="3"/>
      <c r="AF1532" s="3"/>
      <c r="AG1532" s="3"/>
      <c r="AH1532" s="9"/>
      <c r="AI1532" s="10"/>
      <c r="AJ1532" s="9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</row>
    <row r="1533" spans="1:145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13"/>
      <c r="T1533" s="13"/>
      <c r="U1533" s="13"/>
      <c r="V1533" s="13"/>
      <c r="W1533" s="4"/>
      <c r="X1533" s="30"/>
      <c r="Y1533" s="9"/>
      <c r="Z1533" s="9"/>
      <c r="AA1533" s="28"/>
      <c r="AB1533" s="3"/>
      <c r="AC1533" s="1"/>
      <c r="AD1533" s="9"/>
      <c r="AE1533" s="3"/>
      <c r="AF1533" s="3"/>
      <c r="AG1533" s="3"/>
      <c r="AH1533" s="9"/>
      <c r="AI1533" s="10"/>
      <c r="AJ1533" s="9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</row>
    <row r="1534" spans="1:145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13"/>
      <c r="T1534" s="13"/>
      <c r="U1534" s="13"/>
      <c r="V1534" s="13"/>
      <c r="W1534" s="4"/>
      <c r="X1534" s="30"/>
      <c r="Y1534" s="9"/>
      <c r="Z1534" s="9"/>
      <c r="AA1534" s="28"/>
      <c r="AB1534" s="3"/>
      <c r="AC1534" s="1"/>
      <c r="AD1534" s="9"/>
      <c r="AE1534" s="3"/>
      <c r="AF1534" s="3"/>
      <c r="AG1534" s="3"/>
      <c r="AH1534" s="9"/>
      <c r="AI1534" s="10"/>
      <c r="AJ1534" s="9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</row>
    <row r="1535" spans="1:145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13"/>
      <c r="T1535" s="13"/>
      <c r="U1535" s="13"/>
      <c r="V1535" s="13"/>
      <c r="W1535" s="4"/>
      <c r="X1535" s="30"/>
      <c r="Y1535" s="9"/>
      <c r="Z1535" s="9"/>
      <c r="AA1535" s="28"/>
      <c r="AB1535" s="3"/>
      <c r="AC1535" s="1"/>
      <c r="AD1535" s="9"/>
      <c r="AE1535" s="3"/>
      <c r="AF1535" s="3"/>
      <c r="AG1535" s="3"/>
      <c r="AH1535" s="9"/>
      <c r="AI1535" s="10"/>
      <c r="AJ1535" s="9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</row>
    <row r="1536" spans="1:145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13"/>
      <c r="T1536" s="13"/>
      <c r="U1536" s="13"/>
      <c r="V1536" s="13"/>
      <c r="W1536" s="4"/>
      <c r="X1536" s="30"/>
      <c r="Y1536" s="9"/>
      <c r="Z1536" s="9"/>
      <c r="AA1536" s="28"/>
      <c r="AB1536" s="3"/>
      <c r="AC1536" s="1"/>
      <c r="AD1536" s="9"/>
      <c r="AE1536" s="3"/>
      <c r="AF1536" s="3"/>
      <c r="AG1536" s="3"/>
      <c r="AH1536" s="9"/>
      <c r="AI1536" s="10"/>
      <c r="AJ1536" s="9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</row>
    <row r="1537" spans="1:145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13"/>
      <c r="T1537" s="13"/>
      <c r="U1537" s="13"/>
      <c r="V1537" s="13"/>
      <c r="W1537" s="4"/>
      <c r="X1537" s="30"/>
      <c r="Y1537" s="9"/>
      <c r="Z1537" s="9"/>
      <c r="AA1537" s="28"/>
      <c r="AB1537" s="3"/>
      <c r="AC1537" s="1"/>
      <c r="AD1537" s="9"/>
      <c r="AE1537" s="3"/>
      <c r="AF1537" s="3"/>
      <c r="AG1537" s="3"/>
      <c r="AH1537" s="9"/>
      <c r="AI1537" s="10"/>
      <c r="AJ1537" s="9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</row>
    <row r="1538" spans="1:145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13"/>
      <c r="T1538" s="13"/>
      <c r="U1538" s="13"/>
      <c r="V1538" s="13"/>
      <c r="W1538" s="4"/>
      <c r="X1538" s="30"/>
      <c r="Y1538" s="9"/>
      <c r="Z1538" s="9"/>
      <c r="AA1538" s="28"/>
      <c r="AB1538" s="3"/>
      <c r="AC1538" s="1"/>
      <c r="AD1538" s="9"/>
      <c r="AE1538" s="3"/>
      <c r="AF1538" s="3"/>
      <c r="AG1538" s="3"/>
      <c r="AH1538" s="9"/>
      <c r="AI1538" s="10"/>
      <c r="AJ1538" s="9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</row>
    <row r="1539" spans="1:145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13"/>
      <c r="T1539" s="13"/>
      <c r="U1539" s="13"/>
      <c r="V1539" s="13"/>
      <c r="W1539" s="4"/>
      <c r="X1539" s="30"/>
      <c r="Y1539" s="9"/>
      <c r="Z1539" s="9"/>
      <c r="AA1539" s="28"/>
      <c r="AB1539" s="3"/>
      <c r="AC1539" s="1"/>
      <c r="AD1539" s="9"/>
      <c r="AE1539" s="3"/>
      <c r="AF1539" s="3"/>
      <c r="AG1539" s="3"/>
      <c r="AH1539" s="9"/>
      <c r="AI1539" s="10"/>
      <c r="AJ1539" s="9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</row>
    <row r="1540" spans="1:145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13"/>
      <c r="T1540" s="13"/>
      <c r="U1540" s="13"/>
      <c r="V1540" s="13"/>
      <c r="W1540" s="4"/>
      <c r="X1540" s="30"/>
      <c r="Y1540" s="9"/>
      <c r="Z1540" s="9"/>
      <c r="AA1540" s="28"/>
      <c r="AB1540" s="3"/>
      <c r="AC1540" s="1"/>
      <c r="AD1540" s="9"/>
      <c r="AE1540" s="3"/>
      <c r="AF1540" s="3"/>
      <c r="AG1540" s="3"/>
      <c r="AH1540" s="9"/>
      <c r="AI1540" s="10"/>
      <c r="AJ1540" s="9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</row>
    <row r="1541" spans="1:145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13"/>
      <c r="T1541" s="13"/>
      <c r="U1541" s="13"/>
      <c r="V1541" s="13"/>
      <c r="W1541" s="4"/>
      <c r="X1541" s="30"/>
      <c r="Y1541" s="9"/>
      <c r="Z1541" s="9"/>
      <c r="AA1541" s="28"/>
      <c r="AB1541" s="3"/>
      <c r="AC1541" s="1"/>
      <c r="AD1541" s="9"/>
      <c r="AE1541" s="3"/>
      <c r="AF1541" s="3"/>
      <c r="AG1541" s="3"/>
      <c r="AH1541" s="9"/>
      <c r="AI1541" s="10"/>
      <c r="AJ1541" s="9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</row>
    <row r="1542" spans="1:145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13"/>
      <c r="T1542" s="13"/>
      <c r="U1542" s="13"/>
      <c r="V1542" s="13"/>
      <c r="W1542" s="4"/>
      <c r="X1542" s="30"/>
      <c r="Y1542" s="9"/>
      <c r="Z1542" s="9"/>
      <c r="AA1542" s="28"/>
      <c r="AB1542" s="3"/>
      <c r="AC1542" s="1"/>
      <c r="AD1542" s="9"/>
      <c r="AE1542" s="3"/>
      <c r="AF1542" s="3"/>
      <c r="AG1542" s="3"/>
      <c r="AH1542" s="9"/>
      <c r="AI1542" s="10"/>
      <c r="AJ1542" s="9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</row>
    <row r="1543" spans="1:145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13"/>
      <c r="T1543" s="13"/>
      <c r="U1543" s="13"/>
      <c r="V1543" s="13"/>
      <c r="W1543" s="4"/>
      <c r="X1543" s="30"/>
      <c r="Y1543" s="9"/>
      <c r="Z1543" s="9"/>
      <c r="AA1543" s="28"/>
      <c r="AB1543" s="3"/>
      <c r="AC1543" s="1"/>
      <c r="AD1543" s="9"/>
      <c r="AE1543" s="3"/>
      <c r="AF1543" s="3"/>
      <c r="AG1543" s="3"/>
      <c r="AH1543" s="9"/>
      <c r="AI1543" s="10"/>
      <c r="AJ1543" s="9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</row>
    <row r="1544" spans="1:145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13"/>
      <c r="T1544" s="13"/>
      <c r="U1544" s="13"/>
      <c r="V1544" s="13"/>
      <c r="W1544" s="4"/>
      <c r="X1544" s="30"/>
      <c r="Y1544" s="9"/>
      <c r="Z1544" s="9"/>
      <c r="AA1544" s="28"/>
      <c r="AB1544" s="3"/>
      <c r="AC1544" s="1"/>
      <c r="AD1544" s="9"/>
      <c r="AE1544" s="3"/>
      <c r="AF1544" s="3"/>
      <c r="AG1544" s="3"/>
      <c r="AH1544" s="9"/>
      <c r="AI1544" s="10"/>
      <c r="AJ1544" s="9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</row>
    <row r="1545" spans="1:145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13"/>
      <c r="T1545" s="13"/>
      <c r="U1545" s="13"/>
      <c r="V1545" s="13"/>
      <c r="W1545" s="4"/>
      <c r="X1545" s="30"/>
      <c r="Y1545" s="9"/>
      <c r="Z1545" s="9"/>
      <c r="AA1545" s="28"/>
      <c r="AB1545" s="3"/>
      <c r="AC1545" s="1"/>
      <c r="AD1545" s="9"/>
      <c r="AE1545" s="3"/>
      <c r="AF1545" s="3"/>
      <c r="AG1545" s="3"/>
      <c r="AH1545" s="9"/>
      <c r="AI1545" s="10"/>
      <c r="AJ1545" s="9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</row>
    <row r="1546" spans="1:145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13"/>
      <c r="T1546" s="13"/>
      <c r="U1546" s="13"/>
      <c r="V1546" s="13"/>
      <c r="W1546" s="4"/>
      <c r="X1546" s="30"/>
      <c r="Y1546" s="9"/>
      <c r="Z1546" s="9"/>
      <c r="AA1546" s="28"/>
      <c r="AB1546" s="3"/>
      <c r="AC1546" s="1"/>
      <c r="AD1546" s="9"/>
      <c r="AE1546" s="3"/>
      <c r="AF1546" s="3"/>
      <c r="AG1546" s="3"/>
      <c r="AH1546" s="9"/>
      <c r="AI1546" s="10"/>
      <c r="AJ1546" s="9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</row>
    <row r="1547" spans="1:145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13"/>
      <c r="T1547" s="13"/>
      <c r="U1547" s="13"/>
      <c r="V1547" s="13"/>
      <c r="W1547" s="4"/>
      <c r="X1547" s="30"/>
      <c r="Y1547" s="9"/>
      <c r="Z1547" s="9"/>
      <c r="AA1547" s="28"/>
      <c r="AB1547" s="3"/>
      <c r="AC1547" s="1"/>
      <c r="AD1547" s="9"/>
      <c r="AE1547" s="3"/>
      <c r="AF1547" s="3"/>
      <c r="AG1547" s="3"/>
      <c r="AH1547" s="9"/>
      <c r="AI1547" s="10"/>
      <c r="AJ1547" s="9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</row>
    <row r="1548" spans="1:145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13"/>
      <c r="T1548" s="13"/>
      <c r="U1548" s="13"/>
      <c r="V1548" s="13"/>
      <c r="W1548" s="4"/>
      <c r="X1548" s="30"/>
      <c r="Y1548" s="9"/>
      <c r="Z1548" s="9"/>
      <c r="AA1548" s="28"/>
      <c r="AB1548" s="3"/>
      <c r="AC1548" s="1"/>
      <c r="AD1548" s="9"/>
      <c r="AE1548" s="3"/>
      <c r="AF1548" s="3"/>
      <c r="AG1548" s="3"/>
      <c r="AH1548" s="9"/>
      <c r="AI1548" s="10"/>
      <c r="AJ1548" s="9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</row>
    <row r="1549" spans="1:145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13"/>
      <c r="T1549" s="13"/>
      <c r="U1549" s="13"/>
      <c r="V1549" s="13"/>
      <c r="W1549" s="4"/>
      <c r="X1549" s="30"/>
      <c r="Y1549" s="9"/>
      <c r="Z1549" s="9"/>
      <c r="AA1549" s="28"/>
      <c r="AB1549" s="3"/>
      <c r="AC1549" s="1"/>
      <c r="AD1549" s="9"/>
      <c r="AE1549" s="3"/>
      <c r="AF1549" s="3"/>
      <c r="AG1549" s="3"/>
      <c r="AH1549" s="9"/>
      <c r="AI1549" s="10"/>
      <c r="AJ1549" s="9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</row>
    <row r="1550" spans="1:145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13"/>
      <c r="T1550" s="13"/>
      <c r="U1550" s="13"/>
      <c r="V1550" s="13"/>
      <c r="W1550" s="4"/>
      <c r="X1550" s="30"/>
      <c r="Y1550" s="9"/>
      <c r="Z1550" s="9"/>
      <c r="AA1550" s="28"/>
      <c r="AB1550" s="3"/>
      <c r="AC1550" s="1"/>
      <c r="AD1550" s="9"/>
      <c r="AE1550" s="3"/>
      <c r="AF1550" s="3"/>
      <c r="AG1550" s="3"/>
      <c r="AH1550" s="9"/>
      <c r="AI1550" s="10"/>
      <c r="AJ1550" s="9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</row>
    <row r="1551" spans="1:145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13"/>
      <c r="T1551" s="13"/>
      <c r="U1551" s="13"/>
      <c r="V1551" s="13"/>
      <c r="W1551" s="4"/>
      <c r="X1551" s="30"/>
      <c r="Y1551" s="9"/>
      <c r="Z1551" s="9"/>
      <c r="AA1551" s="28"/>
      <c r="AB1551" s="3"/>
      <c r="AC1551" s="1"/>
      <c r="AD1551" s="9"/>
      <c r="AE1551" s="3"/>
      <c r="AF1551" s="3"/>
      <c r="AG1551" s="3"/>
      <c r="AH1551" s="9"/>
      <c r="AI1551" s="10"/>
      <c r="AJ1551" s="9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</row>
    <row r="1552" spans="1:145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13"/>
      <c r="T1552" s="13"/>
      <c r="U1552" s="13"/>
      <c r="V1552" s="13"/>
      <c r="W1552" s="4"/>
      <c r="X1552" s="30"/>
      <c r="Y1552" s="9"/>
      <c r="Z1552" s="9"/>
      <c r="AA1552" s="28"/>
      <c r="AB1552" s="3"/>
      <c r="AC1552" s="1"/>
      <c r="AD1552" s="9"/>
      <c r="AE1552" s="3"/>
      <c r="AF1552" s="3"/>
      <c r="AG1552" s="3"/>
      <c r="AH1552" s="9"/>
      <c r="AI1552" s="10"/>
      <c r="AJ1552" s="9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</row>
    <row r="1553" spans="1:145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13"/>
      <c r="T1553" s="13"/>
      <c r="U1553" s="13"/>
      <c r="V1553" s="13"/>
      <c r="W1553" s="4"/>
      <c r="X1553" s="30"/>
      <c r="Y1553" s="9"/>
      <c r="Z1553" s="9"/>
      <c r="AA1553" s="28"/>
      <c r="AB1553" s="3"/>
      <c r="AC1553" s="1"/>
      <c r="AD1553" s="9"/>
      <c r="AE1553" s="3"/>
      <c r="AF1553" s="3"/>
      <c r="AG1553" s="3"/>
      <c r="AH1553" s="9"/>
      <c r="AI1553" s="10"/>
      <c r="AJ1553" s="9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</row>
    <row r="1554" spans="1:145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13"/>
      <c r="T1554" s="13"/>
      <c r="U1554" s="13"/>
      <c r="V1554" s="13"/>
      <c r="W1554" s="4"/>
      <c r="X1554" s="30"/>
      <c r="Y1554" s="9"/>
      <c r="Z1554" s="9"/>
      <c r="AA1554" s="28"/>
      <c r="AB1554" s="3"/>
      <c r="AC1554" s="1"/>
      <c r="AD1554" s="9"/>
      <c r="AE1554" s="3"/>
      <c r="AF1554" s="3"/>
      <c r="AG1554" s="3"/>
      <c r="AH1554" s="9"/>
      <c r="AI1554" s="10"/>
      <c r="AJ1554" s="9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</row>
    <row r="1555" spans="1:145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13"/>
      <c r="T1555" s="13"/>
      <c r="U1555" s="13"/>
      <c r="V1555" s="13"/>
      <c r="W1555" s="4"/>
      <c r="X1555" s="30"/>
      <c r="Y1555" s="9"/>
      <c r="Z1555" s="9"/>
      <c r="AA1555" s="28"/>
      <c r="AB1555" s="3"/>
      <c r="AC1555" s="1"/>
      <c r="AD1555" s="9"/>
      <c r="AE1555" s="3"/>
      <c r="AF1555" s="3"/>
      <c r="AG1555" s="3"/>
      <c r="AH1555" s="9"/>
      <c r="AI1555" s="10"/>
      <c r="AJ1555" s="9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</row>
    <row r="1556" spans="1:145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13"/>
      <c r="T1556" s="13"/>
      <c r="U1556" s="13"/>
      <c r="V1556" s="13"/>
      <c r="W1556" s="4"/>
      <c r="X1556" s="30"/>
      <c r="Y1556" s="9"/>
      <c r="Z1556" s="9"/>
      <c r="AA1556" s="28"/>
      <c r="AB1556" s="3"/>
      <c r="AC1556" s="1"/>
      <c r="AD1556" s="9"/>
      <c r="AE1556" s="3"/>
      <c r="AF1556" s="3"/>
      <c r="AG1556" s="3"/>
      <c r="AH1556" s="9"/>
      <c r="AI1556" s="10"/>
      <c r="AJ1556" s="9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</row>
    <row r="1557" spans="1:145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13"/>
      <c r="T1557" s="13"/>
      <c r="U1557" s="13"/>
      <c r="V1557" s="13"/>
      <c r="W1557" s="4"/>
      <c r="X1557" s="30"/>
      <c r="Y1557" s="9"/>
      <c r="Z1557" s="9"/>
      <c r="AA1557" s="28"/>
      <c r="AB1557" s="3"/>
      <c r="AC1557" s="1"/>
      <c r="AD1557" s="9"/>
      <c r="AE1557" s="3"/>
      <c r="AF1557" s="3"/>
      <c r="AG1557" s="3"/>
      <c r="AH1557" s="9"/>
      <c r="AI1557" s="10"/>
      <c r="AJ1557" s="9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</row>
    <row r="1558" spans="1:145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13"/>
      <c r="T1558" s="13"/>
      <c r="U1558" s="13"/>
      <c r="V1558" s="13"/>
      <c r="W1558" s="4"/>
      <c r="X1558" s="30"/>
      <c r="Y1558" s="9"/>
      <c r="Z1558" s="9"/>
      <c r="AA1558" s="28"/>
      <c r="AB1558" s="3"/>
      <c r="AC1558" s="1"/>
      <c r="AD1558" s="9"/>
      <c r="AE1558" s="3"/>
      <c r="AF1558" s="3"/>
      <c r="AG1558" s="3"/>
      <c r="AH1558" s="9"/>
      <c r="AI1558" s="10"/>
      <c r="AJ1558" s="9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</row>
    <row r="1559" spans="1:145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13"/>
      <c r="T1559" s="13"/>
      <c r="U1559" s="13"/>
      <c r="V1559" s="13"/>
      <c r="W1559" s="4"/>
      <c r="X1559" s="30"/>
      <c r="Y1559" s="9"/>
      <c r="Z1559" s="9"/>
      <c r="AA1559" s="28"/>
      <c r="AB1559" s="3"/>
      <c r="AC1559" s="1"/>
      <c r="AD1559" s="9"/>
      <c r="AE1559" s="3"/>
      <c r="AF1559" s="3"/>
      <c r="AG1559" s="3"/>
      <c r="AH1559" s="9"/>
      <c r="AI1559" s="10"/>
      <c r="AJ1559" s="9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</row>
    <row r="1560" spans="1:145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13"/>
      <c r="T1560" s="13"/>
      <c r="U1560" s="13"/>
      <c r="V1560" s="13"/>
      <c r="W1560" s="4"/>
      <c r="X1560" s="30"/>
      <c r="Y1560" s="9"/>
      <c r="Z1560" s="9"/>
      <c r="AA1560" s="28"/>
      <c r="AB1560" s="3"/>
      <c r="AC1560" s="1"/>
      <c r="AD1560" s="9"/>
      <c r="AE1560" s="3"/>
      <c r="AF1560" s="3"/>
      <c r="AG1560" s="3"/>
      <c r="AH1560" s="9"/>
      <c r="AI1560" s="10"/>
      <c r="AJ1560" s="9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</row>
    <row r="1561" spans="1:145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13"/>
      <c r="T1561" s="13"/>
      <c r="U1561" s="13"/>
      <c r="V1561" s="13"/>
      <c r="W1561" s="4"/>
      <c r="X1561" s="30"/>
      <c r="Y1561" s="9"/>
      <c r="Z1561" s="9"/>
      <c r="AA1561" s="28"/>
      <c r="AB1561" s="3"/>
      <c r="AC1561" s="1"/>
      <c r="AD1561" s="9"/>
      <c r="AE1561" s="3"/>
      <c r="AF1561" s="3"/>
      <c r="AG1561" s="3"/>
      <c r="AH1561" s="9"/>
      <c r="AI1561" s="10"/>
      <c r="AJ1561" s="9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</row>
    <row r="1562" spans="1:145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13"/>
      <c r="T1562" s="13"/>
      <c r="U1562" s="13"/>
      <c r="V1562" s="13"/>
      <c r="W1562" s="4"/>
      <c r="X1562" s="30"/>
      <c r="Y1562" s="9"/>
      <c r="Z1562" s="9"/>
      <c r="AA1562" s="28"/>
      <c r="AB1562" s="3"/>
      <c r="AC1562" s="1"/>
      <c r="AD1562" s="9"/>
      <c r="AE1562" s="3"/>
      <c r="AF1562" s="3"/>
      <c r="AG1562" s="3"/>
      <c r="AH1562" s="9"/>
      <c r="AI1562" s="10"/>
      <c r="AJ1562" s="9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</row>
    <row r="1563" spans="1:145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13"/>
      <c r="T1563" s="13"/>
      <c r="U1563" s="13"/>
      <c r="V1563" s="13"/>
      <c r="W1563" s="4"/>
      <c r="X1563" s="30"/>
      <c r="Y1563" s="9"/>
      <c r="Z1563" s="9"/>
      <c r="AA1563" s="28"/>
      <c r="AB1563" s="3"/>
      <c r="AC1563" s="1"/>
      <c r="AD1563" s="9"/>
      <c r="AE1563" s="3"/>
      <c r="AF1563" s="3"/>
      <c r="AG1563" s="3"/>
      <c r="AH1563" s="9"/>
      <c r="AI1563" s="10"/>
      <c r="AJ1563" s="9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</row>
    <row r="1564" spans="1:145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13"/>
      <c r="T1564" s="13"/>
      <c r="U1564" s="13"/>
      <c r="V1564" s="13"/>
      <c r="W1564" s="4"/>
      <c r="X1564" s="30"/>
      <c r="Y1564" s="9"/>
      <c r="Z1564" s="9"/>
      <c r="AA1564" s="28"/>
      <c r="AB1564" s="3"/>
      <c r="AC1564" s="1"/>
      <c r="AD1564" s="9"/>
      <c r="AE1564" s="3"/>
      <c r="AF1564" s="3"/>
      <c r="AG1564" s="3"/>
      <c r="AH1564" s="9"/>
      <c r="AI1564" s="10"/>
      <c r="AJ1564" s="9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</row>
    <row r="1565" spans="1:145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13"/>
      <c r="T1565" s="13"/>
      <c r="U1565" s="13"/>
      <c r="V1565" s="13"/>
      <c r="W1565" s="4"/>
      <c r="X1565" s="30"/>
      <c r="Y1565" s="9"/>
      <c r="Z1565" s="9"/>
      <c r="AA1565" s="28"/>
      <c r="AB1565" s="3"/>
      <c r="AC1565" s="1"/>
      <c r="AD1565" s="9"/>
      <c r="AE1565" s="3"/>
      <c r="AF1565" s="3"/>
      <c r="AG1565" s="3"/>
      <c r="AH1565" s="9"/>
      <c r="AI1565" s="10"/>
      <c r="AJ1565" s="9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</row>
    <row r="1566" spans="1:145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13"/>
      <c r="T1566" s="13"/>
      <c r="U1566" s="13"/>
      <c r="V1566" s="13"/>
      <c r="W1566" s="4"/>
      <c r="X1566" s="30"/>
      <c r="Y1566" s="9"/>
      <c r="Z1566" s="9"/>
      <c r="AA1566" s="28"/>
      <c r="AB1566" s="3"/>
      <c r="AC1566" s="1"/>
      <c r="AD1566" s="9"/>
      <c r="AE1566" s="3"/>
      <c r="AF1566" s="3"/>
      <c r="AG1566" s="3"/>
      <c r="AH1566" s="9"/>
      <c r="AI1566" s="10"/>
      <c r="AJ1566" s="9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</row>
    <row r="1567" spans="1:145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13"/>
      <c r="T1567" s="13"/>
      <c r="U1567" s="13"/>
      <c r="V1567" s="13"/>
      <c r="W1567" s="4"/>
      <c r="X1567" s="30"/>
      <c r="Y1567" s="9"/>
      <c r="Z1567" s="9"/>
      <c r="AA1567" s="28"/>
      <c r="AB1567" s="3"/>
      <c r="AC1567" s="1"/>
      <c r="AD1567" s="9"/>
      <c r="AE1567" s="3"/>
      <c r="AF1567" s="3"/>
      <c r="AG1567" s="3"/>
      <c r="AH1567" s="9"/>
      <c r="AI1567" s="10"/>
      <c r="AJ1567" s="9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</row>
    <row r="1568" spans="1:145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13"/>
      <c r="T1568" s="13"/>
      <c r="U1568" s="13"/>
      <c r="V1568" s="13"/>
      <c r="W1568" s="4"/>
      <c r="X1568" s="30"/>
      <c r="Y1568" s="9"/>
      <c r="Z1568" s="9"/>
      <c r="AA1568" s="28"/>
      <c r="AB1568" s="3"/>
      <c r="AC1568" s="1"/>
      <c r="AD1568" s="9"/>
      <c r="AE1568" s="3"/>
      <c r="AF1568" s="3"/>
      <c r="AG1568" s="3"/>
      <c r="AH1568" s="9"/>
      <c r="AI1568" s="10"/>
      <c r="AJ1568" s="9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</row>
    <row r="1569" spans="1:145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13"/>
      <c r="T1569" s="13"/>
      <c r="U1569" s="13"/>
      <c r="V1569" s="13"/>
      <c r="W1569" s="4"/>
      <c r="X1569" s="30"/>
      <c r="Y1569" s="9"/>
      <c r="Z1569" s="9"/>
      <c r="AA1569" s="28"/>
      <c r="AB1569" s="3"/>
      <c r="AC1569" s="1"/>
      <c r="AD1569" s="9"/>
      <c r="AE1569" s="3"/>
      <c r="AF1569" s="3"/>
      <c r="AG1569" s="3"/>
      <c r="AH1569" s="9"/>
      <c r="AI1569" s="10"/>
      <c r="AJ1569" s="9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</row>
    <row r="1570" spans="1:145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13"/>
      <c r="T1570" s="13"/>
      <c r="U1570" s="13"/>
      <c r="V1570" s="13"/>
      <c r="W1570" s="4"/>
      <c r="X1570" s="30"/>
      <c r="Y1570" s="9"/>
      <c r="Z1570" s="9"/>
      <c r="AA1570" s="28"/>
      <c r="AB1570" s="3"/>
      <c r="AC1570" s="1"/>
      <c r="AD1570" s="9"/>
      <c r="AE1570" s="3"/>
      <c r="AF1570" s="3"/>
      <c r="AG1570" s="3"/>
      <c r="AH1570" s="9"/>
      <c r="AI1570" s="10"/>
      <c r="AJ1570" s="9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</row>
    <row r="1571" spans="1:145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13"/>
      <c r="T1571" s="13"/>
      <c r="U1571" s="13"/>
      <c r="V1571" s="13"/>
      <c r="W1571" s="4"/>
      <c r="X1571" s="30"/>
      <c r="Y1571" s="9"/>
      <c r="Z1571" s="9"/>
      <c r="AA1571" s="28"/>
      <c r="AB1571" s="3"/>
      <c r="AC1571" s="1"/>
      <c r="AD1571" s="9"/>
      <c r="AE1571" s="3"/>
      <c r="AF1571" s="3"/>
      <c r="AG1571" s="3"/>
      <c r="AH1571" s="9"/>
      <c r="AI1571" s="10"/>
      <c r="AJ1571" s="9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</row>
    <row r="1572" spans="1:145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13"/>
      <c r="T1572" s="13"/>
      <c r="U1572" s="13"/>
      <c r="V1572" s="13"/>
      <c r="W1572" s="4"/>
      <c r="X1572" s="30"/>
      <c r="Y1572" s="9"/>
      <c r="Z1572" s="9"/>
      <c r="AA1572" s="28"/>
      <c r="AB1572" s="3"/>
      <c r="AC1572" s="1"/>
      <c r="AD1572" s="9"/>
      <c r="AE1572" s="3"/>
      <c r="AF1572" s="3"/>
      <c r="AG1572" s="3"/>
      <c r="AH1572" s="9"/>
      <c r="AI1572" s="10"/>
      <c r="AJ1572" s="9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</row>
    <row r="1573" spans="1:145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13"/>
      <c r="T1573" s="13"/>
      <c r="U1573" s="13"/>
      <c r="V1573" s="13"/>
      <c r="W1573" s="4"/>
      <c r="X1573" s="30"/>
      <c r="Y1573" s="9"/>
      <c r="Z1573" s="9"/>
      <c r="AA1573" s="28"/>
      <c r="AB1573" s="3"/>
      <c r="AC1573" s="1"/>
      <c r="AD1573" s="9"/>
      <c r="AE1573" s="3"/>
      <c r="AF1573" s="3"/>
      <c r="AG1573" s="3"/>
      <c r="AH1573" s="9"/>
      <c r="AI1573" s="10"/>
      <c r="AJ1573" s="9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</row>
    <row r="1574" spans="1:145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13"/>
      <c r="T1574" s="13"/>
      <c r="U1574" s="13"/>
      <c r="V1574" s="13"/>
      <c r="W1574" s="4"/>
      <c r="X1574" s="30"/>
      <c r="Y1574" s="9"/>
      <c r="Z1574" s="9"/>
      <c r="AA1574" s="28"/>
      <c r="AB1574" s="3"/>
      <c r="AC1574" s="1"/>
      <c r="AD1574" s="9"/>
      <c r="AE1574" s="3"/>
      <c r="AF1574" s="3"/>
      <c r="AG1574" s="3"/>
      <c r="AH1574" s="9"/>
      <c r="AI1574" s="10"/>
      <c r="AJ1574" s="9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</row>
    <row r="1575" spans="1:145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13"/>
      <c r="T1575" s="13"/>
      <c r="U1575" s="13"/>
      <c r="V1575" s="13"/>
      <c r="W1575" s="4"/>
      <c r="X1575" s="30"/>
      <c r="Y1575" s="9"/>
      <c r="Z1575" s="9"/>
      <c r="AA1575" s="28"/>
      <c r="AB1575" s="3"/>
      <c r="AC1575" s="1"/>
      <c r="AD1575" s="9"/>
      <c r="AE1575" s="3"/>
      <c r="AF1575" s="3"/>
      <c r="AG1575" s="3"/>
      <c r="AH1575" s="9"/>
      <c r="AI1575" s="10"/>
      <c r="AJ1575" s="9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</row>
    <row r="1576" spans="1:145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13"/>
      <c r="T1576" s="13"/>
      <c r="U1576" s="13"/>
      <c r="V1576" s="13"/>
      <c r="W1576" s="4"/>
      <c r="X1576" s="30"/>
      <c r="Y1576" s="9"/>
      <c r="Z1576" s="9"/>
      <c r="AA1576" s="28"/>
      <c r="AB1576" s="3"/>
      <c r="AC1576" s="1"/>
      <c r="AD1576" s="9"/>
      <c r="AE1576" s="3"/>
      <c r="AF1576" s="3"/>
      <c r="AG1576" s="3"/>
      <c r="AH1576" s="9"/>
      <c r="AI1576" s="10"/>
      <c r="AJ1576" s="9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</row>
    <row r="1577" spans="1:145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13"/>
      <c r="T1577" s="13"/>
      <c r="U1577" s="13"/>
      <c r="V1577" s="13"/>
      <c r="W1577" s="4"/>
      <c r="X1577" s="30"/>
      <c r="Y1577" s="9"/>
      <c r="Z1577" s="9"/>
      <c r="AA1577" s="28"/>
      <c r="AB1577" s="3"/>
      <c r="AC1577" s="1"/>
      <c r="AD1577" s="9"/>
      <c r="AE1577" s="3"/>
      <c r="AF1577" s="3"/>
      <c r="AG1577" s="3"/>
      <c r="AH1577" s="9"/>
      <c r="AI1577" s="10"/>
      <c r="AJ1577" s="9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</row>
    <row r="1578" spans="1:145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13"/>
      <c r="T1578" s="13"/>
      <c r="U1578" s="13"/>
      <c r="V1578" s="13"/>
      <c r="W1578" s="4"/>
      <c r="X1578" s="30"/>
      <c r="Y1578" s="9"/>
      <c r="Z1578" s="9"/>
      <c r="AA1578" s="28"/>
      <c r="AB1578" s="3"/>
      <c r="AC1578" s="1"/>
      <c r="AD1578" s="9"/>
      <c r="AE1578" s="3"/>
      <c r="AF1578" s="3"/>
      <c r="AG1578" s="3"/>
      <c r="AH1578" s="9"/>
      <c r="AI1578" s="10"/>
      <c r="AJ1578" s="9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</row>
    <row r="1579" spans="1:145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13"/>
      <c r="T1579" s="13"/>
      <c r="U1579" s="13"/>
      <c r="V1579" s="13"/>
      <c r="W1579" s="4"/>
      <c r="X1579" s="30"/>
      <c r="Y1579" s="9"/>
      <c r="Z1579" s="9"/>
      <c r="AA1579" s="28"/>
      <c r="AB1579" s="3"/>
      <c r="AC1579" s="1"/>
      <c r="AD1579" s="9"/>
      <c r="AE1579" s="3"/>
      <c r="AF1579" s="3"/>
      <c r="AG1579" s="3"/>
      <c r="AH1579" s="9"/>
      <c r="AI1579" s="10"/>
      <c r="AJ1579" s="9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</row>
    <row r="1580" spans="1:145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13"/>
      <c r="T1580" s="13"/>
      <c r="U1580" s="13"/>
      <c r="V1580" s="13"/>
      <c r="W1580" s="4"/>
      <c r="X1580" s="30"/>
      <c r="Y1580" s="9"/>
      <c r="Z1580" s="9"/>
      <c r="AA1580" s="28"/>
      <c r="AB1580" s="3"/>
      <c r="AC1580" s="1"/>
      <c r="AD1580" s="9"/>
      <c r="AE1580" s="3"/>
      <c r="AF1580" s="3"/>
      <c r="AG1580" s="3"/>
      <c r="AH1580" s="9"/>
      <c r="AI1580" s="10"/>
      <c r="AJ1580" s="9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</row>
    <row r="1581" spans="1:145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13"/>
      <c r="T1581" s="13"/>
      <c r="U1581" s="13"/>
      <c r="V1581" s="13"/>
      <c r="W1581" s="4"/>
      <c r="X1581" s="30"/>
      <c r="Y1581" s="9"/>
      <c r="Z1581" s="9"/>
      <c r="AA1581" s="28"/>
      <c r="AB1581" s="3"/>
      <c r="AC1581" s="1"/>
      <c r="AD1581" s="9"/>
      <c r="AE1581" s="3"/>
      <c r="AF1581" s="3"/>
      <c r="AG1581" s="3"/>
      <c r="AH1581" s="9"/>
      <c r="AI1581" s="10"/>
      <c r="AJ1581" s="9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</row>
    <row r="1582" spans="1:145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13"/>
      <c r="T1582" s="13"/>
      <c r="U1582" s="13"/>
      <c r="V1582" s="13"/>
      <c r="W1582" s="4"/>
      <c r="X1582" s="30"/>
      <c r="Y1582" s="9"/>
      <c r="Z1582" s="9"/>
      <c r="AA1582" s="28"/>
      <c r="AB1582" s="3"/>
      <c r="AC1582" s="1"/>
      <c r="AD1582" s="9"/>
      <c r="AE1582" s="3"/>
      <c r="AF1582" s="3"/>
      <c r="AG1582" s="3"/>
      <c r="AH1582" s="9"/>
      <c r="AI1582" s="10"/>
      <c r="AJ1582" s="9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</row>
    <row r="1583" spans="1:145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13"/>
      <c r="T1583" s="13"/>
      <c r="U1583" s="13"/>
      <c r="V1583" s="13"/>
      <c r="W1583" s="4"/>
      <c r="X1583" s="30"/>
      <c r="Y1583" s="9"/>
      <c r="Z1583" s="9"/>
      <c r="AA1583" s="28"/>
      <c r="AB1583" s="3"/>
      <c r="AC1583" s="1"/>
      <c r="AD1583" s="9"/>
      <c r="AE1583" s="3"/>
      <c r="AF1583" s="3"/>
      <c r="AG1583" s="3"/>
      <c r="AH1583" s="9"/>
      <c r="AI1583" s="10"/>
      <c r="AJ1583" s="9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</row>
    <row r="1584" spans="1:145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13"/>
      <c r="T1584" s="13"/>
      <c r="U1584" s="13"/>
      <c r="V1584" s="13"/>
      <c r="W1584" s="4"/>
      <c r="X1584" s="30"/>
      <c r="Y1584" s="9"/>
      <c r="Z1584" s="9"/>
      <c r="AA1584" s="28"/>
      <c r="AB1584" s="3"/>
      <c r="AC1584" s="1"/>
      <c r="AD1584" s="9"/>
      <c r="AE1584" s="3"/>
      <c r="AF1584" s="3"/>
      <c r="AG1584" s="3"/>
      <c r="AH1584" s="9"/>
      <c r="AI1584" s="10"/>
      <c r="AJ1584" s="9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</row>
    <row r="1585" spans="1:145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13"/>
      <c r="T1585" s="13"/>
      <c r="U1585" s="13"/>
      <c r="V1585" s="13"/>
      <c r="W1585" s="4"/>
      <c r="X1585" s="30"/>
      <c r="Y1585" s="9"/>
      <c r="Z1585" s="9"/>
      <c r="AA1585" s="28"/>
      <c r="AB1585" s="3"/>
      <c r="AC1585" s="1"/>
      <c r="AD1585" s="9"/>
      <c r="AE1585" s="3"/>
      <c r="AF1585" s="3"/>
      <c r="AG1585" s="3"/>
      <c r="AH1585" s="9"/>
      <c r="AI1585" s="10"/>
      <c r="AJ1585" s="9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</row>
    <row r="1586" spans="1:145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13"/>
      <c r="T1586" s="13"/>
      <c r="U1586" s="13"/>
      <c r="V1586" s="13"/>
      <c r="W1586" s="4"/>
      <c r="X1586" s="30"/>
      <c r="Y1586" s="9"/>
      <c r="Z1586" s="9"/>
      <c r="AA1586" s="28"/>
      <c r="AB1586" s="3"/>
      <c r="AC1586" s="1"/>
      <c r="AD1586" s="9"/>
      <c r="AE1586" s="3"/>
      <c r="AF1586" s="3"/>
      <c r="AG1586" s="3"/>
      <c r="AH1586" s="9"/>
      <c r="AI1586" s="10"/>
      <c r="AJ1586" s="9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</row>
    <row r="1587" spans="1:145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13"/>
      <c r="T1587" s="13"/>
      <c r="U1587" s="13"/>
      <c r="V1587" s="13"/>
      <c r="W1587" s="4"/>
      <c r="X1587" s="30"/>
      <c r="Y1587" s="9"/>
      <c r="Z1587" s="9"/>
      <c r="AA1587" s="28"/>
      <c r="AB1587" s="3"/>
      <c r="AC1587" s="1"/>
      <c r="AD1587" s="9"/>
      <c r="AE1587" s="3"/>
      <c r="AF1587" s="3"/>
      <c r="AG1587" s="3"/>
      <c r="AH1587" s="9"/>
      <c r="AI1587" s="10"/>
      <c r="AJ1587" s="9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</row>
    <row r="1588" spans="1:145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13"/>
      <c r="T1588" s="13"/>
      <c r="U1588" s="13"/>
      <c r="V1588" s="13"/>
      <c r="W1588" s="4"/>
      <c r="X1588" s="30"/>
      <c r="Y1588" s="9"/>
      <c r="Z1588" s="9"/>
      <c r="AA1588" s="28"/>
      <c r="AB1588" s="3"/>
      <c r="AC1588" s="1"/>
      <c r="AD1588" s="9"/>
      <c r="AE1588" s="3"/>
      <c r="AF1588" s="3"/>
      <c r="AG1588" s="3"/>
      <c r="AH1588" s="9"/>
      <c r="AI1588" s="10"/>
      <c r="AJ1588" s="9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</row>
    <row r="1589" spans="1:145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13"/>
      <c r="T1589" s="13"/>
      <c r="U1589" s="13"/>
      <c r="V1589" s="13"/>
      <c r="W1589" s="4"/>
      <c r="X1589" s="30"/>
      <c r="Y1589" s="9"/>
      <c r="Z1589" s="9"/>
      <c r="AA1589" s="28"/>
      <c r="AB1589" s="3"/>
      <c r="AC1589" s="1"/>
      <c r="AD1589" s="9"/>
      <c r="AE1589" s="3"/>
      <c r="AF1589" s="3"/>
      <c r="AG1589" s="3"/>
      <c r="AH1589" s="9"/>
      <c r="AI1589" s="10"/>
      <c r="AJ1589" s="9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</row>
    <row r="1590" spans="1:145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13"/>
      <c r="T1590" s="13"/>
      <c r="U1590" s="13"/>
      <c r="V1590" s="13"/>
      <c r="W1590" s="4"/>
      <c r="X1590" s="30"/>
      <c r="Y1590" s="9"/>
      <c r="Z1590" s="9"/>
      <c r="AA1590" s="28"/>
      <c r="AB1590" s="3"/>
      <c r="AC1590" s="1"/>
      <c r="AD1590" s="9"/>
      <c r="AE1590" s="3"/>
      <c r="AF1590" s="3"/>
      <c r="AG1590" s="3"/>
      <c r="AH1590" s="9"/>
      <c r="AI1590" s="10"/>
      <c r="AJ1590" s="9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</row>
    <row r="1591" spans="1:145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13"/>
      <c r="T1591" s="13"/>
      <c r="U1591" s="13"/>
      <c r="V1591" s="13"/>
      <c r="W1591" s="4"/>
      <c r="X1591" s="30"/>
      <c r="Y1591" s="9"/>
      <c r="Z1591" s="9"/>
      <c r="AA1591" s="28"/>
      <c r="AB1591" s="3"/>
      <c r="AC1591" s="1"/>
      <c r="AD1591" s="9"/>
      <c r="AE1591" s="3"/>
      <c r="AF1591" s="3"/>
      <c r="AG1591" s="3"/>
      <c r="AH1591" s="9"/>
      <c r="AI1591" s="10"/>
      <c r="AJ1591" s="9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</row>
    <row r="1592" spans="1:145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13"/>
      <c r="T1592" s="13"/>
      <c r="U1592" s="13"/>
      <c r="V1592" s="13"/>
      <c r="W1592" s="4"/>
      <c r="X1592" s="30"/>
      <c r="Y1592" s="9"/>
      <c r="Z1592" s="9"/>
      <c r="AA1592" s="28"/>
      <c r="AB1592" s="3"/>
      <c r="AC1592" s="1"/>
      <c r="AD1592" s="9"/>
      <c r="AE1592" s="3"/>
      <c r="AF1592" s="3"/>
      <c r="AG1592" s="3"/>
      <c r="AH1592" s="9"/>
      <c r="AI1592" s="10"/>
      <c r="AJ1592" s="9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</row>
    <row r="1593" spans="1:145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13"/>
      <c r="T1593" s="13"/>
      <c r="U1593" s="13"/>
      <c r="V1593" s="13"/>
      <c r="W1593" s="4"/>
      <c r="X1593" s="30"/>
      <c r="Y1593" s="9"/>
      <c r="Z1593" s="9"/>
      <c r="AA1593" s="28"/>
      <c r="AB1593" s="3"/>
      <c r="AC1593" s="1"/>
      <c r="AD1593" s="9"/>
      <c r="AE1593" s="3"/>
      <c r="AF1593" s="3"/>
      <c r="AG1593" s="3"/>
      <c r="AH1593" s="9"/>
      <c r="AI1593" s="10"/>
      <c r="AJ1593" s="9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</row>
    <row r="1594" spans="1:145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13"/>
      <c r="T1594" s="13"/>
      <c r="U1594" s="13"/>
      <c r="V1594" s="13"/>
      <c r="W1594" s="4"/>
      <c r="X1594" s="30"/>
      <c r="Y1594" s="9"/>
      <c r="Z1594" s="9"/>
      <c r="AA1594" s="28"/>
      <c r="AB1594" s="3"/>
      <c r="AC1594" s="1"/>
      <c r="AD1594" s="9"/>
      <c r="AE1594" s="3"/>
      <c r="AF1594" s="3"/>
      <c r="AG1594" s="3"/>
      <c r="AH1594" s="9"/>
      <c r="AI1594" s="10"/>
      <c r="AJ1594" s="9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</row>
    <row r="1595" spans="1:145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13"/>
      <c r="T1595" s="13"/>
      <c r="U1595" s="13"/>
      <c r="V1595" s="13"/>
      <c r="W1595" s="4"/>
      <c r="X1595" s="30"/>
      <c r="Y1595" s="9"/>
      <c r="Z1595" s="9"/>
      <c r="AA1595" s="28"/>
      <c r="AB1595" s="3"/>
      <c r="AC1595" s="1"/>
      <c r="AD1595" s="9"/>
      <c r="AE1595" s="3"/>
      <c r="AF1595" s="3"/>
      <c r="AG1595" s="3"/>
      <c r="AH1595" s="9"/>
      <c r="AI1595" s="10"/>
      <c r="AJ1595" s="9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</row>
    <row r="1596" spans="1:145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13"/>
      <c r="T1596" s="13"/>
      <c r="U1596" s="13"/>
      <c r="V1596" s="13"/>
      <c r="W1596" s="4"/>
      <c r="X1596" s="30"/>
      <c r="Y1596" s="9"/>
      <c r="Z1596" s="9"/>
      <c r="AA1596" s="28"/>
      <c r="AB1596" s="3"/>
      <c r="AC1596" s="1"/>
      <c r="AD1596" s="9"/>
      <c r="AE1596" s="3"/>
      <c r="AF1596" s="3"/>
      <c r="AG1596" s="3"/>
      <c r="AH1596" s="9"/>
      <c r="AI1596" s="10"/>
      <c r="AJ1596" s="9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</row>
    <row r="1597" spans="1:145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13"/>
      <c r="T1597" s="13"/>
      <c r="U1597" s="13"/>
      <c r="V1597" s="13"/>
      <c r="W1597" s="4"/>
      <c r="X1597" s="30"/>
      <c r="Y1597" s="9"/>
      <c r="Z1597" s="9"/>
      <c r="AA1597" s="28"/>
      <c r="AB1597" s="3"/>
      <c r="AC1597" s="1"/>
      <c r="AD1597" s="9"/>
      <c r="AE1597" s="3"/>
      <c r="AF1597" s="3"/>
      <c r="AG1597" s="3"/>
      <c r="AH1597" s="9"/>
      <c r="AI1597" s="10"/>
      <c r="AJ1597" s="9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</row>
    <row r="1598" spans="1:145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13"/>
      <c r="T1598" s="13"/>
      <c r="U1598" s="13"/>
      <c r="V1598" s="13"/>
      <c r="W1598" s="4"/>
      <c r="X1598" s="30"/>
      <c r="Y1598" s="9"/>
      <c r="Z1598" s="9"/>
      <c r="AA1598" s="28"/>
      <c r="AB1598" s="3"/>
      <c r="AC1598" s="1"/>
      <c r="AD1598" s="9"/>
      <c r="AE1598" s="3"/>
      <c r="AF1598" s="3"/>
      <c r="AG1598" s="3"/>
      <c r="AH1598" s="9"/>
      <c r="AI1598" s="10"/>
      <c r="AJ1598" s="9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</row>
    <row r="1599" spans="1:145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13"/>
      <c r="T1599" s="13"/>
      <c r="U1599" s="13"/>
      <c r="V1599" s="13"/>
      <c r="W1599" s="4"/>
      <c r="X1599" s="30"/>
      <c r="Y1599" s="9"/>
      <c r="Z1599" s="9"/>
      <c r="AA1599" s="28"/>
      <c r="AB1599" s="3"/>
      <c r="AC1599" s="1"/>
      <c r="AD1599" s="9"/>
      <c r="AE1599" s="3"/>
      <c r="AF1599" s="3"/>
      <c r="AG1599" s="3"/>
      <c r="AH1599" s="9"/>
      <c r="AI1599" s="10"/>
      <c r="AJ1599" s="9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</row>
    <row r="1600" spans="1:145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13"/>
      <c r="T1600" s="13"/>
      <c r="U1600" s="13"/>
      <c r="V1600" s="13"/>
      <c r="W1600" s="4"/>
      <c r="X1600" s="30"/>
      <c r="Y1600" s="9"/>
      <c r="Z1600" s="9"/>
      <c r="AA1600" s="28"/>
      <c r="AB1600" s="3"/>
      <c r="AC1600" s="1"/>
      <c r="AD1600" s="9"/>
      <c r="AE1600" s="3"/>
      <c r="AF1600" s="3"/>
      <c r="AG1600" s="3"/>
      <c r="AH1600" s="9"/>
      <c r="AI1600" s="10"/>
      <c r="AJ1600" s="9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</row>
    <row r="1601" spans="1:145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13"/>
      <c r="T1601" s="13"/>
      <c r="U1601" s="13"/>
      <c r="V1601" s="13"/>
      <c r="W1601" s="4"/>
      <c r="X1601" s="30"/>
      <c r="Y1601" s="9"/>
      <c r="Z1601" s="9"/>
      <c r="AA1601" s="28"/>
      <c r="AB1601" s="3"/>
      <c r="AC1601" s="1"/>
      <c r="AD1601" s="9"/>
      <c r="AE1601" s="3"/>
      <c r="AF1601" s="3"/>
      <c r="AG1601" s="3"/>
      <c r="AH1601" s="9"/>
      <c r="AI1601" s="10"/>
      <c r="AJ1601" s="9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</row>
    <row r="1602" spans="1:145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13"/>
      <c r="T1602" s="13"/>
      <c r="U1602" s="13"/>
      <c r="V1602" s="13"/>
      <c r="W1602" s="4"/>
      <c r="X1602" s="30"/>
      <c r="Y1602" s="9"/>
      <c r="Z1602" s="9"/>
      <c r="AA1602" s="28"/>
      <c r="AB1602" s="3"/>
      <c r="AC1602" s="1"/>
      <c r="AD1602" s="9"/>
      <c r="AE1602" s="3"/>
      <c r="AF1602" s="3"/>
      <c r="AG1602" s="3"/>
      <c r="AH1602" s="9"/>
      <c r="AI1602" s="10"/>
      <c r="AJ1602" s="9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</row>
    <row r="1603" spans="1:145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13"/>
      <c r="T1603" s="13"/>
      <c r="U1603" s="13"/>
      <c r="V1603" s="13"/>
      <c r="W1603" s="4"/>
      <c r="X1603" s="30"/>
      <c r="Y1603" s="9"/>
      <c r="Z1603" s="9"/>
      <c r="AA1603" s="28"/>
      <c r="AB1603" s="3"/>
      <c r="AC1603" s="1"/>
      <c r="AD1603" s="9"/>
      <c r="AE1603" s="3"/>
      <c r="AF1603" s="3"/>
      <c r="AG1603" s="3"/>
      <c r="AH1603" s="9"/>
      <c r="AI1603" s="10"/>
      <c r="AJ1603" s="9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</row>
    <row r="1604" spans="1:145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13"/>
      <c r="T1604" s="13"/>
      <c r="U1604" s="13"/>
      <c r="V1604" s="13"/>
      <c r="W1604" s="4"/>
      <c r="X1604" s="30"/>
      <c r="Y1604" s="9"/>
      <c r="Z1604" s="9"/>
      <c r="AA1604" s="28"/>
      <c r="AB1604" s="3"/>
      <c r="AC1604" s="1"/>
      <c r="AD1604" s="9"/>
      <c r="AE1604" s="3"/>
      <c r="AF1604" s="3"/>
      <c r="AG1604" s="3"/>
      <c r="AH1604" s="9"/>
      <c r="AI1604" s="10"/>
      <c r="AJ1604" s="9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</row>
    <row r="1605" spans="1:145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13"/>
      <c r="T1605" s="13"/>
      <c r="U1605" s="13"/>
      <c r="V1605" s="13"/>
      <c r="W1605" s="4"/>
      <c r="X1605" s="30"/>
      <c r="Y1605" s="9"/>
      <c r="Z1605" s="9"/>
      <c r="AA1605" s="28"/>
      <c r="AB1605" s="3"/>
      <c r="AC1605" s="1"/>
      <c r="AD1605" s="9"/>
      <c r="AE1605" s="3"/>
      <c r="AF1605" s="3"/>
      <c r="AG1605" s="3"/>
      <c r="AH1605" s="9"/>
      <c r="AI1605" s="10"/>
      <c r="AJ1605" s="9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</row>
    <row r="1606" spans="1:145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13"/>
      <c r="T1606" s="13"/>
      <c r="U1606" s="13"/>
      <c r="V1606" s="13"/>
      <c r="W1606" s="4"/>
      <c r="X1606" s="30"/>
      <c r="Y1606" s="9"/>
      <c r="Z1606" s="9"/>
      <c r="AA1606" s="28"/>
      <c r="AB1606" s="3"/>
      <c r="AC1606" s="1"/>
      <c r="AD1606" s="9"/>
      <c r="AE1606" s="3"/>
      <c r="AF1606" s="3"/>
      <c r="AG1606" s="3"/>
      <c r="AH1606" s="9"/>
      <c r="AI1606" s="10"/>
      <c r="AJ1606" s="9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</row>
    <row r="1607" spans="1:145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13"/>
      <c r="T1607" s="13"/>
      <c r="U1607" s="13"/>
      <c r="V1607" s="13"/>
      <c r="W1607" s="4"/>
      <c r="X1607" s="30"/>
      <c r="Y1607" s="9"/>
      <c r="Z1607" s="9"/>
      <c r="AA1607" s="28"/>
      <c r="AB1607" s="3"/>
      <c r="AC1607" s="1"/>
      <c r="AD1607" s="9"/>
      <c r="AE1607" s="3"/>
      <c r="AF1607" s="3"/>
      <c r="AG1607" s="3"/>
      <c r="AH1607" s="9"/>
      <c r="AI1607" s="10"/>
      <c r="AJ1607" s="9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</row>
    <row r="1608" spans="1:145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13"/>
      <c r="T1608" s="13"/>
      <c r="U1608" s="13"/>
      <c r="V1608" s="13"/>
      <c r="W1608" s="4"/>
      <c r="X1608" s="30"/>
      <c r="Y1608" s="9"/>
      <c r="Z1608" s="9"/>
      <c r="AA1608" s="28"/>
      <c r="AB1608" s="3"/>
      <c r="AC1608" s="1"/>
      <c r="AD1608" s="9"/>
      <c r="AE1608" s="3"/>
      <c r="AF1608" s="3"/>
      <c r="AG1608" s="3"/>
      <c r="AH1608" s="9"/>
      <c r="AI1608" s="10"/>
      <c r="AJ1608" s="9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</row>
    <row r="1609" spans="1:145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13"/>
      <c r="T1609" s="13"/>
      <c r="U1609" s="13"/>
      <c r="V1609" s="13"/>
      <c r="W1609" s="4"/>
      <c r="X1609" s="30"/>
      <c r="Y1609" s="9"/>
      <c r="Z1609" s="9"/>
      <c r="AA1609" s="28"/>
      <c r="AB1609" s="3"/>
      <c r="AC1609" s="1"/>
      <c r="AD1609" s="9"/>
      <c r="AE1609" s="3"/>
      <c r="AF1609" s="3"/>
      <c r="AG1609" s="3"/>
      <c r="AH1609" s="9"/>
      <c r="AI1609" s="10"/>
      <c r="AJ1609" s="9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</row>
    <row r="1610" spans="1:145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13"/>
      <c r="T1610" s="13"/>
      <c r="U1610" s="13"/>
      <c r="V1610" s="13"/>
      <c r="W1610" s="4"/>
      <c r="X1610" s="30"/>
      <c r="Y1610" s="9"/>
      <c r="Z1610" s="9"/>
      <c r="AA1610" s="28"/>
      <c r="AB1610" s="3"/>
      <c r="AC1610" s="1"/>
      <c r="AD1610" s="9"/>
      <c r="AE1610" s="3"/>
      <c r="AF1610" s="3"/>
      <c r="AG1610" s="3"/>
      <c r="AH1610" s="9"/>
      <c r="AI1610" s="10"/>
      <c r="AJ1610" s="9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</row>
    <row r="1611" spans="1:145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13"/>
      <c r="T1611" s="13"/>
      <c r="U1611" s="13"/>
      <c r="V1611" s="13"/>
      <c r="W1611" s="4"/>
      <c r="X1611" s="30"/>
      <c r="Y1611" s="9"/>
      <c r="Z1611" s="9"/>
      <c r="AA1611" s="28"/>
      <c r="AB1611" s="3"/>
      <c r="AC1611" s="1"/>
      <c r="AD1611" s="9"/>
      <c r="AE1611" s="3"/>
      <c r="AF1611" s="3"/>
      <c r="AG1611" s="3"/>
      <c r="AH1611" s="9"/>
      <c r="AI1611" s="10"/>
      <c r="AJ1611" s="9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</row>
    <row r="1612" spans="1:145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13"/>
      <c r="T1612" s="13"/>
      <c r="U1612" s="13"/>
      <c r="V1612" s="13"/>
      <c r="W1612" s="4"/>
      <c r="X1612" s="30"/>
      <c r="Y1612" s="9"/>
      <c r="Z1612" s="9"/>
      <c r="AA1612" s="28"/>
      <c r="AB1612" s="3"/>
      <c r="AC1612" s="1"/>
      <c r="AD1612" s="9"/>
      <c r="AE1612" s="3"/>
      <c r="AF1612" s="3"/>
      <c r="AG1612" s="3"/>
      <c r="AH1612" s="9"/>
      <c r="AI1612" s="10"/>
      <c r="AJ1612" s="9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</row>
    <row r="1613" spans="1:145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13"/>
      <c r="T1613" s="13"/>
      <c r="U1613" s="13"/>
      <c r="V1613" s="13"/>
      <c r="W1613" s="4"/>
      <c r="X1613" s="30"/>
      <c r="Y1613" s="9"/>
      <c r="Z1613" s="9"/>
      <c r="AA1613" s="28"/>
      <c r="AB1613" s="3"/>
      <c r="AC1613" s="1"/>
      <c r="AD1613" s="9"/>
      <c r="AE1613" s="3"/>
      <c r="AF1613" s="3"/>
      <c r="AG1613" s="3"/>
      <c r="AH1613" s="9"/>
      <c r="AI1613" s="10"/>
      <c r="AJ1613" s="9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</row>
    <row r="1614" spans="1:145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13"/>
      <c r="T1614" s="13"/>
      <c r="U1614" s="13"/>
      <c r="V1614" s="13"/>
      <c r="W1614" s="4"/>
      <c r="X1614" s="30"/>
      <c r="Y1614" s="9"/>
      <c r="Z1614" s="9"/>
      <c r="AA1614" s="28"/>
      <c r="AB1614" s="3"/>
      <c r="AC1614" s="1"/>
      <c r="AD1614" s="9"/>
      <c r="AE1614" s="3"/>
      <c r="AF1614" s="3"/>
      <c r="AG1614" s="3"/>
      <c r="AH1614" s="9"/>
      <c r="AI1614" s="10"/>
      <c r="AJ1614" s="9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</row>
    <row r="1615" spans="1:145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13"/>
      <c r="T1615" s="13"/>
      <c r="U1615" s="13"/>
      <c r="V1615" s="13"/>
      <c r="W1615" s="4"/>
      <c r="X1615" s="30"/>
      <c r="Y1615" s="9"/>
      <c r="Z1615" s="9"/>
      <c r="AA1615" s="28"/>
      <c r="AB1615" s="3"/>
      <c r="AC1615" s="1"/>
      <c r="AD1615" s="9"/>
      <c r="AE1615" s="3"/>
      <c r="AF1615" s="3"/>
      <c r="AG1615" s="3"/>
      <c r="AH1615" s="9"/>
      <c r="AI1615" s="10"/>
      <c r="AJ1615" s="9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</row>
    <row r="1616" spans="1:145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13"/>
      <c r="T1616" s="13"/>
      <c r="U1616" s="13"/>
      <c r="V1616" s="13"/>
      <c r="W1616" s="4"/>
      <c r="X1616" s="30"/>
      <c r="Y1616" s="9"/>
      <c r="Z1616" s="9"/>
      <c r="AA1616" s="28"/>
      <c r="AB1616" s="3"/>
      <c r="AC1616" s="1"/>
      <c r="AD1616" s="9"/>
      <c r="AE1616" s="3"/>
      <c r="AF1616" s="3"/>
      <c r="AG1616" s="3"/>
      <c r="AH1616" s="9"/>
      <c r="AI1616" s="10"/>
      <c r="AJ1616" s="9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</row>
    <row r="1617" spans="1:145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13"/>
      <c r="T1617" s="13"/>
      <c r="U1617" s="13"/>
      <c r="V1617" s="13"/>
      <c r="W1617" s="4"/>
      <c r="X1617" s="30"/>
      <c r="Y1617" s="9"/>
      <c r="Z1617" s="9"/>
      <c r="AA1617" s="28"/>
      <c r="AB1617" s="3"/>
      <c r="AC1617" s="1"/>
      <c r="AD1617" s="9"/>
      <c r="AE1617" s="3"/>
      <c r="AF1617" s="3"/>
      <c r="AG1617" s="3"/>
      <c r="AH1617" s="9"/>
      <c r="AI1617" s="10"/>
      <c r="AJ1617" s="9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</row>
    <row r="1618" spans="1:145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13"/>
      <c r="T1618" s="13"/>
      <c r="U1618" s="13"/>
      <c r="V1618" s="13"/>
      <c r="W1618" s="4"/>
      <c r="X1618" s="30"/>
      <c r="Y1618" s="9"/>
      <c r="Z1618" s="9"/>
      <c r="AA1618" s="28"/>
      <c r="AB1618" s="3"/>
      <c r="AC1618" s="1"/>
      <c r="AD1618" s="9"/>
      <c r="AE1618" s="3"/>
      <c r="AF1618" s="3"/>
      <c r="AG1618" s="3"/>
      <c r="AH1618" s="9"/>
      <c r="AI1618" s="10"/>
      <c r="AJ1618" s="9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</row>
    <row r="1619" spans="1:145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13"/>
      <c r="T1619" s="13"/>
      <c r="U1619" s="13"/>
      <c r="V1619" s="13"/>
      <c r="W1619" s="4"/>
      <c r="X1619" s="30"/>
      <c r="Y1619" s="9"/>
      <c r="Z1619" s="9"/>
      <c r="AA1619" s="28"/>
      <c r="AB1619" s="3"/>
      <c r="AC1619" s="1"/>
      <c r="AD1619" s="9"/>
      <c r="AE1619" s="3"/>
      <c r="AF1619" s="3"/>
      <c r="AG1619" s="3"/>
      <c r="AH1619" s="9"/>
      <c r="AI1619" s="10"/>
      <c r="AJ1619" s="9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</row>
    <row r="1620" spans="1:145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13"/>
      <c r="T1620" s="13"/>
      <c r="U1620" s="13"/>
      <c r="V1620" s="13"/>
      <c r="W1620" s="4"/>
      <c r="X1620" s="30"/>
      <c r="Y1620" s="9"/>
      <c r="Z1620" s="9"/>
      <c r="AA1620" s="28"/>
      <c r="AB1620" s="3"/>
      <c r="AC1620" s="1"/>
      <c r="AD1620" s="9"/>
      <c r="AE1620" s="3"/>
      <c r="AF1620" s="3"/>
      <c r="AG1620" s="3"/>
      <c r="AH1620" s="9"/>
      <c r="AI1620" s="10"/>
      <c r="AJ1620" s="9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</row>
    <row r="1621" spans="1:145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13"/>
      <c r="T1621" s="13"/>
      <c r="U1621" s="13"/>
      <c r="V1621" s="13"/>
      <c r="W1621" s="4"/>
      <c r="X1621" s="30"/>
      <c r="Y1621" s="9"/>
      <c r="Z1621" s="9"/>
      <c r="AA1621" s="28"/>
      <c r="AB1621" s="3"/>
      <c r="AC1621" s="1"/>
      <c r="AD1621" s="9"/>
      <c r="AE1621" s="3"/>
      <c r="AF1621" s="3"/>
      <c r="AG1621" s="3"/>
      <c r="AH1621" s="9"/>
      <c r="AI1621" s="10"/>
      <c r="AJ1621" s="9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</row>
    <row r="1622" spans="1:145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13"/>
      <c r="T1622" s="13"/>
      <c r="U1622" s="13"/>
      <c r="V1622" s="13"/>
      <c r="W1622" s="4"/>
      <c r="X1622" s="30"/>
      <c r="Y1622" s="9"/>
      <c r="Z1622" s="9"/>
      <c r="AA1622" s="28"/>
      <c r="AB1622" s="3"/>
      <c r="AC1622" s="1"/>
      <c r="AD1622" s="9"/>
      <c r="AE1622" s="3"/>
      <c r="AF1622" s="3"/>
      <c r="AG1622" s="3"/>
      <c r="AH1622" s="9"/>
      <c r="AI1622" s="10"/>
      <c r="AJ1622" s="9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</row>
    <row r="1623" spans="1:145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13"/>
      <c r="T1623" s="13"/>
      <c r="U1623" s="13"/>
      <c r="V1623" s="13"/>
      <c r="W1623" s="4"/>
      <c r="X1623" s="30"/>
      <c r="Y1623" s="9"/>
      <c r="Z1623" s="9"/>
      <c r="AA1623" s="28"/>
      <c r="AB1623" s="3"/>
      <c r="AC1623" s="1"/>
      <c r="AD1623" s="9"/>
      <c r="AE1623" s="3"/>
      <c r="AF1623" s="3"/>
      <c r="AG1623" s="3"/>
      <c r="AH1623" s="9"/>
      <c r="AI1623" s="10"/>
      <c r="AJ1623" s="9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</row>
    <row r="1624" spans="1:145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13"/>
      <c r="T1624" s="13"/>
      <c r="U1624" s="13"/>
      <c r="V1624" s="13"/>
      <c r="W1624" s="4"/>
      <c r="X1624" s="30"/>
      <c r="Y1624" s="9"/>
      <c r="Z1624" s="9"/>
      <c r="AA1624" s="28"/>
      <c r="AB1624" s="3"/>
      <c r="AC1624" s="1"/>
      <c r="AD1624" s="9"/>
      <c r="AE1624" s="3"/>
      <c r="AF1624" s="3"/>
      <c r="AG1624" s="3"/>
      <c r="AH1624" s="9"/>
      <c r="AI1624" s="10"/>
      <c r="AJ1624" s="9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</row>
    <row r="1625" spans="1:145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13"/>
      <c r="T1625" s="13"/>
      <c r="U1625" s="13"/>
      <c r="V1625" s="13"/>
      <c r="W1625" s="4"/>
      <c r="X1625" s="30"/>
      <c r="Y1625" s="9"/>
      <c r="Z1625" s="9"/>
      <c r="AA1625" s="28"/>
      <c r="AB1625" s="3"/>
      <c r="AC1625" s="1"/>
      <c r="AD1625" s="9"/>
      <c r="AE1625" s="3"/>
      <c r="AF1625" s="3"/>
      <c r="AG1625" s="3"/>
      <c r="AH1625" s="9"/>
      <c r="AI1625" s="10"/>
      <c r="AJ1625" s="9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</row>
    <row r="1626" spans="1:145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13"/>
      <c r="T1626" s="13"/>
      <c r="U1626" s="13"/>
      <c r="V1626" s="13"/>
      <c r="W1626" s="4"/>
      <c r="X1626" s="30"/>
      <c r="Y1626" s="9"/>
      <c r="Z1626" s="9"/>
      <c r="AA1626" s="28"/>
      <c r="AB1626" s="3"/>
      <c r="AC1626" s="1"/>
      <c r="AD1626" s="9"/>
      <c r="AE1626" s="3"/>
      <c r="AF1626" s="3"/>
      <c r="AG1626" s="3"/>
      <c r="AH1626" s="9"/>
      <c r="AI1626" s="10"/>
      <c r="AJ1626" s="9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</row>
    <row r="1627" spans="1:145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13"/>
      <c r="T1627" s="13"/>
      <c r="U1627" s="13"/>
      <c r="V1627" s="13"/>
      <c r="W1627" s="4"/>
      <c r="X1627" s="30"/>
      <c r="Y1627" s="9"/>
      <c r="Z1627" s="9"/>
      <c r="AA1627" s="28"/>
      <c r="AB1627" s="3"/>
      <c r="AC1627" s="1"/>
      <c r="AD1627" s="9"/>
      <c r="AE1627" s="3"/>
      <c r="AF1627" s="3"/>
      <c r="AG1627" s="3"/>
      <c r="AH1627" s="9"/>
      <c r="AI1627" s="10"/>
      <c r="AJ1627" s="9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</row>
    <row r="1628" spans="1:145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13"/>
      <c r="T1628" s="13"/>
      <c r="U1628" s="13"/>
      <c r="V1628" s="13"/>
      <c r="W1628" s="4"/>
      <c r="X1628" s="30"/>
      <c r="Y1628" s="9"/>
      <c r="Z1628" s="9"/>
      <c r="AA1628" s="28"/>
      <c r="AB1628" s="3"/>
      <c r="AC1628" s="1"/>
      <c r="AD1628" s="9"/>
      <c r="AE1628" s="3"/>
      <c r="AF1628" s="3"/>
      <c r="AG1628" s="3"/>
      <c r="AH1628" s="9"/>
      <c r="AI1628" s="10"/>
      <c r="AJ1628" s="9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</row>
    <row r="1629" spans="1:145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13"/>
      <c r="T1629" s="13"/>
      <c r="U1629" s="13"/>
      <c r="V1629" s="13"/>
      <c r="W1629" s="4"/>
      <c r="X1629" s="30"/>
      <c r="Y1629" s="9"/>
      <c r="Z1629" s="9"/>
      <c r="AA1629" s="28"/>
      <c r="AB1629" s="3"/>
      <c r="AC1629" s="1"/>
      <c r="AD1629" s="9"/>
      <c r="AE1629" s="3"/>
      <c r="AF1629" s="3"/>
      <c r="AG1629" s="3"/>
      <c r="AH1629" s="9"/>
      <c r="AI1629" s="10"/>
      <c r="AJ1629" s="9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</row>
    <row r="1630" spans="1:145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13"/>
      <c r="T1630" s="13"/>
      <c r="U1630" s="13"/>
      <c r="V1630" s="13"/>
      <c r="W1630" s="4"/>
      <c r="X1630" s="30"/>
      <c r="Y1630" s="9"/>
      <c r="Z1630" s="9"/>
      <c r="AA1630" s="28"/>
      <c r="AB1630" s="3"/>
      <c r="AC1630" s="1"/>
      <c r="AD1630" s="9"/>
      <c r="AE1630" s="3"/>
      <c r="AF1630" s="3"/>
      <c r="AG1630" s="3"/>
      <c r="AH1630" s="9"/>
      <c r="AI1630" s="10"/>
      <c r="AJ1630" s="9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</row>
    <row r="1631" spans="1:145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13"/>
      <c r="T1631" s="13"/>
      <c r="U1631" s="13"/>
      <c r="V1631" s="13"/>
      <c r="W1631" s="4"/>
      <c r="X1631" s="30"/>
      <c r="Y1631" s="9"/>
      <c r="Z1631" s="9"/>
      <c r="AA1631" s="28"/>
      <c r="AB1631" s="3"/>
      <c r="AC1631" s="1"/>
      <c r="AD1631" s="9"/>
      <c r="AE1631" s="3"/>
      <c r="AF1631" s="3"/>
      <c r="AG1631" s="3"/>
      <c r="AH1631" s="9"/>
      <c r="AI1631" s="10"/>
      <c r="AJ1631" s="9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</row>
    <row r="1632" spans="1:145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13"/>
      <c r="T1632" s="13"/>
      <c r="U1632" s="13"/>
      <c r="V1632" s="13"/>
      <c r="W1632" s="4"/>
      <c r="X1632" s="30"/>
      <c r="Y1632" s="9"/>
      <c r="Z1632" s="9"/>
      <c r="AA1632" s="28"/>
      <c r="AB1632" s="3"/>
      <c r="AC1632" s="1"/>
      <c r="AD1632" s="9"/>
      <c r="AE1632" s="3"/>
      <c r="AF1632" s="3"/>
      <c r="AG1632" s="3"/>
      <c r="AH1632" s="9"/>
      <c r="AI1632" s="10"/>
      <c r="AJ1632" s="9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</row>
    <row r="1633" spans="1:145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13"/>
      <c r="T1633" s="13"/>
      <c r="U1633" s="13"/>
      <c r="V1633" s="13"/>
      <c r="W1633" s="4"/>
      <c r="X1633" s="30"/>
      <c r="Y1633" s="9"/>
      <c r="Z1633" s="9"/>
      <c r="AA1633" s="28"/>
      <c r="AB1633" s="3"/>
      <c r="AC1633" s="1"/>
      <c r="AD1633" s="9"/>
      <c r="AE1633" s="3"/>
      <c r="AF1633" s="3"/>
      <c r="AG1633" s="3"/>
      <c r="AH1633" s="9"/>
      <c r="AI1633" s="10"/>
      <c r="AJ1633" s="9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</row>
    <row r="1634" spans="1:145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13"/>
      <c r="T1634" s="13"/>
      <c r="U1634" s="13"/>
      <c r="V1634" s="13"/>
      <c r="W1634" s="4"/>
      <c r="X1634" s="30"/>
      <c r="Y1634" s="9"/>
      <c r="Z1634" s="9"/>
      <c r="AA1634" s="28"/>
      <c r="AB1634" s="3"/>
      <c r="AC1634" s="1"/>
      <c r="AD1634" s="9"/>
      <c r="AE1634" s="3"/>
      <c r="AF1634" s="3"/>
      <c r="AG1634" s="3"/>
      <c r="AH1634" s="9"/>
      <c r="AI1634" s="10"/>
      <c r="AJ1634" s="9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</row>
    <row r="1635" spans="1:145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13"/>
      <c r="T1635" s="13"/>
      <c r="U1635" s="13"/>
      <c r="V1635" s="13"/>
      <c r="W1635" s="4"/>
      <c r="X1635" s="30"/>
      <c r="Y1635" s="9"/>
      <c r="Z1635" s="9"/>
      <c r="AA1635" s="28"/>
      <c r="AB1635" s="3"/>
      <c r="AC1635" s="1"/>
      <c r="AD1635" s="9"/>
      <c r="AE1635" s="3"/>
      <c r="AF1635" s="3"/>
      <c r="AG1635" s="3"/>
      <c r="AH1635" s="9"/>
      <c r="AI1635" s="10"/>
      <c r="AJ1635" s="9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</row>
    <row r="1636" spans="1:145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13"/>
      <c r="T1636" s="13"/>
      <c r="U1636" s="13"/>
      <c r="V1636" s="13"/>
      <c r="W1636" s="4"/>
      <c r="X1636" s="30"/>
      <c r="Y1636" s="9"/>
      <c r="Z1636" s="9"/>
      <c r="AA1636" s="28"/>
      <c r="AB1636" s="3"/>
      <c r="AC1636" s="1"/>
      <c r="AD1636" s="9"/>
      <c r="AE1636" s="3"/>
      <c r="AF1636" s="3"/>
      <c r="AG1636" s="3"/>
      <c r="AH1636" s="9"/>
      <c r="AI1636" s="10"/>
      <c r="AJ1636" s="9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</row>
    <row r="1637" spans="1:145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13"/>
      <c r="T1637" s="13"/>
      <c r="U1637" s="13"/>
      <c r="V1637" s="13"/>
      <c r="W1637" s="4"/>
      <c r="X1637" s="30"/>
      <c r="Y1637" s="9"/>
      <c r="Z1637" s="9"/>
      <c r="AA1637" s="28"/>
      <c r="AB1637" s="3"/>
      <c r="AC1637" s="1"/>
      <c r="AD1637" s="9"/>
      <c r="AE1637" s="3"/>
      <c r="AF1637" s="3"/>
      <c r="AG1637" s="3"/>
      <c r="AH1637" s="9"/>
      <c r="AI1637" s="10"/>
      <c r="AJ1637" s="9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</row>
    <row r="1638" spans="1:145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13"/>
      <c r="T1638" s="13"/>
      <c r="U1638" s="13"/>
      <c r="V1638" s="13"/>
      <c r="W1638" s="4"/>
      <c r="X1638" s="30"/>
      <c r="Y1638" s="9"/>
      <c r="Z1638" s="9"/>
      <c r="AA1638" s="28"/>
      <c r="AB1638" s="3"/>
      <c r="AC1638" s="1"/>
      <c r="AD1638" s="9"/>
      <c r="AE1638" s="3"/>
      <c r="AF1638" s="3"/>
      <c r="AG1638" s="3"/>
      <c r="AH1638" s="9"/>
      <c r="AI1638" s="10"/>
      <c r="AJ1638" s="9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</row>
    <row r="1639" spans="1:145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13"/>
      <c r="T1639" s="13"/>
      <c r="U1639" s="13"/>
      <c r="V1639" s="13"/>
      <c r="W1639" s="4"/>
      <c r="X1639" s="30"/>
      <c r="Y1639" s="9"/>
      <c r="Z1639" s="9"/>
      <c r="AA1639" s="28"/>
      <c r="AB1639" s="3"/>
      <c r="AC1639" s="1"/>
      <c r="AD1639" s="9"/>
      <c r="AE1639" s="3"/>
      <c r="AF1639" s="3"/>
      <c r="AG1639" s="3"/>
      <c r="AH1639" s="9"/>
      <c r="AI1639" s="10"/>
      <c r="AJ1639" s="9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</row>
    <row r="1640" spans="1:145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13"/>
      <c r="T1640" s="13"/>
      <c r="U1640" s="13"/>
      <c r="V1640" s="13"/>
      <c r="W1640" s="4"/>
      <c r="X1640" s="30"/>
      <c r="Y1640" s="9"/>
      <c r="Z1640" s="9"/>
      <c r="AA1640" s="28"/>
      <c r="AB1640" s="3"/>
      <c r="AC1640" s="1"/>
      <c r="AD1640" s="9"/>
      <c r="AE1640" s="3"/>
      <c r="AF1640" s="3"/>
      <c r="AG1640" s="3"/>
      <c r="AH1640" s="9"/>
      <c r="AI1640" s="10"/>
      <c r="AJ1640" s="9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</row>
    <row r="1641" spans="1:145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13"/>
      <c r="T1641" s="13"/>
      <c r="U1641" s="13"/>
      <c r="V1641" s="13"/>
      <c r="W1641" s="4"/>
      <c r="X1641" s="30"/>
      <c r="Y1641" s="9"/>
      <c r="Z1641" s="9"/>
      <c r="AA1641" s="28"/>
      <c r="AB1641" s="3"/>
      <c r="AC1641" s="1"/>
      <c r="AD1641" s="9"/>
      <c r="AE1641" s="3"/>
      <c r="AF1641" s="3"/>
      <c r="AG1641" s="3"/>
      <c r="AH1641" s="9"/>
      <c r="AI1641" s="10"/>
      <c r="AJ1641" s="9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</row>
    <row r="1642" spans="1:145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13"/>
      <c r="T1642" s="13"/>
      <c r="U1642" s="13"/>
      <c r="V1642" s="13"/>
      <c r="W1642" s="4"/>
      <c r="X1642" s="30"/>
      <c r="Y1642" s="9"/>
      <c r="Z1642" s="9"/>
      <c r="AA1642" s="28"/>
      <c r="AB1642" s="3"/>
      <c r="AC1642" s="1"/>
      <c r="AD1642" s="9"/>
      <c r="AE1642" s="3"/>
      <c r="AF1642" s="3"/>
      <c r="AG1642" s="3"/>
      <c r="AH1642" s="9"/>
      <c r="AI1642" s="10"/>
      <c r="AJ1642" s="9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</row>
    <row r="1643" spans="1:145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13"/>
      <c r="T1643" s="13"/>
      <c r="U1643" s="13"/>
      <c r="V1643" s="13"/>
      <c r="W1643" s="4"/>
      <c r="X1643" s="30"/>
      <c r="Y1643" s="9"/>
      <c r="Z1643" s="9"/>
      <c r="AA1643" s="28"/>
      <c r="AB1643" s="3"/>
      <c r="AC1643" s="1"/>
      <c r="AD1643" s="9"/>
      <c r="AE1643" s="3"/>
      <c r="AF1643" s="3"/>
      <c r="AG1643" s="3"/>
      <c r="AH1643" s="9"/>
      <c r="AI1643" s="10"/>
      <c r="AJ1643" s="9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</row>
    <row r="1644" spans="1:145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13"/>
      <c r="T1644" s="13"/>
      <c r="U1644" s="13"/>
      <c r="V1644" s="13"/>
      <c r="W1644" s="4"/>
      <c r="X1644" s="30"/>
      <c r="Y1644" s="9"/>
      <c r="Z1644" s="9"/>
      <c r="AA1644" s="28"/>
      <c r="AB1644" s="3"/>
      <c r="AC1644" s="1"/>
      <c r="AD1644" s="9"/>
      <c r="AE1644" s="3"/>
      <c r="AF1644" s="3"/>
      <c r="AG1644" s="3"/>
      <c r="AH1644" s="9"/>
      <c r="AI1644" s="10"/>
      <c r="AJ1644" s="9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</row>
    <row r="1645" spans="1:145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13"/>
      <c r="T1645" s="13"/>
      <c r="U1645" s="13"/>
      <c r="V1645" s="13"/>
      <c r="W1645" s="4"/>
      <c r="X1645" s="30"/>
      <c r="Y1645" s="9"/>
      <c r="Z1645" s="9"/>
      <c r="AA1645" s="28"/>
      <c r="AB1645" s="3"/>
      <c r="AC1645" s="1"/>
      <c r="AD1645" s="9"/>
      <c r="AE1645" s="3"/>
      <c r="AF1645" s="3"/>
      <c r="AG1645" s="3"/>
      <c r="AH1645" s="9"/>
      <c r="AI1645" s="10"/>
      <c r="AJ1645" s="9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</row>
    <row r="1646" spans="1:145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13"/>
      <c r="T1646" s="13"/>
      <c r="U1646" s="13"/>
      <c r="V1646" s="13"/>
      <c r="W1646" s="4"/>
      <c r="X1646" s="30"/>
      <c r="Y1646" s="9"/>
      <c r="Z1646" s="9"/>
      <c r="AA1646" s="28"/>
      <c r="AB1646" s="3"/>
      <c r="AC1646" s="1"/>
      <c r="AD1646" s="9"/>
      <c r="AE1646" s="3"/>
      <c r="AF1646" s="3"/>
      <c r="AG1646" s="3"/>
      <c r="AH1646" s="9"/>
      <c r="AI1646" s="10"/>
      <c r="AJ1646" s="9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</row>
    <row r="1647" spans="1:145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13"/>
      <c r="T1647" s="13"/>
      <c r="U1647" s="13"/>
      <c r="V1647" s="13"/>
      <c r="W1647" s="4"/>
      <c r="X1647" s="30"/>
      <c r="Y1647" s="9"/>
      <c r="Z1647" s="9"/>
      <c r="AA1647" s="28"/>
      <c r="AB1647" s="3"/>
      <c r="AC1647" s="1"/>
      <c r="AD1647" s="9"/>
      <c r="AE1647" s="3"/>
      <c r="AF1647" s="3"/>
      <c r="AG1647" s="3"/>
      <c r="AH1647" s="9"/>
      <c r="AI1647" s="10"/>
      <c r="AJ1647" s="9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</row>
    <row r="1648" spans="1:145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13"/>
      <c r="T1648" s="13"/>
      <c r="U1648" s="13"/>
      <c r="V1648" s="13"/>
      <c r="W1648" s="4"/>
      <c r="X1648" s="30"/>
      <c r="Y1648" s="9"/>
      <c r="Z1648" s="9"/>
      <c r="AA1648" s="28"/>
      <c r="AB1648" s="3"/>
      <c r="AC1648" s="1"/>
      <c r="AD1648" s="9"/>
      <c r="AE1648" s="3"/>
      <c r="AF1648" s="3"/>
      <c r="AG1648" s="3"/>
      <c r="AH1648" s="9"/>
      <c r="AI1648" s="10"/>
      <c r="AJ1648" s="9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</row>
    <row r="1649" spans="1:145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13"/>
      <c r="T1649" s="13"/>
      <c r="U1649" s="13"/>
      <c r="V1649" s="13"/>
      <c r="W1649" s="4"/>
      <c r="X1649" s="30"/>
      <c r="Y1649" s="9"/>
      <c r="Z1649" s="9"/>
      <c r="AA1649" s="28"/>
      <c r="AB1649" s="3"/>
      <c r="AC1649" s="1"/>
      <c r="AD1649" s="9"/>
      <c r="AE1649" s="3"/>
      <c r="AF1649" s="3"/>
      <c r="AG1649" s="3"/>
      <c r="AH1649" s="9"/>
      <c r="AI1649" s="10"/>
      <c r="AJ1649" s="9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</row>
    <row r="1650" spans="1:145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13"/>
      <c r="T1650" s="13"/>
      <c r="U1650" s="13"/>
      <c r="V1650" s="13"/>
      <c r="W1650" s="4"/>
      <c r="X1650" s="30"/>
      <c r="Y1650" s="9"/>
      <c r="Z1650" s="9"/>
      <c r="AA1650" s="28"/>
      <c r="AB1650" s="3"/>
      <c r="AC1650" s="1"/>
      <c r="AD1650" s="9"/>
      <c r="AE1650" s="3"/>
      <c r="AF1650" s="3"/>
      <c r="AG1650" s="3"/>
      <c r="AH1650" s="9"/>
      <c r="AI1650" s="10"/>
      <c r="AJ1650" s="9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</row>
    <row r="1651" spans="1:145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13"/>
      <c r="T1651" s="13"/>
      <c r="U1651" s="13"/>
      <c r="V1651" s="13"/>
      <c r="W1651" s="4"/>
      <c r="X1651" s="30"/>
      <c r="Y1651" s="9"/>
      <c r="Z1651" s="9"/>
      <c r="AA1651" s="28"/>
      <c r="AB1651" s="3"/>
      <c r="AC1651" s="1"/>
      <c r="AD1651" s="9"/>
      <c r="AE1651" s="3"/>
      <c r="AF1651" s="3"/>
      <c r="AG1651" s="3"/>
      <c r="AH1651" s="9"/>
      <c r="AI1651" s="10"/>
      <c r="AJ1651" s="9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</row>
    <row r="1652" spans="1:145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13"/>
      <c r="T1652" s="13"/>
      <c r="U1652" s="13"/>
      <c r="V1652" s="13"/>
      <c r="W1652" s="4"/>
      <c r="X1652" s="30"/>
      <c r="Y1652" s="9"/>
      <c r="Z1652" s="9"/>
      <c r="AA1652" s="28"/>
      <c r="AB1652" s="3"/>
      <c r="AC1652" s="1"/>
      <c r="AD1652" s="9"/>
      <c r="AE1652" s="3"/>
      <c r="AF1652" s="3"/>
      <c r="AG1652" s="3"/>
      <c r="AH1652" s="9"/>
      <c r="AI1652" s="10"/>
      <c r="AJ1652" s="9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</row>
    <row r="1653" spans="1:145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13"/>
      <c r="T1653" s="13"/>
      <c r="U1653" s="13"/>
      <c r="V1653" s="13"/>
      <c r="W1653" s="4"/>
      <c r="X1653" s="30"/>
      <c r="Y1653" s="9"/>
      <c r="Z1653" s="9"/>
      <c r="AA1653" s="28"/>
      <c r="AB1653" s="3"/>
      <c r="AC1653" s="1"/>
      <c r="AD1653" s="9"/>
      <c r="AE1653" s="3"/>
      <c r="AF1653" s="3"/>
      <c r="AG1653" s="3"/>
      <c r="AH1653" s="9"/>
      <c r="AI1653" s="10"/>
      <c r="AJ1653" s="9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</row>
    <row r="1654" spans="1:145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13"/>
      <c r="T1654" s="13"/>
      <c r="U1654" s="13"/>
      <c r="V1654" s="13"/>
      <c r="W1654" s="4"/>
      <c r="X1654" s="30"/>
      <c r="Y1654" s="9"/>
      <c r="Z1654" s="9"/>
      <c r="AA1654" s="28"/>
      <c r="AB1654" s="3"/>
      <c r="AC1654" s="1"/>
      <c r="AD1654" s="9"/>
      <c r="AE1654" s="3"/>
      <c r="AF1654" s="3"/>
      <c r="AG1654" s="3"/>
      <c r="AH1654" s="9"/>
      <c r="AI1654" s="10"/>
      <c r="AJ1654" s="9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</row>
    <row r="1655" spans="1:145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13"/>
      <c r="T1655" s="13"/>
      <c r="U1655" s="13"/>
      <c r="V1655" s="13"/>
      <c r="W1655" s="4"/>
      <c r="X1655" s="30"/>
      <c r="Y1655" s="9"/>
      <c r="Z1655" s="9"/>
      <c r="AA1655" s="28"/>
      <c r="AB1655" s="3"/>
      <c r="AC1655" s="1"/>
      <c r="AD1655" s="9"/>
      <c r="AE1655" s="3"/>
      <c r="AF1655" s="3"/>
      <c r="AG1655" s="3"/>
      <c r="AH1655" s="9"/>
      <c r="AI1655" s="10"/>
      <c r="AJ1655" s="9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</row>
    <row r="1656" spans="1:145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13"/>
      <c r="T1656" s="13"/>
      <c r="U1656" s="13"/>
      <c r="V1656" s="13"/>
      <c r="W1656" s="4"/>
      <c r="X1656" s="30"/>
      <c r="Y1656" s="9"/>
      <c r="Z1656" s="9"/>
      <c r="AA1656" s="28"/>
      <c r="AB1656" s="3"/>
      <c r="AC1656" s="1"/>
      <c r="AD1656" s="9"/>
      <c r="AE1656" s="3"/>
      <c r="AF1656" s="3"/>
      <c r="AG1656" s="3"/>
      <c r="AH1656" s="9"/>
      <c r="AI1656" s="10"/>
      <c r="AJ1656" s="9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</row>
    <row r="1657" spans="1:145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13"/>
      <c r="T1657" s="13"/>
      <c r="U1657" s="13"/>
      <c r="V1657" s="13"/>
      <c r="W1657" s="4"/>
      <c r="X1657" s="30"/>
      <c r="Y1657" s="27"/>
      <c r="Z1657" s="27"/>
      <c r="AA1657" s="32"/>
      <c r="AB1657" s="20"/>
      <c r="AC1657" s="23"/>
      <c r="AD1657" s="27"/>
      <c r="AE1657" s="20"/>
      <c r="AF1657" s="20"/>
      <c r="AG1657" s="20"/>
      <c r="AH1657" s="27"/>
      <c r="AI1657" s="21"/>
      <c r="AJ1657" s="27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</row>
    <row r="1658" spans="1:145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13"/>
      <c r="T1658" s="13"/>
      <c r="U1658" s="13"/>
      <c r="V1658" s="13"/>
      <c r="W1658" s="4"/>
      <c r="X1658" s="30"/>
      <c r="Y1658" s="9"/>
      <c r="Z1658" s="9"/>
      <c r="AA1658" s="28"/>
      <c r="AB1658" s="3"/>
      <c r="AC1658" s="1"/>
      <c r="AD1658" s="9"/>
      <c r="AE1658" s="3"/>
      <c r="AF1658" s="3"/>
      <c r="AG1658" s="3"/>
      <c r="AH1658" s="9"/>
      <c r="AI1658" s="10"/>
      <c r="AJ1658" s="9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</row>
    <row r="1659" spans="1:145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13"/>
      <c r="T1659" s="13"/>
      <c r="U1659" s="13"/>
      <c r="V1659" s="13"/>
      <c r="W1659" s="4"/>
      <c r="X1659" s="30"/>
      <c r="Y1659" s="9"/>
      <c r="Z1659" s="9"/>
      <c r="AA1659" s="28"/>
      <c r="AB1659" s="3"/>
      <c r="AC1659" s="1"/>
      <c r="AD1659" s="9"/>
      <c r="AE1659" s="3"/>
      <c r="AF1659" s="3"/>
      <c r="AG1659" s="3"/>
      <c r="AH1659" s="9"/>
      <c r="AI1659" s="10"/>
      <c r="AJ1659" s="9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</row>
    <row r="1660" spans="1:145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13"/>
      <c r="T1660" s="13"/>
      <c r="U1660" s="13"/>
      <c r="V1660" s="13"/>
      <c r="W1660" s="4"/>
      <c r="X1660" s="30"/>
      <c r="Y1660" s="9"/>
      <c r="Z1660" s="9"/>
      <c r="AA1660" s="28"/>
      <c r="AB1660" s="3"/>
      <c r="AC1660" s="1"/>
      <c r="AD1660" s="9"/>
      <c r="AE1660" s="3"/>
      <c r="AF1660" s="3"/>
      <c r="AG1660" s="3"/>
      <c r="AH1660" s="9"/>
      <c r="AI1660" s="10"/>
      <c r="AJ1660" s="9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</row>
    <row r="1661" spans="1:145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13"/>
      <c r="T1661" s="13"/>
      <c r="U1661" s="13"/>
      <c r="V1661" s="13"/>
      <c r="W1661" s="4"/>
      <c r="X1661" s="30"/>
      <c r="Y1661" s="9"/>
      <c r="Z1661" s="9"/>
      <c r="AA1661" s="28"/>
      <c r="AB1661" s="3"/>
      <c r="AC1661" s="1"/>
      <c r="AD1661" s="9"/>
      <c r="AE1661" s="3"/>
      <c r="AF1661" s="3"/>
      <c r="AG1661" s="3"/>
      <c r="AH1661" s="9"/>
      <c r="AI1661" s="10"/>
      <c r="AJ1661" s="9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</row>
    <row r="1662" spans="1:145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13"/>
      <c r="T1662" s="13"/>
      <c r="U1662" s="13"/>
      <c r="V1662" s="13"/>
      <c r="W1662" s="4"/>
      <c r="X1662" s="30"/>
      <c r="Y1662" s="9"/>
      <c r="Z1662" s="9"/>
      <c r="AA1662" s="28"/>
      <c r="AB1662" s="3"/>
      <c r="AC1662" s="1"/>
      <c r="AD1662" s="9"/>
      <c r="AE1662" s="3"/>
      <c r="AF1662" s="3"/>
      <c r="AG1662" s="3"/>
      <c r="AH1662" s="9"/>
      <c r="AI1662" s="10"/>
      <c r="AJ1662" s="9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</row>
    <row r="1663" spans="1:145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13"/>
      <c r="T1663" s="13"/>
      <c r="U1663" s="13"/>
      <c r="V1663" s="13"/>
      <c r="W1663" s="4"/>
      <c r="X1663" s="30"/>
      <c r="Y1663" s="9"/>
      <c r="Z1663" s="9"/>
      <c r="AA1663" s="28"/>
      <c r="AB1663" s="3"/>
      <c r="AC1663" s="1"/>
      <c r="AD1663" s="9"/>
      <c r="AE1663" s="3"/>
      <c r="AF1663" s="3"/>
      <c r="AG1663" s="3"/>
      <c r="AH1663" s="9"/>
      <c r="AI1663" s="10"/>
      <c r="AJ1663" s="9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</row>
    <row r="1664" spans="1:145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13"/>
      <c r="T1664" s="13"/>
      <c r="U1664" s="13"/>
      <c r="V1664" s="13"/>
      <c r="W1664" s="4"/>
      <c r="X1664" s="30"/>
      <c r="Y1664" s="9"/>
      <c r="Z1664" s="9"/>
      <c r="AA1664" s="28"/>
      <c r="AB1664" s="3"/>
      <c r="AC1664" s="1"/>
      <c r="AD1664" s="9"/>
      <c r="AE1664" s="3"/>
      <c r="AF1664" s="3"/>
      <c r="AG1664" s="3"/>
      <c r="AH1664" s="9"/>
      <c r="AI1664" s="10"/>
      <c r="AJ1664" s="9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</row>
    <row r="1665" spans="1:145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13"/>
      <c r="T1665" s="13"/>
      <c r="U1665" s="13"/>
      <c r="V1665" s="13"/>
      <c r="W1665" s="4"/>
      <c r="X1665" s="30"/>
      <c r="Y1665" s="9"/>
      <c r="Z1665" s="9"/>
      <c r="AA1665" s="28"/>
      <c r="AB1665" s="3"/>
      <c r="AC1665" s="1"/>
      <c r="AD1665" s="9"/>
      <c r="AE1665" s="3"/>
      <c r="AF1665" s="3"/>
      <c r="AG1665" s="3"/>
      <c r="AH1665" s="9"/>
      <c r="AI1665" s="10"/>
      <c r="AJ1665" s="9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</row>
    <row r="1666" spans="1:145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13"/>
      <c r="T1666" s="13"/>
      <c r="U1666" s="13"/>
      <c r="V1666" s="13"/>
      <c r="W1666" s="4"/>
      <c r="X1666" s="30"/>
      <c r="Y1666" s="9"/>
      <c r="Z1666" s="9"/>
      <c r="AA1666" s="28"/>
      <c r="AB1666" s="3"/>
      <c r="AC1666" s="1"/>
      <c r="AD1666" s="9"/>
      <c r="AE1666" s="3"/>
      <c r="AF1666" s="3"/>
      <c r="AG1666" s="3"/>
      <c r="AH1666" s="9"/>
      <c r="AI1666" s="10"/>
      <c r="AJ1666" s="9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</row>
    <row r="1667" spans="1:145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13"/>
      <c r="T1667" s="13"/>
      <c r="U1667" s="13"/>
      <c r="V1667" s="13"/>
      <c r="W1667" s="4"/>
      <c r="X1667" s="30"/>
      <c r="Y1667" s="9"/>
      <c r="Z1667" s="9"/>
      <c r="AA1667" s="28"/>
      <c r="AB1667" s="3"/>
      <c r="AC1667" s="1"/>
      <c r="AD1667" s="9"/>
      <c r="AE1667" s="3"/>
      <c r="AF1667" s="3"/>
      <c r="AG1667" s="3"/>
      <c r="AH1667" s="9"/>
      <c r="AI1667" s="10"/>
      <c r="AJ1667" s="9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</row>
    <row r="1668" spans="1:145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13"/>
      <c r="T1668" s="13"/>
      <c r="U1668" s="13"/>
      <c r="V1668" s="13"/>
      <c r="W1668" s="4"/>
      <c r="X1668" s="30"/>
      <c r="Y1668" s="9"/>
      <c r="Z1668" s="9"/>
      <c r="AA1668" s="28"/>
      <c r="AB1668" s="3"/>
      <c r="AC1668" s="1"/>
      <c r="AD1668" s="9"/>
      <c r="AE1668" s="3"/>
      <c r="AF1668" s="3"/>
      <c r="AG1668" s="3"/>
      <c r="AH1668" s="9"/>
      <c r="AI1668" s="10"/>
      <c r="AJ1668" s="9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</row>
    <row r="1669" spans="1:145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13"/>
      <c r="T1669" s="13"/>
      <c r="U1669" s="13"/>
      <c r="V1669" s="13"/>
      <c r="W1669" s="4"/>
      <c r="X1669" s="30"/>
      <c r="Y1669" s="9"/>
      <c r="Z1669" s="9"/>
      <c r="AA1669" s="28"/>
      <c r="AB1669" s="3"/>
      <c r="AC1669" s="1"/>
      <c r="AD1669" s="9"/>
      <c r="AE1669" s="3"/>
      <c r="AF1669" s="3"/>
      <c r="AG1669" s="3"/>
      <c r="AH1669" s="9"/>
      <c r="AI1669" s="10"/>
      <c r="AJ1669" s="9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</row>
    <row r="1670" spans="1:145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13"/>
      <c r="T1670" s="13"/>
      <c r="U1670" s="13"/>
      <c r="V1670" s="13"/>
      <c r="W1670" s="4"/>
      <c r="X1670" s="30"/>
      <c r="Y1670" s="9"/>
      <c r="Z1670" s="9"/>
      <c r="AA1670" s="28"/>
      <c r="AB1670" s="3"/>
      <c r="AC1670" s="1"/>
      <c r="AD1670" s="9"/>
      <c r="AE1670" s="3"/>
      <c r="AF1670" s="3"/>
      <c r="AG1670" s="3"/>
      <c r="AH1670" s="9"/>
      <c r="AI1670" s="10"/>
      <c r="AJ1670" s="9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</row>
    <row r="1671" spans="1:145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13"/>
      <c r="T1671" s="13"/>
      <c r="U1671" s="13"/>
      <c r="V1671" s="13"/>
      <c r="W1671" s="4"/>
      <c r="X1671" s="30"/>
      <c r="Y1671" s="9"/>
      <c r="Z1671" s="9"/>
      <c r="AA1671" s="28"/>
      <c r="AB1671" s="3"/>
      <c r="AC1671" s="1"/>
      <c r="AD1671" s="9"/>
      <c r="AE1671" s="3"/>
      <c r="AF1671" s="3"/>
      <c r="AG1671" s="3"/>
      <c r="AH1671" s="9"/>
      <c r="AI1671" s="10"/>
      <c r="AJ1671" s="9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</row>
    <row r="1672" spans="1:145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13"/>
      <c r="T1672" s="13"/>
      <c r="U1672" s="13"/>
      <c r="V1672" s="13"/>
      <c r="W1672" s="4"/>
      <c r="X1672" s="30"/>
      <c r="Y1672" s="9"/>
      <c r="Z1672" s="9"/>
      <c r="AA1672" s="28"/>
      <c r="AB1672" s="3"/>
      <c r="AC1672" s="1"/>
      <c r="AD1672" s="9"/>
      <c r="AE1672" s="3"/>
      <c r="AF1672" s="3"/>
      <c r="AG1672" s="3"/>
      <c r="AH1672" s="9"/>
      <c r="AI1672" s="10"/>
      <c r="AJ1672" s="9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</row>
    <row r="1673" spans="1:145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13"/>
      <c r="T1673" s="13"/>
      <c r="U1673" s="13"/>
      <c r="V1673" s="13"/>
      <c r="W1673" s="4"/>
      <c r="X1673" s="30"/>
      <c r="Y1673" s="9"/>
      <c r="Z1673" s="9"/>
      <c r="AA1673" s="28"/>
      <c r="AB1673" s="3"/>
      <c r="AC1673" s="1"/>
      <c r="AD1673" s="9"/>
      <c r="AE1673" s="3"/>
      <c r="AF1673" s="3"/>
      <c r="AG1673" s="3"/>
      <c r="AH1673" s="9"/>
      <c r="AI1673" s="10"/>
      <c r="AJ1673" s="9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</row>
    <row r="1674" spans="1:145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13"/>
      <c r="T1674" s="13"/>
      <c r="U1674" s="13"/>
      <c r="V1674" s="13"/>
      <c r="W1674" s="4"/>
      <c r="X1674" s="30"/>
      <c r="Y1674" s="9"/>
      <c r="Z1674" s="9"/>
      <c r="AA1674" s="28"/>
      <c r="AB1674" s="3"/>
      <c r="AC1674" s="1"/>
      <c r="AD1674" s="9"/>
      <c r="AE1674" s="3"/>
      <c r="AF1674" s="3"/>
      <c r="AG1674" s="3"/>
      <c r="AH1674" s="9"/>
      <c r="AI1674" s="10"/>
      <c r="AJ1674" s="9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</row>
    <row r="1675" spans="1:145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13"/>
      <c r="T1675" s="13"/>
      <c r="U1675" s="13"/>
      <c r="V1675" s="13"/>
      <c r="W1675" s="4"/>
      <c r="X1675" s="30"/>
      <c r="Y1675" s="9"/>
      <c r="Z1675" s="9"/>
      <c r="AA1675" s="28"/>
      <c r="AB1675" s="3"/>
      <c r="AC1675" s="1"/>
      <c r="AD1675" s="9"/>
      <c r="AE1675" s="3"/>
      <c r="AF1675" s="3"/>
      <c r="AG1675" s="3"/>
      <c r="AH1675" s="9"/>
      <c r="AI1675" s="10"/>
      <c r="AJ1675" s="9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</row>
    <row r="1676" spans="1:145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13"/>
      <c r="T1676" s="13"/>
      <c r="U1676" s="13"/>
      <c r="V1676" s="13"/>
      <c r="W1676" s="4"/>
      <c r="X1676" s="30"/>
      <c r="Y1676" s="9"/>
      <c r="Z1676" s="9"/>
      <c r="AA1676" s="28"/>
      <c r="AB1676" s="3"/>
      <c r="AC1676" s="1"/>
      <c r="AD1676" s="9"/>
      <c r="AE1676" s="3"/>
      <c r="AF1676" s="3"/>
      <c r="AG1676" s="3"/>
      <c r="AH1676" s="9"/>
      <c r="AI1676" s="10"/>
      <c r="AJ1676" s="9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</row>
    <row r="1677" spans="1:145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13"/>
      <c r="T1677" s="13"/>
      <c r="U1677" s="13"/>
      <c r="V1677" s="13"/>
      <c r="W1677" s="4"/>
      <c r="X1677" s="30"/>
      <c r="Y1677" s="9"/>
      <c r="Z1677" s="9"/>
      <c r="AA1677" s="28"/>
      <c r="AB1677" s="3"/>
      <c r="AC1677" s="1"/>
      <c r="AD1677" s="9"/>
      <c r="AE1677" s="3"/>
      <c r="AF1677" s="3"/>
      <c r="AG1677" s="3"/>
      <c r="AH1677" s="9"/>
      <c r="AI1677" s="10"/>
      <c r="AJ1677" s="9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</row>
    <row r="1678" spans="1:145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13"/>
      <c r="T1678" s="13"/>
      <c r="U1678" s="13"/>
      <c r="V1678" s="13"/>
      <c r="W1678" s="4"/>
      <c r="X1678" s="30"/>
      <c r="Y1678" s="9"/>
      <c r="Z1678" s="9"/>
      <c r="AA1678" s="28"/>
      <c r="AB1678" s="3"/>
      <c r="AC1678" s="1"/>
      <c r="AD1678" s="9"/>
      <c r="AE1678" s="3"/>
      <c r="AF1678" s="3"/>
      <c r="AG1678" s="3"/>
      <c r="AH1678" s="9"/>
      <c r="AI1678" s="10"/>
      <c r="AJ1678" s="9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</row>
    <row r="1679" spans="1:145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13"/>
      <c r="T1679" s="13"/>
      <c r="U1679" s="13"/>
      <c r="V1679" s="13"/>
      <c r="W1679" s="4"/>
      <c r="X1679" s="30"/>
      <c r="Y1679" s="9"/>
      <c r="Z1679" s="9"/>
      <c r="AA1679" s="28"/>
      <c r="AB1679" s="3"/>
      <c r="AC1679" s="1"/>
      <c r="AD1679" s="9"/>
      <c r="AE1679" s="3"/>
      <c r="AF1679" s="3"/>
      <c r="AG1679" s="3"/>
      <c r="AH1679" s="9"/>
      <c r="AI1679" s="10"/>
      <c r="AJ1679" s="9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</row>
    <row r="1680" spans="1:145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13"/>
      <c r="T1680" s="13"/>
      <c r="U1680" s="13"/>
      <c r="V1680" s="13"/>
      <c r="W1680" s="4"/>
      <c r="X1680" s="30"/>
      <c r="Y1680" s="9"/>
      <c r="Z1680" s="9"/>
      <c r="AA1680" s="28"/>
      <c r="AB1680" s="3"/>
      <c r="AC1680" s="1"/>
      <c r="AD1680" s="9"/>
      <c r="AE1680" s="3"/>
      <c r="AF1680" s="3"/>
      <c r="AG1680" s="3"/>
      <c r="AH1680" s="9"/>
      <c r="AI1680" s="10"/>
      <c r="AJ1680" s="9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</row>
    <row r="1681" spans="1:145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13"/>
      <c r="T1681" s="13"/>
      <c r="U1681" s="13"/>
      <c r="V1681" s="13"/>
      <c r="W1681" s="4"/>
      <c r="X1681" s="30"/>
      <c r="Y1681" s="9"/>
      <c r="Z1681" s="9"/>
      <c r="AA1681" s="28"/>
      <c r="AB1681" s="3"/>
      <c r="AC1681" s="1"/>
      <c r="AD1681" s="9"/>
      <c r="AE1681" s="3"/>
      <c r="AF1681" s="3"/>
      <c r="AG1681" s="3"/>
      <c r="AH1681" s="9"/>
      <c r="AI1681" s="10"/>
      <c r="AJ1681" s="9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</row>
    <row r="1682" spans="1:145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13"/>
      <c r="T1682" s="13"/>
      <c r="U1682" s="13"/>
      <c r="V1682" s="13"/>
      <c r="W1682" s="4"/>
      <c r="X1682" s="30"/>
      <c r="Y1682" s="9"/>
      <c r="Z1682" s="9"/>
      <c r="AA1682" s="28"/>
      <c r="AB1682" s="3"/>
      <c r="AC1682" s="1"/>
      <c r="AD1682" s="9"/>
      <c r="AE1682" s="3"/>
      <c r="AF1682" s="3"/>
      <c r="AG1682" s="3"/>
      <c r="AH1682" s="9"/>
      <c r="AI1682" s="10"/>
      <c r="AJ1682" s="9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</row>
    <row r="1683" spans="1:145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13"/>
      <c r="T1683" s="13"/>
      <c r="U1683" s="13"/>
      <c r="V1683" s="13"/>
      <c r="W1683" s="4"/>
      <c r="X1683" s="30"/>
      <c r="Y1683" s="9"/>
      <c r="Z1683" s="9"/>
      <c r="AA1683" s="28"/>
      <c r="AB1683" s="3"/>
      <c r="AC1683" s="1"/>
      <c r="AD1683" s="9"/>
      <c r="AE1683" s="3"/>
      <c r="AF1683" s="3"/>
      <c r="AG1683" s="3"/>
      <c r="AH1683" s="9"/>
      <c r="AI1683" s="10"/>
      <c r="AJ1683" s="9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</row>
    <row r="1684" spans="1:145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13"/>
      <c r="T1684" s="13"/>
      <c r="U1684" s="13"/>
      <c r="V1684" s="13"/>
      <c r="W1684" s="4"/>
      <c r="X1684" s="30"/>
      <c r="Y1684" s="9"/>
      <c r="Z1684" s="9"/>
      <c r="AA1684" s="28"/>
      <c r="AB1684" s="3"/>
      <c r="AC1684" s="1"/>
      <c r="AD1684" s="9"/>
      <c r="AE1684" s="3"/>
      <c r="AF1684" s="3"/>
      <c r="AG1684" s="3"/>
      <c r="AH1684" s="9"/>
      <c r="AI1684" s="10"/>
      <c r="AJ1684" s="9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</row>
    <row r="1685" spans="1:145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13"/>
      <c r="T1685" s="13"/>
      <c r="U1685" s="13"/>
      <c r="V1685" s="13"/>
      <c r="W1685" s="4"/>
      <c r="X1685" s="30"/>
      <c r="Y1685" s="9"/>
      <c r="Z1685" s="9"/>
      <c r="AA1685" s="28"/>
      <c r="AB1685" s="3"/>
      <c r="AC1685" s="1"/>
      <c r="AD1685" s="9"/>
      <c r="AE1685" s="3"/>
      <c r="AF1685" s="3"/>
      <c r="AG1685" s="3"/>
      <c r="AH1685" s="9"/>
      <c r="AI1685" s="10"/>
      <c r="AJ1685" s="9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</row>
    <row r="1686" spans="1:145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13"/>
      <c r="T1686" s="13"/>
      <c r="U1686" s="13"/>
      <c r="V1686" s="13"/>
      <c r="W1686" s="4"/>
      <c r="X1686" s="30"/>
      <c r="Y1686" s="9"/>
      <c r="Z1686" s="9"/>
      <c r="AA1686" s="28"/>
      <c r="AB1686" s="3"/>
      <c r="AC1686" s="1"/>
      <c r="AD1686" s="9"/>
      <c r="AE1686" s="3"/>
      <c r="AF1686" s="3"/>
      <c r="AG1686" s="3"/>
      <c r="AH1686" s="9"/>
      <c r="AI1686" s="10"/>
      <c r="AJ1686" s="9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</row>
    <row r="1687" spans="1:145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13"/>
      <c r="T1687" s="13"/>
      <c r="U1687" s="13"/>
      <c r="V1687" s="13"/>
      <c r="W1687" s="4"/>
      <c r="X1687" s="30"/>
      <c r="Y1687" s="9"/>
      <c r="Z1687" s="9"/>
      <c r="AA1687" s="28"/>
      <c r="AB1687" s="3"/>
      <c r="AC1687" s="1"/>
      <c r="AD1687" s="9"/>
      <c r="AE1687" s="3"/>
      <c r="AF1687" s="3"/>
      <c r="AG1687" s="3"/>
      <c r="AH1687" s="9"/>
      <c r="AI1687" s="10"/>
      <c r="AJ1687" s="9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</row>
    <row r="1688" spans="1:145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13"/>
      <c r="T1688" s="13"/>
      <c r="U1688" s="13"/>
      <c r="V1688" s="13"/>
      <c r="W1688" s="4"/>
      <c r="X1688" s="30"/>
      <c r="Y1688" s="9"/>
      <c r="Z1688" s="9"/>
      <c r="AA1688" s="28"/>
      <c r="AB1688" s="3"/>
      <c r="AC1688" s="1"/>
      <c r="AD1688" s="9"/>
      <c r="AE1688" s="3"/>
      <c r="AF1688" s="3"/>
      <c r="AG1688" s="3"/>
      <c r="AH1688" s="9"/>
      <c r="AI1688" s="10"/>
      <c r="AJ1688" s="9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</row>
    <row r="1689" spans="1:145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13"/>
      <c r="T1689" s="13"/>
      <c r="U1689" s="13"/>
      <c r="V1689" s="13"/>
      <c r="W1689" s="4"/>
      <c r="X1689" s="30"/>
      <c r="Y1689" s="9"/>
      <c r="Z1689" s="9"/>
      <c r="AA1689" s="28"/>
      <c r="AB1689" s="3"/>
      <c r="AC1689" s="1"/>
      <c r="AD1689" s="9"/>
      <c r="AE1689" s="3"/>
      <c r="AF1689" s="3"/>
      <c r="AG1689" s="3"/>
      <c r="AH1689" s="9"/>
      <c r="AI1689" s="10"/>
      <c r="AJ1689" s="9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</row>
    <row r="1690" spans="1:145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13"/>
      <c r="T1690" s="13"/>
      <c r="U1690" s="13"/>
      <c r="V1690" s="13"/>
      <c r="W1690" s="4"/>
      <c r="X1690" s="30"/>
      <c r="Y1690" s="9"/>
      <c r="Z1690" s="9"/>
      <c r="AA1690" s="28"/>
      <c r="AB1690" s="3"/>
      <c r="AC1690" s="1"/>
      <c r="AD1690" s="9"/>
      <c r="AE1690" s="3"/>
      <c r="AF1690" s="3"/>
      <c r="AG1690" s="3"/>
      <c r="AH1690" s="9"/>
      <c r="AI1690" s="10"/>
      <c r="AJ1690" s="9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</row>
    <row r="1691" spans="1:145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13"/>
      <c r="T1691" s="13"/>
      <c r="U1691" s="13"/>
      <c r="V1691" s="13"/>
      <c r="W1691" s="4"/>
      <c r="X1691" s="30"/>
      <c r="Y1691" s="9"/>
      <c r="Z1691" s="9"/>
      <c r="AA1691" s="28"/>
      <c r="AB1691" s="3"/>
      <c r="AC1691" s="1"/>
      <c r="AD1691" s="9"/>
      <c r="AE1691" s="3"/>
      <c r="AF1691" s="3"/>
      <c r="AG1691" s="3"/>
      <c r="AH1691" s="9"/>
      <c r="AI1691" s="10"/>
      <c r="AJ1691" s="9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</row>
    <row r="1692" spans="1:145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13"/>
      <c r="T1692" s="13"/>
      <c r="U1692" s="13"/>
      <c r="V1692" s="13"/>
      <c r="W1692" s="4"/>
      <c r="X1692" s="30"/>
      <c r="Y1692" s="9"/>
      <c r="Z1692" s="9"/>
      <c r="AA1692" s="28"/>
      <c r="AB1692" s="3"/>
      <c r="AC1692" s="1"/>
      <c r="AD1692" s="9"/>
      <c r="AE1692" s="3"/>
      <c r="AF1692" s="3"/>
      <c r="AG1692" s="3"/>
      <c r="AH1692" s="9"/>
      <c r="AI1692" s="10"/>
      <c r="AJ1692" s="9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</row>
    <row r="1693" spans="1:145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13"/>
      <c r="T1693" s="13"/>
      <c r="U1693" s="13"/>
      <c r="V1693" s="13"/>
      <c r="W1693" s="4"/>
      <c r="X1693" s="30"/>
      <c r="Y1693" s="9"/>
      <c r="Z1693" s="9"/>
      <c r="AA1693" s="28"/>
      <c r="AB1693" s="3"/>
      <c r="AC1693" s="1"/>
      <c r="AD1693" s="9"/>
      <c r="AE1693" s="3"/>
      <c r="AF1693" s="3"/>
      <c r="AG1693" s="3"/>
      <c r="AH1693" s="9"/>
      <c r="AI1693" s="10"/>
      <c r="AJ1693" s="9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</row>
    <row r="1694" spans="1:145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13"/>
      <c r="T1694" s="13"/>
      <c r="U1694" s="13"/>
      <c r="V1694" s="13"/>
      <c r="W1694" s="4"/>
      <c r="X1694" s="30"/>
      <c r="Y1694" s="9"/>
      <c r="Z1694" s="9"/>
      <c r="AA1694" s="28"/>
      <c r="AB1694" s="3"/>
      <c r="AC1694" s="1"/>
      <c r="AD1694" s="9"/>
      <c r="AE1694" s="3"/>
      <c r="AF1694" s="3"/>
      <c r="AG1694" s="3"/>
      <c r="AH1694" s="9"/>
      <c r="AI1694" s="10"/>
      <c r="AJ1694" s="9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</row>
    <row r="1695" spans="1:145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13"/>
      <c r="T1695" s="13"/>
      <c r="U1695" s="13"/>
      <c r="V1695" s="13"/>
      <c r="W1695" s="4"/>
      <c r="X1695" s="30"/>
      <c r="Y1695" s="9"/>
      <c r="Z1695" s="9"/>
      <c r="AA1695" s="28"/>
      <c r="AB1695" s="3"/>
      <c r="AC1695" s="1"/>
      <c r="AD1695" s="9"/>
      <c r="AE1695" s="3"/>
      <c r="AF1695" s="3"/>
      <c r="AG1695" s="3"/>
      <c r="AH1695" s="9"/>
      <c r="AI1695" s="10"/>
      <c r="AJ1695" s="9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</row>
    <row r="1696" spans="1:145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13"/>
      <c r="T1696" s="13"/>
      <c r="U1696" s="13"/>
      <c r="V1696" s="13"/>
      <c r="W1696" s="4"/>
      <c r="X1696" s="30"/>
      <c r="Y1696" s="9"/>
      <c r="Z1696" s="9"/>
      <c r="AA1696" s="28"/>
      <c r="AB1696" s="3"/>
      <c r="AC1696" s="1"/>
      <c r="AD1696" s="9"/>
      <c r="AE1696" s="3"/>
      <c r="AF1696" s="3"/>
      <c r="AG1696" s="3"/>
      <c r="AH1696" s="9"/>
      <c r="AI1696" s="10"/>
      <c r="AJ1696" s="9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</row>
    <row r="1697" spans="1:145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13"/>
      <c r="T1697" s="13"/>
      <c r="U1697" s="13"/>
      <c r="V1697" s="13"/>
      <c r="W1697" s="4"/>
      <c r="X1697" s="30"/>
      <c r="Y1697" s="9"/>
      <c r="Z1697" s="9"/>
      <c r="AA1697" s="28"/>
      <c r="AB1697" s="3"/>
      <c r="AC1697" s="1"/>
      <c r="AD1697" s="9"/>
      <c r="AE1697" s="3"/>
      <c r="AF1697" s="3"/>
      <c r="AG1697" s="3"/>
      <c r="AH1697" s="9"/>
      <c r="AI1697" s="10"/>
      <c r="AJ1697" s="9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</row>
    <row r="1698" spans="1:145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13"/>
      <c r="T1698" s="13"/>
      <c r="U1698" s="13"/>
      <c r="V1698" s="13"/>
      <c r="W1698" s="4"/>
      <c r="X1698" s="30"/>
      <c r="Y1698" s="9"/>
      <c r="Z1698" s="9"/>
      <c r="AA1698" s="28"/>
      <c r="AB1698" s="3"/>
      <c r="AC1698" s="1"/>
      <c r="AD1698" s="9"/>
      <c r="AE1698" s="3"/>
      <c r="AF1698" s="3"/>
      <c r="AG1698" s="3"/>
      <c r="AH1698" s="9"/>
      <c r="AI1698" s="10"/>
      <c r="AJ1698" s="9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</row>
    <row r="1699" spans="1:145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13"/>
      <c r="T1699" s="13"/>
      <c r="U1699" s="13"/>
      <c r="V1699" s="13"/>
      <c r="W1699" s="4"/>
      <c r="X1699" s="30"/>
      <c r="Y1699" s="9"/>
      <c r="Z1699" s="9"/>
      <c r="AA1699" s="28"/>
      <c r="AB1699" s="3"/>
      <c r="AC1699" s="1"/>
      <c r="AD1699" s="9"/>
      <c r="AE1699" s="3"/>
      <c r="AF1699" s="3"/>
      <c r="AG1699" s="3"/>
      <c r="AH1699" s="9"/>
      <c r="AI1699" s="10"/>
      <c r="AJ1699" s="9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</row>
    <row r="1700" spans="1:145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13"/>
      <c r="T1700" s="13"/>
      <c r="U1700" s="13"/>
      <c r="V1700" s="13"/>
      <c r="W1700" s="4"/>
      <c r="X1700" s="30"/>
      <c r="Y1700" s="9"/>
      <c r="Z1700" s="9"/>
      <c r="AA1700" s="28"/>
      <c r="AB1700" s="3"/>
      <c r="AC1700" s="1"/>
      <c r="AD1700" s="9"/>
      <c r="AE1700" s="3"/>
      <c r="AF1700" s="3"/>
      <c r="AG1700" s="3"/>
      <c r="AH1700" s="9"/>
      <c r="AI1700" s="10"/>
      <c r="AJ1700" s="9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</row>
    <row r="1701" spans="1:145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13"/>
      <c r="T1701" s="13"/>
      <c r="U1701" s="13"/>
      <c r="V1701" s="13"/>
      <c r="W1701" s="4"/>
      <c r="X1701" s="30"/>
      <c r="Y1701" s="9"/>
      <c r="Z1701" s="9"/>
      <c r="AA1701" s="28"/>
      <c r="AB1701" s="3"/>
      <c r="AC1701" s="1"/>
      <c r="AD1701" s="9"/>
      <c r="AE1701" s="3"/>
      <c r="AF1701" s="3"/>
      <c r="AG1701" s="3"/>
      <c r="AH1701" s="9"/>
      <c r="AI1701" s="10"/>
      <c r="AJ1701" s="9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</row>
    <row r="1702" spans="1:145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13"/>
      <c r="T1702" s="13"/>
      <c r="U1702" s="13"/>
      <c r="V1702" s="13"/>
      <c r="W1702" s="4"/>
      <c r="X1702" s="30"/>
      <c r="Y1702" s="9"/>
      <c r="Z1702" s="9"/>
      <c r="AA1702" s="28"/>
      <c r="AB1702" s="3"/>
      <c r="AC1702" s="1"/>
      <c r="AD1702" s="9"/>
      <c r="AE1702" s="3"/>
      <c r="AF1702" s="3"/>
      <c r="AG1702" s="3"/>
      <c r="AH1702" s="9"/>
      <c r="AI1702" s="10"/>
      <c r="AJ1702" s="9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</row>
    <row r="1703" spans="1:145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13"/>
      <c r="T1703" s="13"/>
      <c r="U1703" s="13"/>
      <c r="V1703" s="13"/>
      <c r="W1703" s="4"/>
      <c r="X1703" s="30"/>
      <c r="Y1703" s="9"/>
      <c r="Z1703" s="9"/>
      <c r="AA1703" s="28"/>
      <c r="AB1703" s="3"/>
      <c r="AC1703" s="1"/>
      <c r="AD1703" s="9"/>
      <c r="AE1703" s="3"/>
      <c r="AF1703" s="3"/>
      <c r="AG1703" s="3"/>
      <c r="AH1703" s="9"/>
      <c r="AI1703" s="10"/>
      <c r="AJ1703" s="9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</row>
    <row r="1704" spans="1:145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13"/>
      <c r="T1704" s="13"/>
      <c r="U1704" s="13"/>
      <c r="V1704" s="13"/>
      <c r="W1704" s="4"/>
      <c r="X1704" s="30"/>
      <c r="Y1704" s="9"/>
      <c r="Z1704" s="9"/>
      <c r="AA1704" s="28"/>
      <c r="AB1704" s="3"/>
      <c r="AC1704" s="1"/>
      <c r="AD1704" s="9"/>
      <c r="AE1704" s="3"/>
      <c r="AF1704" s="3"/>
      <c r="AG1704" s="3"/>
      <c r="AH1704" s="9"/>
      <c r="AI1704" s="10"/>
      <c r="AJ1704" s="9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</row>
    <row r="1705" spans="1:145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13"/>
      <c r="T1705" s="13"/>
      <c r="U1705" s="13"/>
      <c r="V1705" s="13"/>
      <c r="W1705" s="4"/>
      <c r="X1705" s="30"/>
      <c r="Y1705" s="9"/>
      <c r="Z1705" s="9"/>
      <c r="AA1705" s="28"/>
      <c r="AB1705" s="3"/>
      <c r="AC1705" s="1"/>
      <c r="AD1705" s="9"/>
      <c r="AE1705" s="3"/>
      <c r="AF1705" s="3"/>
      <c r="AG1705" s="3"/>
      <c r="AH1705" s="9"/>
      <c r="AI1705" s="10"/>
      <c r="AJ1705" s="9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</row>
    <row r="1706" spans="1:145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13"/>
      <c r="T1706" s="13"/>
      <c r="U1706" s="13"/>
      <c r="V1706" s="13"/>
      <c r="W1706" s="4"/>
      <c r="X1706" s="30"/>
      <c r="Y1706" s="9"/>
      <c r="Z1706" s="9"/>
      <c r="AA1706" s="28"/>
      <c r="AB1706" s="3"/>
      <c r="AC1706" s="1"/>
      <c r="AD1706" s="9"/>
      <c r="AE1706" s="3"/>
      <c r="AF1706" s="3"/>
      <c r="AG1706" s="3"/>
      <c r="AH1706" s="9"/>
      <c r="AI1706" s="10"/>
      <c r="AJ1706" s="9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</row>
    <row r="1707" spans="1:145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13"/>
      <c r="T1707" s="13"/>
      <c r="U1707" s="13"/>
      <c r="V1707" s="13"/>
      <c r="W1707" s="4"/>
      <c r="X1707" s="30"/>
      <c r="Y1707" s="9"/>
      <c r="Z1707" s="9"/>
      <c r="AA1707" s="28"/>
      <c r="AB1707" s="3"/>
      <c r="AC1707" s="1"/>
      <c r="AD1707" s="9"/>
      <c r="AE1707" s="3"/>
      <c r="AF1707" s="3"/>
      <c r="AG1707" s="3"/>
      <c r="AH1707" s="9"/>
      <c r="AI1707" s="10"/>
      <c r="AJ1707" s="9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</row>
    <row r="1708" spans="1:145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13"/>
      <c r="T1708" s="13"/>
      <c r="U1708" s="13"/>
      <c r="V1708" s="13"/>
      <c r="W1708" s="4"/>
      <c r="X1708" s="30"/>
      <c r="Y1708" s="9"/>
      <c r="Z1708" s="9"/>
      <c r="AA1708" s="28"/>
      <c r="AB1708" s="3"/>
      <c r="AC1708" s="1"/>
      <c r="AD1708" s="9"/>
      <c r="AE1708" s="3"/>
      <c r="AF1708" s="3"/>
      <c r="AG1708" s="3"/>
      <c r="AH1708" s="9"/>
      <c r="AI1708" s="10"/>
      <c r="AJ1708" s="9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</row>
    <row r="1709" spans="1:145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13"/>
      <c r="T1709" s="13"/>
      <c r="U1709" s="13"/>
      <c r="V1709" s="13"/>
      <c r="W1709" s="4"/>
      <c r="X1709" s="30"/>
      <c r="Y1709" s="9"/>
      <c r="Z1709" s="9"/>
      <c r="AA1709" s="28"/>
      <c r="AB1709" s="3"/>
      <c r="AC1709" s="1"/>
      <c r="AD1709" s="9"/>
      <c r="AE1709" s="3"/>
      <c r="AF1709" s="3"/>
      <c r="AG1709" s="3"/>
      <c r="AH1709" s="9"/>
      <c r="AI1709" s="10"/>
      <c r="AJ1709" s="9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</row>
    <row r="1710" spans="1:145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13"/>
      <c r="T1710" s="13"/>
      <c r="U1710" s="13"/>
      <c r="V1710" s="13"/>
      <c r="W1710" s="4"/>
      <c r="X1710" s="30"/>
      <c r="Y1710" s="9"/>
      <c r="Z1710" s="9"/>
      <c r="AA1710" s="28"/>
      <c r="AB1710" s="3"/>
      <c r="AC1710" s="1"/>
      <c r="AD1710" s="9"/>
      <c r="AE1710" s="3"/>
      <c r="AF1710" s="3"/>
      <c r="AG1710" s="3"/>
      <c r="AH1710" s="9"/>
      <c r="AI1710" s="10"/>
      <c r="AJ1710" s="9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</row>
    <row r="1711" spans="1:145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13"/>
      <c r="T1711" s="13"/>
      <c r="U1711" s="13"/>
      <c r="V1711" s="13"/>
      <c r="W1711" s="4"/>
      <c r="X1711" s="30"/>
      <c r="Y1711" s="9"/>
      <c r="Z1711" s="9"/>
      <c r="AA1711" s="28"/>
      <c r="AB1711" s="3"/>
      <c r="AC1711" s="1"/>
      <c r="AD1711" s="9"/>
      <c r="AE1711" s="3"/>
      <c r="AF1711" s="3"/>
      <c r="AG1711" s="3"/>
      <c r="AH1711" s="9"/>
      <c r="AI1711" s="10"/>
      <c r="AJ1711" s="9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</row>
    <row r="1712" spans="1:145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13"/>
      <c r="T1712" s="13"/>
      <c r="U1712" s="13"/>
      <c r="V1712" s="13"/>
      <c r="W1712" s="4"/>
      <c r="X1712" s="30"/>
      <c r="Y1712" s="9"/>
      <c r="Z1712" s="9"/>
      <c r="AA1712" s="28"/>
      <c r="AB1712" s="3"/>
      <c r="AC1712" s="1"/>
      <c r="AD1712" s="9"/>
      <c r="AE1712" s="3"/>
      <c r="AF1712" s="3"/>
      <c r="AG1712" s="3"/>
      <c r="AH1712" s="9"/>
      <c r="AI1712" s="10"/>
      <c r="AJ1712" s="9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</row>
    <row r="1713" spans="1:145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13"/>
      <c r="T1713" s="13"/>
      <c r="U1713" s="13"/>
      <c r="V1713" s="13"/>
      <c r="W1713" s="4"/>
      <c r="X1713" s="30"/>
      <c r="Y1713" s="9"/>
      <c r="Z1713" s="9"/>
      <c r="AA1713" s="28"/>
      <c r="AB1713" s="3"/>
      <c r="AC1713" s="1"/>
      <c r="AD1713" s="9"/>
      <c r="AE1713" s="3"/>
      <c r="AF1713" s="3"/>
      <c r="AG1713" s="3"/>
      <c r="AH1713" s="9"/>
      <c r="AI1713" s="10"/>
      <c r="AJ1713" s="9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</row>
    <row r="1714" spans="1:145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13"/>
      <c r="T1714" s="13"/>
      <c r="U1714" s="13"/>
      <c r="V1714" s="13"/>
      <c r="W1714" s="4"/>
      <c r="X1714" s="30"/>
      <c r="Y1714" s="9"/>
      <c r="Z1714" s="9"/>
      <c r="AA1714" s="28"/>
      <c r="AB1714" s="3"/>
      <c r="AC1714" s="1"/>
      <c r="AD1714" s="9"/>
      <c r="AE1714" s="3"/>
      <c r="AF1714" s="3"/>
      <c r="AG1714" s="3"/>
      <c r="AH1714" s="9"/>
      <c r="AI1714" s="10"/>
      <c r="AJ1714" s="9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</row>
    <row r="1715" spans="1:145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13"/>
      <c r="T1715" s="13"/>
      <c r="U1715" s="13"/>
      <c r="V1715" s="13"/>
      <c r="W1715" s="4"/>
      <c r="X1715" s="30"/>
      <c r="Y1715" s="9"/>
      <c r="Z1715" s="9"/>
      <c r="AA1715" s="28"/>
      <c r="AB1715" s="3"/>
      <c r="AC1715" s="1"/>
      <c r="AD1715" s="9"/>
      <c r="AE1715" s="3"/>
      <c r="AF1715" s="3"/>
      <c r="AG1715" s="3"/>
      <c r="AH1715" s="9"/>
      <c r="AI1715" s="10"/>
      <c r="AJ1715" s="9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</row>
    <row r="1716" spans="1:145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13"/>
      <c r="T1716" s="13"/>
      <c r="U1716" s="13"/>
      <c r="V1716" s="13"/>
      <c r="W1716" s="4"/>
      <c r="X1716" s="30"/>
      <c r="Y1716" s="9"/>
      <c r="Z1716" s="9"/>
      <c r="AA1716" s="28"/>
      <c r="AB1716" s="3"/>
      <c r="AC1716" s="1"/>
      <c r="AD1716" s="9"/>
      <c r="AE1716" s="3"/>
      <c r="AF1716" s="3"/>
      <c r="AG1716" s="3"/>
      <c r="AH1716" s="9"/>
      <c r="AI1716" s="10"/>
      <c r="AJ1716" s="9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</row>
    <row r="1717" spans="1:145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13"/>
      <c r="T1717" s="13"/>
      <c r="U1717" s="13"/>
      <c r="V1717" s="13"/>
      <c r="W1717" s="4"/>
      <c r="X1717" s="30"/>
      <c r="Y1717" s="9"/>
      <c r="Z1717" s="9"/>
      <c r="AA1717" s="28"/>
      <c r="AB1717" s="3"/>
      <c r="AC1717" s="1"/>
      <c r="AD1717" s="9"/>
      <c r="AE1717" s="3"/>
      <c r="AF1717" s="3"/>
      <c r="AG1717" s="3"/>
      <c r="AH1717" s="9"/>
      <c r="AI1717" s="10"/>
      <c r="AJ1717" s="9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</row>
    <row r="1718" spans="1:145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13"/>
      <c r="T1718" s="13"/>
      <c r="U1718" s="13"/>
      <c r="V1718" s="13"/>
      <c r="W1718" s="4"/>
      <c r="X1718" s="30"/>
      <c r="Y1718" s="9"/>
      <c r="Z1718" s="9"/>
      <c r="AA1718" s="28"/>
      <c r="AB1718" s="3"/>
      <c r="AC1718" s="1"/>
      <c r="AD1718" s="9"/>
      <c r="AE1718" s="3"/>
      <c r="AF1718" s="3"/>
      <c r="AG1718" s="3"/>
      <c r="AH1718" s="9"/>
      <c r="AI1718" s="10"/>
      <c r="AJ1718" s="9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</row>
    <row r="1719" spans="1:145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13"/>
      <c r="T1719" s="13"/>
      <c r="U1719" s="13"/>
      <c r="V1719" s="13"/>
      <c r="W1719" s="4"/>
      <c r="X1719" s="30"/>
      <c r="Y1719" s="9"/>
      <c r="Z1719" s="9"/>
      <c r="AA1719" s="28"/>
      <c r="AB1719" s="3"/>
      <c r="AC1719" s="1"/>
      <c r="AD1719" s="9"/>
      <c r="AE1719" s="3"/>
      <c r="AF1719" s="3"/>
      <c r="AG1719" s="3"/>
      <c r="AH1719" s="9"/>
      <c r="AI1719" s="10"/>
      <c r="AJ1719" s="9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</row>
    <row r="1720" spans="1:145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13"/>
      <c r="T1720" s="13"/>
      <c r="U1720" s="13"/>
      <c r="V1720" s="13"/>
      <c r="W1720" s="4"/>
      <c r="X1720" s="30"/>
      <c r="Y1720" s="9"/>
      <c r="Z1720" s="9"/>
      <c r="AA1720" s="28"/>
      <c r="AB1720" s="3"/>
      <c r="AC1720" s="1"/>
      <c r="AD1720" s="9"/>
      <c r="AE1720" s="3"/>
      <c r="AF1720" s="3"/>
      <c r="AG1720" s="3"/>
      <c r="AH1720" s="9"/>
      <c r="AI1720" s="10"/>
      <c r="AJ1720" s="9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</row>
    <row r="1721" spans="1:145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13"/>
      <c r="T1721" s="13"/>
      <c r="U1721" s="13"/>
      <c r="V1721" s="13"/>
      <c r="W1721" s="4"/>
      <c r="X1721" s="30"/>
      <c r="Y1721" s="9"/>
      <c r="Z1721" s="9"/>
      <c r="AA1721" s="28"/>
      <c r="AB1721" s="3"/>
      <c r="AC1721" s="1"/>
      <c r="AD1721" s="9"/>
      <c r="AE1721" s="3"/>
      <c r="AF1721" s="3"/>
      <c r="AG1721" s="3"/>
      <c r="AH1721" s="9"/>
      <c r="AI1721" s="10"/>
      <c r="AJ1721" s="9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</row>
    <row r="1722" spans="1:145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13"/>
      <c r="T1722" s="13"/>
      <c r="U1722" s="13"/>
      <c r="V1722" s="13"/>
      <c r="W1722" s="4"/>
      <c r="X1722" s="30"/>
      <c r="Y1722" s="9"/>
      <c r="Z1722" s="9"/>
      <c r="AA1722" s="28"/>
      <c r="AB1722" s="3"/>
      <c r="AC1722" s="1"/>
      <c r="AD1722" s="9"/>
      <c r="AE1722" s="3"/>
      <c r="AF1722" s="3"/>
      <c r="AG1722" s="3"/>
      <c r="AH1722" s="9"/>
      <c r="AI1722" s="10"/>
      <c r="AJ1722" s="9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</row>
    <row r="1723" spans="1:145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13"/>
      <c r="T1723" s="13"/>
      <c r="U1723" s="13"/>
      <c r="V1723" s="13"/>
      <c r="W1723" s="4"/>
      <c r="X1723" s="30"/>
      <c r="Y1723" s="9"/>
      <c r="Z1723" s="9"/>
      <c r="AA1723" s="28"/>
      <c r="AB1723" s="3"/>
      <c r="AC1723" s="1"/>
      <c r="AD1723" s="9"/>
      <c r="AE1723" s="3"/>
      <c r="AF1723" s="3"/>
      <c r="AG1723" s="3"/>
      <c r="AH1723" s="9"/>
      <c r="AI1723" s="10"/>
      <c r="AJ1723" s="9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</row>
    <row r="1724" spans="1:145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13"/>
      <c r="T1724" s="13"/>
      <c r="U1724" s="13"/>
      <c r="V1724" s="13"/>
      <c r="W1724" s="4"/>
      <c r="X1724" s="30"/>
      <c r="Y1724" s="9"/>
      <c r="Z1724" s="9"/>
      <c r="AA1724" s="28"/>
      <c r="AB1724" s="3"/>
      <c r="AC1724" s="1"/>
      <c r="AD1724" s="9"/>
      <c r="AE1724" s="3"/>
      <c r="AF1724" s="3"/>
      <c r="AG1724" s="3"/>
      <c r="AH1724" s="9"/>
      <c r="AI1724" s="10"/>
      <c r="AJ1724" s="9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</row>
    <row r="1725" spans="1:145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13"/>
      <c r="T1725" s="13"/>
      <c r="U1725" s="13"/>
      <c r="V1725" s="13"/>
      <c r="W1725" s="4"/>
      <c r="X1725" s="30"/>
      <c r="Y1725" s="9"/>
      <c r="Z1725" s="9"/>
      <c r="AA1725" s="28"/>
      <c r="AB1725" s="3"/>
      <c r="AC1725" s="1"/>
      <c r="AD1725" s="9"/>
      <c r="AE1725" s="3"/>
      <c r="AF1725" s="3"/>
      <c r="AG1725" s="3"/>
      <c r="AH1725" s="9"/>
      <c r="AI1725" s="10"/>
      <c r="AJ1725" s="9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</row>
    <row r="1726" spans="1:145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13"/>
      <c r="T1726" s="13"/>
      <c r="U1726" s="13"/>
      <c r="V1726" s="13"/>
      <c r="W1726" s="4"/>
      <c r="X1726" s="30"/>
      <c r="Y1726" s="9"/>
      <c r="Z1726" s="9"/>
      <c r="AA1726" s="28"/>
      <c r="AB1726" s="3"/>
      <c r="AC1726" s="1"/>
      <c r="AD1726" s="9"/>
      <c r="AE1726" s="3"/>
      <c r="AF1726" s="3"/>
      <c r="AG1726" s="3"/>
      <c r="AH1726" s="9"/>
      <c r="AI1726" s="10"/>
      <c r="AJ1726" s="9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</row>
    <row r="1727" spans="1:145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13"/>
      <c r="T1727" s="13"/>
      <c r="U1727" s="13"/>
      <c r="V1727" s="13"/>
      <c r="W1727" s="4"/>
      <c r="X1727" s="30"/>
      <c r="Y1727" s="9"/>
      <c r="Z1727" s="9"/>
      <c r="AA1727" s="28"/>
      <c r="AB1727" s="3"/>
      <c r="AC1727" s="1"/>
      <c r="AD1727" s="9"/>
      <c r="AE1727" s="3"/>
      <c r="AF1727" s="3"/>
      <c r="AG1727" s="3"/>
      <c r="AH1727" s="9"/>
      <c r="AI1727" s="10"/>
      <c r="AJ1727" s="9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</row>
    <row r="1728" spans="1:145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13"/>
      <c r="T1728" s="13"/>
      <c r="U1728" s="13"/>
      <c r="V1728" s="13"/>
      <c r="W1728" s="4"/>
      <c r="X1728" s="30"/>
      <c r="Y1728" s="9"/>
      <c r="Z1728" s="9"/>
      <c r="AA1728" s="28"/>
      <c r="AB1728" s="3"/>
      <c r="AC1728" s="1"/>
      <c r="AD1728" s="9"/>
      <c r="AE1728" s="3"/>
      <c r="AF1728" s="3"/>
      <c r="AG1728" s="3"/>
      <c r="AH1728" s="9"/>
      <c r="AI1728" s="10"/>
      <c r="AJ1728" s="9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</row>
    <row r="1729" spans="1:145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13"/>
      <c r="T1729" s="13"/>
      <c r="U1729" s="13"/>
      <c r="V1729" s="13"/>
      <c r="W1729" s="4"/>
      <c r="X1729" s="30"/>
      <c r="Y1729" s="9"/>
      <c r="Z1729" s="9"/>
      <c r="AA1729" s="28"/>
      <c r="AB1729" s="3"/>
      <c r="AC1729" s="1"/>
      <c r="AD1729" s="9"/>
      <c r="AE1729" s="3"/>
      <c r="AF1729" s="3"/>
      <c r="AG1729" s="3"/>
      <c r="AH1729" s="9"/>
      <c r="AI1729" s="10"/>
      <c r="AJ1729" s="9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</row>
    <row r="1730" spans="1:145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13"/>
      <c r="T1730" s="13"/>
      <c r="U1730" s="13"/>
      <c r="V1730" s="13"/>
      <c r="W1730" s="4"/>
      <c r="X1730" s="30"/>
      <c r="Y1730" s="9"/>
      <c r="Z1730" s="9"/>
      <c r="AA1730" s="28"/>
      <c r="AB1730" s="3"/>
      <c r="AC1730" s="1"/>
      <c r="AD1730" s="9"/>
      <c r="AE1730" s="3"/>
      <c r="AF1730" s="3"/>
      <c r="AG1730" s="3"/>
      <c r="AH1730" s="9"/>
      <c r="AI1730" s="10"/>
      <c r="AJ1730" s="9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</row>
    <row r="1731" spans="1:145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13"/>
      <c r="T1731" s="13"/>
      <c r="U1731" s="13"/>
      <c r="V1731" s="13"/>
      <c r="W1731" s="4"/>
      <c r="X1731" s="30"/>
      <c r="Y1731" s="9"/>
      <c r="Z1731" s="9"/>
      <c r="AA1731" s="28"/>
      <c r="AB1731" s="3"/>
      <c r="AC1731" s="1"/>
      <c r="AD1731" s="9"/>
      <c r="AE1731" s="3"/>
      <c r="AF1731" s="3"/>
      <c r="AG1731" s="3"/>
      <c r="AH1731" s="9"/>
      <c r="AI1731" s="10"/>
      <c r="AJ1731" s="9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</row>
    <row r="1732" spans="1:145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13"/>
      <c r="T1732" s="13"/>
      <c r="U1732" s="13"/>
      <c r="V1732" s="13"/>
      <c r="W1732" s="4"/>
      <c r="X1732" s="30"/>
      <c r="Y1732" s="9"/>
      <c r="Z1732" s="9"/>
      <c r="AA1732" s="28"/>
      <c r="AB1732" s="3"/>
      <c r="AC1732" s="1"/>
      <c r="AD1732" s="9"/>
      <c r="AE1732" s="3"/>
      <c r="AF1732" s="3"/>
      <c r="AG1732" s="3"/>
      <c r="AH1732" s="9"/>
      <c r="AI1732" s="10"/>
      <c r="AJ1732" s="9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</row>
    <row r="1733" spans="1:145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13"/>
      <c r="T1733" s="13"/>
      <c r="U1733" s="13"/>
      <c r="V1733" s="13"/>
      <c r="W1733" s="4"/>
      <c r="X1733" s="30"/>
      <c r="Y1733" s="9"/>
      <c r="Z1733" s="9"/>
      <c r="AA1733" s="28"/>
      <c r="AB1733" s="3"/>
      <c r="AC1733" s="1"/>
      <c r="AD1733" s="9"/>
      <c r="AE1733" s="3"/>
      <c r="AF1733" s="3"/>
      <c r="AG1733" s="3"/>
      <c r="AH1733" s="9"/>
      <c r="AI1733" s="10"/>
      <c r="AJ1733" s="9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</row>
    <row r="1734" spans="1:145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13"/>
      <c r="T1734" s="13"/>
      <c r="U1734" s="13"/>
      <c r="V1734" s="13"/>
      <c r="W1734" s="4"/>
      <c r="X1734" s="30"/>
      <c r="Y1734" s="9"/>
      <c r="Z1734" s="9"/>
      <c r="AA1734" s="28"/>
      <c r="AB1734" s="3"/>
      <c r="AC1734" s="1"/>
      <c r="AD1734" s="9"/>
      <c r="AE1734" s="3"/>
      <c r="AF1734" s="3"/>
      <c r="AG1734" s="3"/>
      <c r="AH1734" s="9"/>
      <c r="AI1734" s="10"/>
      <c r="AJ1734" s="9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</row>
    <row r="1735" spans="1:145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13"/>
      <c r="T1735" s="13"/>
      <c r="U1735" s="13"/>
      <c r="V1735" s="13"/>
      <c r="W1735" s="4"/>
      <c r="X1735" s="30"/>
      <c r="Y1735" s="9"/>
      <c r="Z1735" s="9"/>
      <c r="AA1735" s="28"/>
      <c r="AB1735" s="3"/>
      <c r="AC1735" s="1"/>
      <c r="AD1735" s="9"/>
      <c r="AE1735" s="3"/>
      <c r="AF1735" s="3"/>
      <c r="AG1735" s="3"/>
      <c r="AH1735" s="9"/>
      <c r="AI1735" s="10"/>
      <c r="AJ1735" s="9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</row>
    <row r="1736" spans="1:145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13"/>
      <c r="T1736" s="13"/>
      <c r="U1736" s="13"/>
      <c r="V1736" s="13"/>
      <c r="W1736" s="4"/>
      <c r="X1736" s="30"/>
      <c r="Y1736" s="9"/>
      <c r="Z1736" s="9"/>
      <c r="AA1736" s="28"/>
      <c r="AB1736" s="3"/>
      <c r="AC1736" s="1"/>
      <c r="AD1736" s="9"/>
      <c r="AE1736" s="3"/>
      <c r="AF1736" s="3"/>
      <c r="AG1736" s="3"/>
      <c r="AH1736" s="9"/>
      <c r="AI1736" s="10"/>
      <c r="AJ1736" s="9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</row>
    <row r="1737" spans="1:145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13"/>
      <c r="T1737" s="13"/>
      <c r="U1737" s="13"/>
      <c r="V1737" s="13"/>
      <c r="W1737" s="4"/>
      <c r="X1737" s="30"/>
      <c r="Y1737" s="9"/>
      <c r="Z1737" s="9"/>
      <c r="AA1737" s="28"/>
      <c r="AB1737" s="3"/>
      <c r="AC1737" s="1"/>
      <c r="AD1737" s="9"/>
      <c r="AE1737" s="3"/>
      <c r="AF1737" s="3"/>
      <c r="AG1737" s="3"/>
      <c r="AH1737" s="9"/>
      <c r="AI1737" s="10"/>
      <c r="AJ1737" s="9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</row>
    <row r="1738" spans="1:145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13"/>
      <c r="T1738" s="13"/>
      <c r="U1738" s="13"/>
      <c r="V1738" s="13"/>
      <c r="W1738" s="4"/>
      <c r="X1738" s="30"/>
      <c r="Y1738" s="9"/>
      <c r="Z1738" s="9"/>
      <c r="AA1738" s="28"/>
      <c r="AB1738" s="3"/>
      <c r="AC1738" s="1"/>
      <c r="AD1738" s="9"/>
      <c r="AE1738" s="3"/>
      <c r="AF1738" s="3"/>
      <c r="AG1738" s="3"/>
      <c r="AH1738" s="9"/>
      <c r="AI1738" s="10"/>
      <c r="AJ1738" s="9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</row>
    <row r="1739" spans="1:145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13"/>
      <c r="T1739" s="13"/>
      <c r="U1739" s="13"/>
      <c r="V1739" s="13"/>
      <c r="W1739" s="4"/>
      <c r="X1739" s="30"/>
      <c r="Y1739" s="9"/>
      <c r="Z1739" s="9"/>
      <c r="AA1739" s="28"/>
      <c r="AB1739" s="3"/>
      <c r="AC1739" s="1"/>
      <c r="AD1739" s="9"/>
      <c r="AE1739" s="3"/>
      <c r="AF1739" s="3"/>
      <c r="AG1739" s="3"/>
      <c r="AH1739" s="9"/>
      <c r="AI1739" s="10"/>
      <c r="AJ1739" s="9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</row>
    <row r="1740" spans="1:145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13"/>
      <c r="T1740" s="13"/>
      <c r="U1740" s="13"/>
      <c r="V1740" s="13"/>
      <c r="W1740" s="4"/>
      <c r="X1740" s="30"/>
      <c r="Y1740" s="9"/>
      <c r="Z1740" s="9"/>
      <c r="AA1740" s="28"/>
      <c r="AB1740" s="3"/>
      <c r="AC1740" s="1"/>
      <c r="AD1740" s="9"/>
      <c r="AE1740" s="3"/>
      <c r="AF1740" s="3"/>
      <c r="AG1740" s="3"/>
      <c r="AH1740" s="9"/>
      <c r="AI1740" s="10"/>
      <c r="AJ1740" s="9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</row>
    <row r="1741" spans="1:145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13"/>
      <c r="T1741" s="13"/>
      <c r="U1741" s="13"/>
      <c r="V1741" s="13"/>
      <c r="W1741" s="4"/>
      <c r="X1741" s="30"/>
      <c r="Y1741" s="9"/>
      <c r="Z1741" s="9"/>
      <c r="AA1741" s="28"/>
      <c r="AB1741" s="3"/>
      <c r="AC1741" s="1"/>
      <c r="AD1741" s="9"/>
      <c r="AE1741" s="3"/>
      <c r="AF1741" s="3"/>
      <c r="AG1741" s="3"/>
      <c r="AH1741" s="9"/>
      <c r="AI1741" s="10"/>
      <c r="AJ1741" s="9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</row>
    <row r="1742" spans="1:145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13"/>
      <c r="T1742" s="13"/>
      <c r="U1742" s="13"/>
      <c r="V1742" s="13"/>
      <c r="W1742" s="4"/>
      <c r="X1742" s="30"/>
      <c r="Y1742" s="9"/>
      <c r="Z1742" s="9"/>
      <c r="AA1742" s="28"/>
      <c r="AB1742" s="3"/>
      <c r="AC1742" s="1"/>
      <c r="AD1742" s="9"/>
      <c r="AE1742" s="3"/>
      <c r="AF1742" s="3"/>
      <c r="AG1742" s="3"/>
      <c r="AH1742" s="9"/>
      <c r="AI1742" s="10"/>
      <c r="AJ1742" s="9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</row>
    <row r="1743" spans="1:145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13"/>
      <c r="T1743" s="13"/>
      <c r="U1743" s="13"/>
      <c r="V1743" s="13"/>
      <c r="W1743" s="4"/>
      <c r="X1743" s="30"/>
      <c r="Y1743" s="9"/>
      <c r="Z1743" s="9"/>
      <c r="AA1743" s="28"/>
      <c r="AB1743" s="3"/>
      <c r="AC1743" s="1"/>
      <c r="AD1743" s="9"/>
      <c r="AE1743" s="3"/>
      <c r="AF1743" s="3"/>
      <c r="AG1743" s="3"/>
      <c r="AH1743" s="9"/>
      <c r="AI1743" s="10"/>
      <c r="AJ1743" s="9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</row>
    <row r="1744" spans="1:145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13"/>
      <c r="T1744" s="13"/>
      <c r="U1744" s="13"/>
      <c r="V1744" s="13"/>
      <c r="W1744" s="4"/>
      <c r="X1744" s="30"/>
      <c r="Y1744" s="9"/>
      <c r="Z1744" s="9"/>
      <c r="AA1744" s="28"/>
      <c r="AB1744" s="3"/>
      <c r="AC1744" s="1"/>
      <c r="AD1744" s="9"/>
      <c r="AE1744" s="3"/>
      <c r="AF1744" s="3"/>
      <c r="AG1744" s="3"/>
      <c r="AH1744" s="9"/>
      <c r="AI1744" s="10"/>
      <c r="AJ1744" s="9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</row>
    <row r="1745" spans="1:145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13"/>
      <c r="T1745" s="13"/>
      <c r="U1745" s="13"/>
      <c r="V1745" s="13"/>
      <c r="W1745" s="4"/>
      <c r="X1745" s="30"/>
      <c r="Y1745" s="9"/>
      <c r="Z1745" s="9"/>
      <c r="AA1745" s="28"/>
      <c r="AB1745" s="3"/>
      <c r="AC1745" s="1"/>
      <c r="AD1745" s="9"/>
      <c r="AE1745" s="3"/>
      <c r="AF1745" s="3"/>
      <c r="AG1745" s="3"/>
      <c r="AH1745" s="9"/>
      <c r="AI1745" s="10"/>
      <c r="AJ1745" s="9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</row>
    <row r="1746" spans="1:145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13"/>
      <c r="T1746" s="13"/>
      <c r="U1746" s="13"/>
      <c r="V1746" s="13"/>
      <c r="W1746" s="4"/>
      <c r="X1746" s="30"/>
      <c r="Y1746" s="9"/>
      <c r="Z1746" s="9"/>
      <c r="AA1746" s="28"/>
      <c r="AB1746" s="3"/>
      <c r="AC1746" s="1"/>
      <c r="AD1746" s="9"/>
      <c r="AE1746" s="3"/>
      <c r="AF1746" s="3"/>
      <c r="AG1746" s="3"/>
      <c r="AH1746" s="9"/>
      <c r="AI1746" s="10"/>
      <c r="AJ1746" s="9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</row>
    <row r="1747" spans="1:145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13"/>
      <c r="T1747" s="13"/>
      <c r="U1747" s="13"/>
      <c r="V1747" s="13"/>
      <c r="W1747" s="4"/>
      <c r="X1747" s="30"/>
      <c r="Y1747" s="9"/>
      <c r="Z1747" s="9"/>
      <c r="AA1747" s="28"/>
      <c r="AB1747" s="3"/>
      <c r="AC1747" s="1"/>
      <c r="AD1747" s="9"/>
      <c r="AE1747" s="3"/>
      <c r="AF1747" s="3"/>
      <c r="AG1747" s="3"/>
      <c r="AH1747" s="9"/>
      <c r="AI1747" s="10"/>
      <c r="AJ1747" s="9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</row>
    <row r="1748" spans="1:145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13"/>
      <c r="T1748" s="13"/>
      <c r="U1748" s="13"/>
      <c r="V1748" s="13"/>
      <c r="W1748" s="4"/>
      <c r="X1748" s="30"/>
      <c r="Y1748" s="9"/>
      <c r="Z1748" s="9"/>
      <c r="AA1748" s="28"/>
      <c r="AB1748" s="3"/>
      <c r="AC1748" s="1"/>
      <c r="AD1748" s="9"/>
      <c r="AE1748" s="3"/>
      <c r="AF1748" s="3"/>
      <c r="AG1748" s="3"/>
      <c r="AH1748" s="9"/>
      <c r="AI1748" s="10"/>
      <c r="AJ1748" s="9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</row>
    <row r="1749" spans="1:145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13"/>
      <c r="T1749" s="13"/>
      <c r="U1749" s="13"/>
      <c r="V1749" s="13"/>
      <c r="W1749" s="4"/>
      <c r="X1749" s="30"/>
      <c r="Y1749" s="9"/>
      <c r="Z1749" s="9"/>
      <c r="AA1749" s="28"/>
      <c r="AB1749" s="3"/>
      <c r="AC1749" s="1"/>
      <c r="AD1749" s="9"/>
      <c r="AE1749" s="3"/>
      <c r="AF1749" s="3"/>
      <c r="AG1749" s="3"/>
      <c r="AH1749" s="9"/>
      <c r="AI1749" s="10"/>
      <c r="AJ1749" s="9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</row>
    <row r="1750" spans="1:145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13"/>
      <c r="T1750" s="13"/>
      <c r="U1750" s="13"/>
      <c r="V1750" s="13"/>
      <c r="W1750" s="4"/>
      <c r="X1750" s="30"/>
      <c r="Y1750" s="9"/>
      <c r="Z1750" s="9"/>
      <c r="AA1750" s="28"/>
      <c r="AB1750" s="3"/>
      <c r="AC1750" s="1"/>
      <c r="AD1750" s="9"/>
      <c r="AE1750" s="3"/>
      <c r="AF1750" s="3"/>
      <c r="AG1750" s="3"/>
      <c r="AH1750" s="9"/>
      <c r="AI1750" s="10"/>
      <c r="AJ1750" s="9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</row>
    <row r="1751" spans="1:145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13"/>
      <c r="T1751" s="13"/>
      <c r="U1751" s="13"/>
      <c r="V1751" s="13"/>
      <c r="W1751" s="4"/>
      <c r="X1751" s="30"/>
      <c r="Y1751" s="9"/>
      <c r="Z1751" s="9"/>
      <c r="AA1751" s="28"/>
      <c r="AB1751" s="3"/>
      <c r="AC1751" s="1"/>
      <c r="AD1751" s="9"/>
      <c r="AE1751" s="3"/>
      <c r="AF1751" s="3"/>
      <c r="AG1751" s="3"/>
      <c r="AH1751" s="9"/>
      <c r="AI1751" s="10"/>
      <c r="AJ1751" s="9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</row>
    <row r="1752" spans="1:145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13"/>
      <c r="T1752" s="13"/>
      <c r="U1752" s="13"/>
      <c r="V1752" s="13"/>
      <c r="W1752" s="4"/>
      <c r="X1752" s="30"/>
      <c r="Y1752" s="9"/>
      <c r="Z1752" s="9"/>
      <c r="AA1752" s="28"/>
      <c r="AB1752" s="3"/>
      <c r="AC1752" s="1"/>
      <c r="AD1752" s="9"/>
      <c r="AE1752" s="3"/>
      <c r="AF1752" s="3"/>
      <c r="AG1752" s="3"/>
      <c r="AH1752" s="9"/>
      <c r="AI1752" s="10"/>
      <c r="AJ1752" s="9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</row>
    <row r="1753" spans="1:145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13"/>
      <c r="T1753" s="13"/>
      <c r="U1753" s="13"/>
      <c r="V1753" s="13"/>
      <c r="W1753" s="4"/>
      <c r="X1753" s="30"/>
      <c r="Y1753" s="9"/>
      <c r="Z1753" s="9"/>
      <c r="AA1753" s="28"/>
      <c r="AB1753" s="3"/>
      <c r="AC1753" s="1"/>
      <c r="AD1753" s="9"/>
      <c r="AE1753" s="3"/>
      <c r="AF1753" s="3"/>
      <c r="AG1753" s="3"/>
      <c r="AH1753" s="9"/>
      <c r="AI1753" s="10"/>
      <c r="AJ1753" s="9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</row>
    <row r="1754" spans="1:145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13"/>
      <c r="T1754" s="13"/>
      <c r="U1754" s="13"/>
      <c r="V1754" s="13"/>
      <c r="W1754" s="4"/>
      <c r="X1754" s="30"/>
      <c r="Y1754" s="9"/>
      <c r="Z1754" s="9"/>
      <c r="AA1754" s="28"/>
      <c r="AB1754" s="3"/>
      <c r="AC1754" s="1"/>
      <c r="AD1754" s="9"/>
      <c r="AE1754" s="3"/>
      <c r="AF1754" s="3"/>
      <c r="AG1754" s="3"/>
      <c r="AH1754" s="9"/>
      <c r="AI1754" s="10"/>
      <c r="AJ1754" s="9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</row>
    <row r="1755" spans="1:145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13"/>
      <c r="T1755" s="13"/>
      <c r="U1755" s="13"/>
      <c r="V1755" s="13"/>
      <c r="W1755" s="4"/>
      <c r="X1755" s="30"/>
      <c r="Y1755" s="9"/>
      <c r="Z1755" s="9"/>
      <c r="AA1755" s="28"/>
      <c r="AB1755" s="3"/>
      <c r="AC1755" s="1"/>
      <c r="AD1755" s="9"/>
      <c r="AE1755" s="3"/>
      <c r="AF1755" s="3"/>
      <c r="AG1755" s="3"/>
      <c r="AH1755" s="9"/>
      <c r="AI1755" s="10"/>
      <c r="AJ1755" s="9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</row>
    <row r="1756" spans="1:145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13"/>
      <c r="T1756" s="13"/>
      <c r="U1756" s="13"/>
      <c r="V1756" s="13"/>
      <c r="W1756" s="4"/>
      <c r="X1756" s="30"/>
      <c r="Y1756" s="9"/>
      <c r="Z1756" s="9"/>
      <c r="AA1756" s="28"/>
      <c r="AB1756" s="3"/>
      <c r="AC1756" s="1"/>
      <c r="AD1756" s="9"/>
      <c r="AE1756" s="3"/>
      <c r="AF1756" s="3"/>
      <c r="AG1756" s="3"/>
      <c r="AH1756" s="9"/>
      <c r="AI1756" s="10"/>
      <c r="AJ1756" s="9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</row>
    <row r="1757" spans="1:145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13"/>
      <c r="T1757" s="13"/>
      <c r="U1757" s="13"/>
      <c r="V1757" s="13"/>
      <c r="W1757" s="4"/>
      <c r="X1757" s="30"/>
      <c r="Y1757" s="9"/>
      <c r="Z1757" s="9"/>
      <c r="AA1757" s="28"/>
      <c r="AB1757" s="3"/>
      <c r="AC1757" s="1"/>
      <c r="AD1757" s="9"/>
      <c r="AE1757" s="3"/>
      <c r="AF1757" s="3"/>
      <c r="AG1757" s="3"/>
      <c r="AH1757" s="9"/>
      <c r="AI1757" s="10"/>
      <c r="AJ1757" s="9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</row>
    <row r="1758" spans="1:145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13"/>
      <c r="T1758" s="13"/>
      <c r="U1758" s="13"/>
      <c r="V1758" s="13"/>
      <c r="W1758" s="4"/>
      <c r="X1758" s="30"/>
      <c r="Y1758" s="9"/>
      <c r="Z1758" s="9"/>
      <c r="AA1758" s="28"/>
      <c r="AB1758" s="3"/>
      <c r="AC1758" s="1"/>
      <c r="AD1758" s="9"/>
      <c r="AE1758" s="3"/>
      <c r="AF1758" s="3"/>
      <c r="AG1758" s="3"/>
      <c r="AH1758" s="9"/>
      <c r="AI1758" s="10"/>
      <c r="AJ1758" s="9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</row>
    <row r="1759" spans="1:145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13"/>
      <c r="T1759" s="13"/>
      <c r="U1759" s="13"/>
      <c r="V1759" s="13"/>
      <c r="W1759" s="4"/>
      <c r="X1759" s="30"/>
      <c r="Y1759" s="9"/>
      <c r="Z1759" s="9"/>
      <c r="AA1759" s="28"/>
      <c r="AB1759" s="3"/>
      <c r="AC1759" s="1"/>
      <c r="AD1759" s="9"/>
      <c r="AE1759" s="3"/>
      <c r="AF1759" s="3"/>
      <c r="AG1759" s="3"/>
      <c r="AH1759" s="9"/>
      <c r="AI1759" s="10"/>
      <c r="AJ1759" s="9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</row>
    <row r="1760" spans="1:145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13"/>
      <c r="T1760" s="13"/>
      <c r="U1760" s="13"/>
      <c r="V1760" s="13"/>
      <c r="W1760" s="4"/>
      <c r="X1760" s="30"/>
      <c r="Y1760" s="9"/>
      <c r="Z1760" s="9"/>
      <c r="AA1760" s="28"/>
      <c r="AB1760" s="3"/>
      <c r="AC1760" s="1"/>
      <c r="AD1760" s="9"/>
      <c r="AE1760" s="3"/>
      <c r="AF1760" s="3"/>
      <c r="AG1760" s="3"/>
      <c r="AH1760" s="9"/>
      <c r="AI1760" s="10"/>
      <c r="AJ1760" s="9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</row>
    <row r="1761" spans="1:145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13"/>
      <c r="T1761" s="13"/>
      <c r="U1761" s="13"/>
      <c r="V1761" s="13"/>
      <c r="W1761" s="4"/>
      <c r="X1761" s="30"/>
      <c r="Y1761" s="9"/>
      <c r="Z1761" s="9"/>
      <c r="AA1761" s="28"/>
      <c r="AB1761" s="3"/>
      <c r="AC1761" s="1"/>
      <c r="AD1761" s="9"/>
      <c r="AE1761" s="3"/>
      <c r="AF1761" s="3"/>
      <c r="AG1761" s="3"/>
      <c r="AH1761" s="9"/>
      <c r="AI1761" s="10"/>
      <c r="AJ1761" s="9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</row>
    <row r="1762" spans="1:145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13"/>
      <c r="T1762" s="13"/>
      <c r="U1762" s="13"/>
      <c r="V1762" s="13"/>
      <c r="W1762" s="4"/>
      <c r="X1762" s="30"/>
      <c r="Y1762" s="9"/>
      <c r="Z1762" s="9"/>
      <c r="AA1762" s="28"/>
      <c r="AB1762" s="3"/>
      <c r="AC1762" s="1"/>
      <c r="AD1762" s="9"/>
      <c r="AE1762" s="3"/>
      <c r="AF1762" s="3"/>
      <c r="AG1762" s="3"/>
      <c r="AH1762" s="9"/>
      <c r="AI1762" s="10"/>
      <c r="AJ1762" s="9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</row>
    <row r="1763" spans="1:145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13"/>
      <c r="T1763" s="13"/>
      <c r="U1763" s="13"/>
      <c r="V1763" s="13"/>
      <c r="W1763" s="4"/>
      <c r="X1763" s="30"/>
      <c r="Y1763" s="9"/>
      <c r="Z1763" s="9"/>
      <c r="AA1763" s="28"/>
      <c r="AB1763" s="3"/>
      <c r="AC1763" s="1"/>
      <c r="AD1763" s="9"/>
      <c r="AE1763" s="3"/>
      <c r="AF1763" s="3"/>
      <c r="AG1763" s="3"/>
      <c r="AH1763" s="9"/>
      <c r="AI1763" s="10"/>
      <c r="AJ1763" s="9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</row>
    <row r="1764" spans="1:145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13"/>
      <c r="T1764" s="13"/>
      <c r="U1764" s="13"/>
      <c r="V1764" s="13"/>
      <c r="W1764" s="4"/>
      <c r="X1764" s="30"/>
      <c r="Y1764" s="9"/>
      <c r="Z1764" s="9"/>
      <c r="AA1764" s="28"/>
      <c r="AB1764" s="3"/>
      <c r="AC1764" s="1"/>
      <c r="AD1764" s="9"/>
      <c r="AE1764" s="3"/>
      <c r="AF1764" s="3"/>
      <c r="AG1764" s="3"/>
      <c r="AH1764" s="9"/>
      <c r="AI1764" s="10"/>
      <c r="AJ1764" s="9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</row>
    <row r="1765" spans="1:145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13"/>
      <c r="T1765" s="13"/>
      <c r="U1765" s="13"/>
      <c r="V1765" s="13"/>
      <c r="W1765" s="4"/>
      <c r="X1765" s="30"/>
      <c r="Y1765" s="9"/>
      <c r="Z1765" s="9"/>
      <c r="AA1765" s="28"/>
      <c r="AB1765" s="3"/>
      <c r="AC1765" s="1"/>
      <c r="AD1765" s="9"/>
      <c r="AE1765" s="3"/>
      <c r="AF1765" s="3"/>
      <c r="AG1765" s="3"/>
      <c r="AH1765" s="9"/>
      <c r="AI1765" s="10"/>
      <c r="AJ1765" s="9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</row>
    <row r="1766" spans="1:145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13"/>
      <c r="T1766" s="13"/>
      <c r="U1766" s="13"/>
      <c r="V1766" s="13"/>
      <c r="W1766" s="4"/>
      <c r="X1766" s="30"/>
      <c r="Y1766" s="9"/>
      <c r="Z1766" s="9"/>
      <c r="AA1766" s="28"/>
      <c r="AB1766" s="3"/>
      <c r="AC1766" s="1"/>
      <c r="AD1766" s="9"/>
      <c r="AE1766" s="3"/>
      <c r="AF1766" s="3"/>
      <c r="AG1766" s="3"/>
      <c r="AH1766" s="9"/>
      <c r="AI1766" s="10"/>
      <c r="AJ1766" s="9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</row>
    <row r="1767" spans="1:145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13"/>
      <c r="T1767" s="13"/>
      <c r="U1767" s="13"/>
      <c r="V1767" s="13"/>
      <c r="W1767" s="4"/>
      <c r="X1767" s="30"/>
      <c r="Y1767" s="9"/>
      <c r="Z1767" s="9"/>
      <c r="AA1767" s="28"/>
      <c r="AB1767" s="3"/>
      <c r="AC1767" s="1"/>
      <c r="AD1767" s="9"/>
      <c r="AE1767" s="3"/>
      <c r="AF1767" s="3"/>
      <c r="AG1767" s="3"/>
      <c r="AH1767" s="9"/>
      <c r="AI1767" s="10"/>
      <c r="AJ1767" s="9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</row>
    <row r="1768" spans="1:145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13"/>
      <c r="T1768" s="13"/>
      <c r="U1768" s="13"/>
      <c r="V1768" s="13"/>
      <c r="W1768" s="4"/>
      <c r="X1768" s="30"/>
      <c r="Y1768" s="9"/>
      <c r="Z1768" s="9"/>
      <c r="AA1768" s="28"/>
      <c r="AB1768" s="3"/>
      <c r="AC1768" s="1"/>
      <c r="AD1768" s="9"/>
      <c r="AE1768" s="3"/>
      <c r="AF1768" s="3"/>
      <c r="AG1768" s="3"/>
      <c r="AH1768" s="9"/>
      <c r="AI1768" s="10"/>
      <c r="AJ1768" s="9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</row>
    <row r="1769" spans="1:145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13"/>
      <c r="T1769" s="13"/>
      <c r="U1769" s="13"/>
      <c r="V1769" s="13"/>
      <c r="W1769" s="4"/>
      <c r="X1769" s="30"/>
      <c r="Y1769" s="9"/>
      <c r="Z1769" s="9"/>
      <c r="AA1769" s="28"/>
      <c r="AB1769" s="3"/>
      <c r="AC1769" s="1"/>
      <c r="AD1769" s="9"/>
      <c r="AE1769" s="3"/>
      <c r="AF1769" s="3"/>
      <c r="AG1769" s="3"/>
      <c r="AH1769" s="9"/>
      <c r="AI1769" s="10"/>
      <c r="AJ1769" s="9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</row>
    <row r="1770" spans="1:145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13"/>
      <c r="T1770" s="13"/>
      <c r="U1770" s="13"/>
      <c r="V1770" s="13"/>
      <c r="W1770" s="4"/>
      <c r="X1770" s="30"/>
      <c r="Y1770" s="9"/>
      <c r="Z1770" s="9"/>
      <c r="AA1770" s="28"/>
      <c r="AB1770" s="3"/>
      <c r="AC1770" s="1"/>
      <c r="AD1770" s="9"/>
      <c r="AE1770" s="3"/>
      <c r="AF1770" s="3"/>
      <c r="AG1770" s="3"/>
      <c r="AH1770" s="9"/>
      <c r="AI1770" s="10"/>
      <c r="AJ1770" s="9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</row>
    <row r="1771" spans="1:145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13"/>
      <c r="T1771" s="13"/>
      <c r="U1771" s="13"/>
      <c r="V1771" s="13"/>
      <c r="W1771" s="4"/>
      <c r="X1771" s="30"/>
      <c r="Y1771" s="9"/>
      <c r="Z1771" s="9"/>
      <c r="AA1771" s="28"/>
      <c r="AB1771" s="3"/>
      <c r="AC1771" s="1"/>
      <c r="AD1771" s="9"/>
      <c r="AE1771" s="3"/>
      <c r="AF1771" s="3"/>
      <c r="AG1771" s="3"/>
      <c r="AH1771" s="9"/>
      <c r="AI1771" s="10"/>
      <c r="AJ1771" s="9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</row>
    <row r="1772" spans="1:145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13"/>
      <c r="T1772" s="13"/>
      <c r="U1772" s="13"/>
      <c r="V1772" s="13"/>
      <c r="W1772" s="4"/>
      <c r="X1772" s="30"/>
      <c r="Y1772" s="9"/>
      <c r="Z1772" s="9"/>
      <c r="AA1772" s="28"/>
      <c r="AB1772" s="3"/>
      <c r="AC1772" s="1"/>
      <c r="AD1772" s="9"/>
      <c r="AE1772" s="3"/>
      <c r="AF1772" s="3"/>
      <c r="AG1772" s="3"/>
      <c r="AH1772" s="9"/>
      <c r="AI1772" s="10"/>
      <c r="AJ1772" s="9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</row>
    <row r="1773" spans="1:145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13"/>
      <c r="T1773" s="13"/>
      <c r="U1773" s="13"/>
      <c r="V1773" s="13"/>
      <c r="W1773" s="4"/>
      <c r="X1773" s="30"/>
      <c r="Y1773" s="9"/>
      <c r="Z1773" s="9"/>
      <c r="AA1773" s="28"/>
      <c r="AB1773" s="3"/>
      <c r="AC1773" s="1"/>
      <c r="AD1773" s="9"/>
      <c r="AE1773" s="3"/>
      <c r="AF1773" s="3"/>
      <c r="AG1773" s="3"/>
      <c r="AH1773" s="9"/>
      <c r="AI1773" s="10"/>
      <c r="AJ1773" s="9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</row>
    <row r="1774" spans="1:145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13"/>
      <c r="T1774" s="13"/>
      <c r="U1774" s="13"/>
      <c r="V1774" s="13"/>
      <c r="W1774" s="4"/>
      <c r="X1774" s="30"/>
      <c r="Y1774" s="9"/>
      <c r="Z1774" s="9"/>
      <c r="AA1774" s="28"/>
      <c r="AB1774" s="3"/>
      <c r="AC1774" s="1"/>
      <c r="AD1774" s="9"/>
      <c r="AE1774" s="3"/>
      <c r="AF1774" s="3"/>
      <c r="AG1774" s="3"/>
      <c r="AH1774" s="9"/>
      <c r="AI1774" s="10"/>
      <c r="AJ1774" s="9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</row>
    <row r="1775" spans="1:145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13"/>
      <c r="T1775" s="13"/>
      <c r="U1775" s="13"/>
      <c r="V1775" s="13"/>
      <c r="W1775" s="4"/>
      <c r="X1775" s="30"/>
      <c r="Y1775" s="9"/>
      <c r="Z1775" s="9"/>
      <c r="AA1775" s="28"/>
      <c r="AB1775" s="3"/>
      <c r="AC1775" s="1"/>
      <c r="AD1775" s="9"/>
      <c r="AE1775" s="3"/>
      <c r="AF1775" s="3"/>
      <c r="AG1775" s="3"/>
      <c r="AH1775" s="9"/>
      <c r="AI1775" s="10"/>
      <c r="AJ1775" s="9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</row>
    <row r="1776" spans="1:145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13"/>
      <c r="T1776" s="13"/>
      <c r="U1776" s="13"/>
      <c r="V1776" s="13"/>
      <c r="W1776" s="4"/>
      <c r="X1776" s="30"/>
      <c r="Y1776" s="9"/>
      <c r="Z1776" s="9"/>
      <c r="AA1776" s="28"/>
      <c r="AB1776" s="3"/>
      <c r="AC1776" s="1"/>
      <c r="AD1776" s="9"/>
      <c r="AE1776" s="3"/>
      <c r="AF1776" s="3"/>
      <c r="AG1776" s="3"/>
      <c r="AH1776" s="9"/>
      <c r="AI1776" s="10"/>
      <c r="AJ1776" s="9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</row>
    <row r="1777" spans="1:145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13"/>
      <c r="T1777" s="13"/>
      <c r="U1777" s="13"/>
      <c r="V1777" s="13"/>
      <c r="W1777" s="4"/>
      <c r="X1777" s="30"/>
      <c r="Y1777" s="9"/>
      <c r="Z1777" s="9"/>
      <c r="AA1777" s="28"/>
      <c r="AB1777" s="3"/>
      <c r="AC1777" s="1"/>
      <c r="AD1777" s="9"/>
      <c r="AE1777" s="3"/>
      <c r="AF1777" s="3"/>
      <c r="AG1777" s="3"/>
      <c r="AH1777" s="9"/>
      <c r="AI1777" s="10"/>
      <c r="AJ1777" s="9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</row>
    <row r="1778" spans="1:145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13"/>
      <c r="T1778" s="13"/>
      <c r="U1778" s="13"/>
      <c r="V1778" s="13"/>
      <c r="W1778" s="4"/>
      <c r="X1778" s="30"/>
      <c r="Y1778" s="9"/>
      <c r="Z1778" s="9"/>
      <c r="AA1778" s="28"/>
      <c r="AB1778" s="3"/>
      <c r="AC1778" s="1"/>
      <c r="AD1778" s="9"/>
      <c r="AE1778" s="3"/>
      <c r="AF1778" s="3"/>
      <c r="AG1778" s="3"/>
      <c r="AH1778" s="9"/>
      <c r="AI1778" s="10"/>
      <c r="AJ1778" s="9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</row>
    <row r="1779" spans="1:145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13"/>
      <c r="T1779" s="13"/>
      <c r="U1779" s="13"/>
      <c r="V1779" s="13"/>
      <c r="W1779" s="4"/>
      <c r="X1779" s="30"/>
      <c r="Y1779" s="9"/>
      <c r="Z1779" s="9"/>
      <c r="AA1779" s="28"/>
      <c r="AB1779" s="3"/>
      <c r="AC1779" s="1"/>
      <c r="AD1779" s="9"/>
      <c r="AE1779" s="3"/>
      <c r="AF1779" s="3"/>
      <c r="AG1779" s="3"/>
      <c r="AH1779" s="9"/>
      <c r="AI1779" s="10"/>
      <c r="AJ1779" s="9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</row>
    <row r="1780" spans="1:145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13"/>
      <c r="T1780" s="13"/>
      <c r="U1780" s="13"/>
      <c r="V1780" s="13"/>
      <c r="W1780" s="4"/>
      <c r="X1780" s="30"/>
      <c r="Y1780" s="9"/>
      <c r="Z1780" s="9"/>
      <c r="AA1780" s="28"/>
      <c r="AB1780" s="3"/>
      <c r="AC1780" s="1"/>
      <c r="AD1780" s="9"/>
      <c r="AE1780" s="3"/>
      <c r="AF1780" s="3"/>
      <c r="AG1780" s="3"/>
      <c r="AH1780" s="9"/>
      <c r="AI1780" s="10"/>
      <c r="AJ1780" s="9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</row>
    <row r="1781" spans="1:145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13"/>
      <c r="T1781" s="13"/>
      <c r="U1781" s="13"/>
      <c r="V1781" s="13"/>
      <c r="W1781" s="4"/>
      <c r="X1781" s="30"/>
      <c r="Y1781" s="9"/>
      <c r="Z1781" s="9"/>
      <c r="AA1781" s="28"/>
      <c r="AB1781" s="3"/>
      <c r="AC1781" s="1"/>
      <c r="AD1781" s="9"/>
      <c r="AE1781" s="3"/>
      <c r="AF1781" s="3"/>
      <c r="AG1781" s="3"/>
      <c r="AH1781" s="9"/>
      <c r="AI1781" s="10"/>
      <c r="AJ1781" s="9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</row>
    <row r="1782" spans="1:145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13"/>
      <c r="T1782" s="13"/>
      <c r="U1782" s="13"/>
      <c r="V1782" s="13"/>
      <c r="W1782" s="4"/>
      <c r="X1782" s="30"/>
      <c r="Y1782" s="9"/>
      <c r="Z1782" s="9"/>
      <c r="AA1782" s="28"/>
      <c r="AB1782" s="3"/>
      <c r="AC1782" s="1"/>
      <c r="AD1782" s="9"/>
      <c r="AE1782" s="3"/>
      <c r="AF1782" s="3"/>
      <c r="AG1782" s="3"/>
      <c r="AH1782" s="9"/>
      <c r="AI1782" s="10"/>
      <c r="AJ1782" s="9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</row>
    <row r="1783" spans="1:145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13"/>
      <c r="T1783" s="13"/>
      <c r="U1783" s="13"/>
      <c r="V1783" s="13"/>
      <c r="W1783" s="4"/>
      <c r="X1783" s="30"/>
      <c r="Y1783" s="9"/>
      <c r="Z1783" s="9"/>
      <c r="AA1783" s="28"/>
      <c r="AB1783" s="3"/>
      <c r="AC1783" s="1"/>
      <c r="AD1783" s="9"/>
      <c r="AE1783" s="3"/>
      <c r="AF1783" s="3"/>
      <c r="AG1783" s="3"/>
      <c r="AH1783" s="9"/>
      <c r="AI1783" s="10"/>
      <c r="AJ1783" s="9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</row>
    <row r="1784" spans="1:145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13"/>
      <c r="T1784" s="13"/>
      <c r="U1784" s="13"/>
      <c r="V1784" s="13"/>
      <c r="W1784" s="4"/>
      <c r="X1784" s="30"/>
      <c r="Y1784" s="9"/>
      <c r="Z1784" s="9"/>
      <c r="AA1784" s="28"/>
      <c r="AB1784" s="3"/>
      <c r="AC1784" s="1"/>
      <c r="AD1784" s="9"/>
      <c r="AE1784" s="3"/>
      <c r="AF1784" s="3"/>
      <c r="AG1784" s="3"/>
      <c r="AH1784" s="9"/>
      <c r="AI1784" s="10"/>
      <c r="AJ1784" s="9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</row>
    <row r="1785" spans="1:145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13"/>
      <c r="T1785" s="13"/>
      <c r="U1785" s="13"/>
      <c r="V1785" s="13"/>
      <c r="W1785" s="4"/>
      <c r="X1785" s="30"/>
      <c r="Y1785" s="9"/>
      <c r="Z1785" s="9"/>
      <c r="AA1785" s="28"/>
      <c r="AB1785" s="3"/>
      <c r="AC1785" s="1"/>
      <c r="AD1785" s="9"/>
      <c r="AE1785" s="3"/>
      <c r="AF1785" s="3"/>
      <c r="AG1785" s="3"/>
      <c r="AH1785" s="9"/>
      <c r="AI1785" s="10"/>
      <c r="AJ1785" s="9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</row>
    <row r="1786" spans="1:145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13"/>
      <c r="T1786" s="13"/>
      <c r="U1786" s="13"/>
      <c r="V1786" s="13"/>
      <c r="W1786" s="4"/>
      <c r="X1786" s="30"/>
      <c r="Y1786" s="9"/>
      <c r="Z1786" s="9"/>
      <c r="AA1786" s="28"/>
      <c r="AB1786" s="3"/>
      <c r="AC1786" s="1"/>
      <c r="AD1786" s="9"/>
      <c r="AE1786" s="3"/>
      <c r="AF1786" s="3"/>
      <c r="AG1786" s="3"/>
      <c r="AH1786" s="9"/>
      <c r="AI1786" s="10"/>
      <c r="AJ1786" s="9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</row>
    <row r="1787" spans="1:145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13"/>
      <c r="T1787" s="13"/>
      <c r="U1787" s="13"/>
      <c r="V1787" s="13"/>
      <c r="W1787" s="4"/>
      <c r="X1787" s="30"/>
      <c r="Y1787" s="9"/>
      <c r="Z1787" s="9"/>
      <c r="AA1787" s="28"/>
      <c r="AB1787" s="3"/>
      <c r="AC1787" s="1"/>
      <c r="AD1787" s="9"/>
      <c r="AE1787" s="3"/>
      <c r="AF1787" s="3"/>
      <c r="AG1787" s="3"/>
      <c r="AH1787" s="9"/>
      <c r="AI1787" s="10"/>
      <c r="AJ1787" s="9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</row>
    <row r="1788" spans="1:145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13"/>
      <c r="T1788" s="13"/>
      <c r="U1788" s="13"/>
      <c r="V1788" s="13"/>
      <c r="W1788" s="4"/>
      <c r="X1788" s="30"/>
      <c r="Y1788" s="9"/>
      <c r="Z1788" s="9"/>
      <c r="AA1788" s="28"/>
      <c r="AB1788" s="3"/>
      <c r="AC1788" s="1"/>
      <c r="AD1788" s="9"/>
      <c r="AE1788" s="3"/>
      <c r="AF1788" s="3"/>
      <c r="AG1788" s="3"/>
      <c r="AH1788" s="9"/>
      <c r="AI1788" s="10"/>
      <c r="AJ1788" s="9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</row>
    <row r="1789" spans="1:145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13"/>
      <c r="T1789" s="13"/>
      <c r="U1789" s="13"/>
      <c r="V1789" s="13"/>
      <c r="W1789" s="4"/>
      <c r="X1789" s="30"/>
      <c r="Y1789" s="9"/>
      <c r="Z1789" s="9"/>
      <c r="AA1789" s="28"/>
      <c r="AB1789" s="3"/>
      <c r="AC1789" s="1"/>
      <c r="AD1789" s="9"/>
      <c r="AE1789" s="3"/>
      <c r="AF1789" s="3"/>
      <c r="AG1789" s="3"/>
      <c r="AH1789" s="9"/>
      <c r="AI1789" s="10"/>
      <c r="AJ1789" s="9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</row>
    <row r="1790" spans="1:145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13"/>
      <c r="T1790" s="13"/>
      <c r="U1790" s="13"/>
      <c r="V1790" s="13"/>
      <c r="W1790" s="4"/>
      <c r="X1790" s="30"/>
      <c r="Y1790" s="9"/>
      <c r="Z1790" s="9"/>
      <c r="AA1790" s="28"/>
      <c r="AB1790" s="3"/>
      <c r="AC1790" s="1"/>
      <c r="AD1790" s="9"/>
      <c r="AE1790" s="3"/>
      <c r="AF1790" s="3"/>
      <c r="AG1790" s="3"/>
      <c r="AH1790" s="9"/>
      <c r="AI1790" s="10"/>
      <c r="AJ1790" s="9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</row>
    <row r="1791" spans="1:145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13"/>
      <c r="T1791" s="13"/>
      <c r="U1791" s="13"/>
      <c r="V1791" s="13"/>
      <c r="W1791" s="4"/>
      <c r="X1791" s="30"/>
      <c r="Y1791" s="9"/>
      <c r="Z1791" s="9"/>
      <c r="AA1791" s="28"/>
      <c r="AB1791" s="3"/>
      <c r="AC1791" s="1"/>
      <c r="AD1791" s="9"/>
      <c r="AE1791" s="3"/>
      <c r="AF1791" s="3"/>
      <c r="AG1791" s="3"/>
      <c r="AH1791" s="9"/>
      <c r="AI1791" s="10"/>
      <c r="AJ1791" s="9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</row>
    <row r="1792" spans="1:145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13"/>
      <c r="T1792" s="13"/>
      <c r="U1792" s="13"/>
      <c r="V1792" s="13"/>
      <c r="W1792" s="4"/>
      <c r="X1792" s="30"/>
      <c r="Y1792" s="9"/>
      <c r="Z1792" s="9"/>
      <c r="AA1792" s="28"/>
      <c r="AB1792" s="3"/>
      <c r="AC1792" s="1"/>
      <c r="AD1792" s="9"/>
      <c r="AE1792" s="3"/>
      <c r="AF1792" s="3"/>
      <c r="AG1792" s="3"/>
      <c r="AH1792" s="9"/>
      <c r="AI1792" s="10"/>
      <c r="AJ1792" s="9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</row>
    <row r="1793" spans="1:145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13"/>
      <c r="T1793" s="13"/>
      <c r="U1793" s="13"/>
      <c r="V1793" s="13"/>
      <c r="W1793" s="4"/>
      <c r="X1793" s="30"/>
      <c r="Y1793" s="9"/>
      <c r="Z1793" s="9"/>
      <c r="AA1793" s="28"/>
      <c r="AB1793" s="3"/>
      <c r="AC1793" s="1"/>
      <c r="AD1793" s="9"/>
      <c r="AE1793" s="3"/>
      <c r="AF1793" s="3"/>
      <c r="AG1793" s="3"/>
      <c r="AH1793" s="9"/>
      <c r="AI1793" s="10"/>
      <c r="AJ1793" s="9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</row>
    <row r="1794" spans="1:145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13"/>
      <c r="T1794" s="13"/>
      <c r="U1794" s="13"/>
      <c r="V1794" s="13"/>
      <c r="W1794" s="4"/>
      <c r="X1794" s="30"/>
      <c r="Y1794" s="9"/>
      <c r="Z1794" s="9"/>
      <c r="AA1794" s="28"/>
      <c r="AB1794" s="3"/>
      <c r="AC1794" s="1"/>
      <c r="AD1794" s="9"/>
      <c r="AE1794" s="3"/>
      <c r="AF1794" s="3"/>
      <c r="AG1794" s="3"/>
      <c r="AH1794" s="9"/>
      <c r="AI1794" s="10"/>
      <c r="AJ1794" s="9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</row>
    <row r="1795" spans="1:145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13"/>
      <c r="T1795" s="13"/>
      <c r="U1795" s="13"/>
      <c r="V1795" s="13"/>
      <c r="W1795" s="4"/>
      <c r="X1795" s="30"/>
      <c r="Y1795" s="9"/>
      <c r="Z1795" s="9"/>
      <c r="AA1795" s="28"/>
      <c r="AB1795" s="3"/>
      <c r="AC1795" s="1"/>
      <c r="AD1795" s="9"/>
      <c r="AE1795" s="3"/>
      <c r="AF1795" s="3"/>
      <c r="AG1795" s="3"/>
      <c r="AH1795" s="9"/>
      <c r="AI1795" s="10"/>
      <c r="AJ1795" s="9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</row>
    <row r="1796" spans="1:145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13"/>
      <c r="T1796" s="13"/>
      <c r="U1796" s="13"/>
      <c r="V1796" s="13"/>
      <c r="W1796" s="4"/>
      <c r="X1796" s="30"/>
      <c r="Y1796" s="9"/>
      <c r="Z1796" s="9"/>
      <c r="AA1796" s="28"/>
      <c r="AB1796" s="3"/>
      <c r="AC1796" s="1"/>
      <c r="AD1796" s="9"/>
      <c r="AE1796" s="3"/>
      <c r="AF1796" s="3"/>
      <c r="AG1796" s="3"/>
      <c r="AH1796" s="9"/>
      <c r="AI1796" s="10"/>
      <c r="AJ1796" s="9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</row>
    <row r="1797" spans="1:145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13"/>
      <c r="T1797" s="13"/>
      <c r="U1797" s="13"/>
      <c r="V1797" s="13"/>
      <c r="W1797" s="4"/>
      <c r="X1797" s="30"/>
      <c r="Y1797" s="9"/>
      <c r="Z1797" s="9"/>
      <c r="AA1797" s="28"/>
      <c r="AB1797" s="3"/>
      <c r="AC1797" s="1"/>
      <c r="AD1797" s="9"/>
      <c r="AE1797" s="3"/>
      <c r="AF1797" s="3"/>
      <c r="AG1797" s="3"/>
      <c r="AH1797" s="9"/>
      <c r="AI1797" s="10"/>
      <c r="AJ1797" s="9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</row>
    <row r="1798" spans="1:145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13"/>
      <c r="T1798" s="13"/>
      <c r="U1798" s="13"/>
      <c r="V1798" s="13"/>
      <c r="W1798" s="4"/>
      <c r="X1798" s="30"/>
      <c r="Y1798" s="9"/>
      <c r="Z1798" s="9"/>
      <c r="AA1798" s="28"/>
      <c r="AB1798" s="3"/>
      <c r="AC1798" s="1"/>
      <c r="AD1798" s="9"/>
      <c r="AE1798" s="3"/>
      <c r="AF1798" s="3"/>
      <c r="AG1798" s="3"/>
      <c r="AH1798" s="9"/>
      <c r="AI1798" s="10"/>
      <c r="AJ1798" s="9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</row>
    <row r="1799" spans="1:145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13"/>
      <c r="T1799" s="13"/>
      <c r="U1799" s="13"/>
      <c r="V1799" s="13"/>
      <c r="W1799" s="4"/>
      <c r="X1799" s="30"/>
      <c r="Y1799" s="9"/>
      <c r="Z1799" s="9"/>
      <c r="AA1799" s="28"/>
      <c r="AB1799" s="3"/>
      <c r="AC1799" s="1"/>
      <c r="AD1799" s="9"/>
      <c r="AE1799" s="3"/>
      <c r="AF1799" s="3"/>
      <c r="AG1799" s="3"/>
      <c r="AH1799" s="9"/>
      <c r="AI1799" s="10"/>
      <c r="AJ1799" s="9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</row>
    <row r="1800" spans="1:145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13"/>
      <c r="T1800" s="13"/>
      <c r="U1800" s="13"/>
      <c r="V1800" s="13"/>
      <c r="W1800" s="4"/>
      <c r="X1800" s="30"/>
      <c r="Y1800" s="9"/>
      <c r="Z1800" s="9"/>
      <c r="AA1800" s="28"/>
      <c r="AB1800" s="3"/>
      <c r="AC1800" s="1"/>
      <c r="AD1800" s="9"/>
      <c r="AE1800" s="3"/>
      <c r="AF1800" s="3"/>
      <c r="AG1800" s="3"/>
      <c r="AH1800" s="9"/>
      <c r="AI1800" s="10"/>
      <c r="AJ1800" s="9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</row>
    <row r="1801" spans="1:145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13"/>
      <c r="T1801" s="13"/>
      <c r="U1801" s="13"/>
      <c r="V1801" s="13"/>
      <c r="W1801" s="4"/>
      <c r="X1801" s="30"/>
      <c r="Y1801" s="9"/>
      <c r="Z1801" s="9"/>
      <c r="AA1801" s="28"/>
      <c r="AB1801" s="3"/>
      <c r="AC1801" s="1"/>
      <c r="AD1801" s="9"/>
      <c r="AE1801" s="3"/>
      <c r="AF1801" s="3"/>
      <c r="AG1801" s="3"/>
      <c r="AH1801" s="9"/>
      <c r="AI1801" s="10"/>
      <c r="AJ1801" s="9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</row>
    <row r="1802" spans="1:145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13"/>
      <c r="T1802" s="13"/>
      <c r="U1802" s="13"/>
      <c r="V1802" s="13"/>
      <c r="W1802" s="4"/>
      <c r="X1802" s="30"/>
      <c r="Y1802" s="9"/>
      <c r="Z1802" s="9"/>
      <c r="AA1802" s="28"/>
      <c r="AB1802" s="3"/>
      <c r="AC1802" s="1"/>
      <c r="AD1802" s="9"/>
      <c r="AE1802" s="3"/>
      <c r="AF1802" s="3"/>
      <c r="AG1802" s="3"/>
      <c r="AH1802" s="9"/>
      <c r="AI1802" s="10"/>
      <c r="AJ1802" s="9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</row>
    <row r="1803" spans="1:145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13"/>
      <c r="T1803" s="13"/>
      <c r="U1803" s="13"/>
      <c r="V1803" s="13"/>
      <c r="W1803" s="4"/>
      <c r="X1803" s="30"/>
      <c r="Y1803" s="9"/>
      <c r="Z1803" s="9"/>
      <c r="AA1803" s="28"/>
      <c r="AB1803" s="3"/>
      <c r="AC1803" s="1"/>
      <c r="AD1803" s="9"/>
      <c r="AE1803" s="3"/>
      <c r="AF1803" s="3"/>
      <c r="AG1803" s="3"/>
      <c r="AH1803" s="9"/>
      <c r="AI1803" s="10"/>
      <c r="AJ1803" s="9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</row>
    <row r="1804" spans="1:145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13"/>
      <c r="T1804" s="13"/>
      <c r="U1804" s="13"/>
      <c r="V1804" s="13"/>
      <c r="W1804" s="4"/>
      <c r="X1804" s="30"/>
      <c r="Y1804" s="9"/>
      <c r="Z1804" s="9"/>
      <c r="AA1804" s="28"/>
      <c r="AB1804" s="3"/>
      <c r="AC1804" s="1"/>
      <c r="AD1804" s="9"/>
      <c r="AE1804" s="3"/>
      <c r="AF1804" s="3"/>
      <c r="AG1804" s="3"/>
      <c r="AH1804" s="9"/>
      <c r="AI1804" s="10"/>
      <c r="AJ1804" s="9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</row>
    <row r="1805" spans="1:145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13"/>
      <c r="T1805" s="13"/>
      <c r="U1805" s="13"/>
      <c r="V1805" s="13"/>
      <c r="W1805" s="4"/>
      <c r="X1805" s="30"/>
      <c r="Y1805" s="9"/>
      <c r="Z1805" s="9"/>
      <c r="AA1805" s="28"/>
      <c r="AB1805" s="3"/>
      <c r="AC1805" s="1"/>
      <c r="AD1805" s="9"/>
      <c r="AE1805" s="3"/>
      <c r="AF1805" s="3"/>
      <c r="AG1805" s="3"/>
      <c r="AH1805" s="9"/>
      <c r="AI1805" s="10"/>
      <c r="AJ1805" s="9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</row>
    <row r="1806" spans="1:145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13"/>
      <c r="T1806" s="13"/>
      <c r="U1806" s="13"/>
      <c r="V1806" s="13"/>
      <c r="W1806" s="4"/>
      <c r="X1806" s="30"/>
      <c r="Y1806" s="9"/>
      <c r="Z1806" s="9"/>
      <c r="AA1806" s="28"/>
      <c r="AB1806" s="3"/>
      <c r="AC1806" s="1"/>
      <c r="AD1806" s="9"/>
      <c r="AE1806" s="3"/>
      <c r="AF1806" s="3"/>
      <c r="AG1806" s="3"/>
      <c r="AH1806" s="9"/>
      <c r="AI1806" s="10"/>
      <c r="AJ1806" s="9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</row>
    <row r="1807" spans="1:145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13"/>
      <c r="T1807" s="13"/>
      <c r="U1807" s="13"/>
      <c r="V1807" s="13"/>
      <c r="W1807" s="4"/>
      <c r="X1807" s="30"/>
      <c r="Y1807" s="9"/>
      <c r="Z1807" s="9"/>
      <c r="AA1807" s="28"/>
      <c r="AB1807" s="3"/>
      <c r="AC1807" s="1"/>
      <c r="AD1807" s="9"/>
      <c r="AE1807" s="3"/>
      <c r="AF1807" s="3"/>
      <c r="AG1807" s="3"/>
      <c r="AH1807" s="9"/>
      <c r="AI1807" s="10"/>
      <c r="AJ1807" s="9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</row>
    <row r="1808" spans="1:145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13"/>
      <c r="T1808" s="13"/>
      <c r="U1808" s="13"/>
      <c r="V1808" s="13"/>
      <c r="W1808" s="4"/>
      <c r="X1808" s="30"/>
      <c r="Y1808" s="9"/>
      <c r="Z1808" s="9"/>
      <c r="AA1808" s="28"/>
      <c r="AB1808" s="3"/>
      <c r="AC1808" s="1"/>
      <c r="AD1808" s="9"/>
      <c r="AE1808" s="3"/>
      <c r="AF1808" s="3"/>
      <c r="AG1808" s="3"/>
      <c r="AH1808" s="9"/>
      <c r="AI1808" s="10"/>
      <c r="AJ1808" s="9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</row>
    <row r="1809" spans="1:145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13"/>
      <c r="T1809" s="13"/>
      <c r="U1809" s="13"/>
      <c r="V1809" s="13"/>
      <c r="W1809" s="4"/>
      <c r="X1809" s="30"/>
      <c r="Y1809" s="9"/>
      <c r="Z1809" s="9"/>
      <c r="AA1809" s="28"/>
      <c r="AB1809" s="3"/>
      <c r="AC1809" s="1"/>
      <c r="AD1809" s="9"/>
      <c r="AE1809" s="3"/>
      <c r="AF1809" s="3"/>
      <c r="AG1809" s="3"/>
      <c r="AH1809" s="9"/>
      <c r="AI1809" s="10"/>
      <c r="AJ1809" s="9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</row>
    <row r="1810" spans="1:145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13"/>
      <c r="T1810" s="13"/>
      <c r="U1810" s="13"/>
      <c r="V1810" s="13"/>
      <c r="W1810" s="4"/>
      <c r="X1810" s="30"/>
      <c r="Y1810" s="9"/>
      <c r="Z1810" s="9"/>
      <c r="AA1810" s="28"/>
      <c r="AB1810" s="3"/>
      <c r="AC1810" s="1"/>
      <c r="AD1810" s="9"/>
      <c r="AE1810" s="3"/>
      <c r="AF1810" s="3"/>
      <c r="AG1810" s="3"/>
      <c r="AH1810" s="9"/>
      <c r="AI1810" s="10"/>
      <c r="AJ1810" s="9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</row>
    <row r="1811" spans="1:145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13"/>
      <c r="T1811" s="13"/>
      <c r="U1811" s="13"/>
      <c r="V1811" s="13"/>
      <c r="W1811" s="4"/>
      <c r="X1811" s="30"/>
      <c r="Y1811" s="9"/>
      <c r="Z1811" s="9"/>
      <c r="AA1811" s="28"/>
      <c r="AB1811" s="3"/>
      <c r="AC1811" s="1"/>
      <c r="AD1811" s="9"/>
      <c r="AE1811" s="3"/>
      <c r="AF1811" s="3"/>
      <c r="AG1811" s="3"/>
      <c r="AH1811" s="9"/>
      <c r="AI1811" s="10"/>
      <c r="AJ1811" s="9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</row>
    <row r="1812" spans="1:145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13"/>
      <c r="T1812" s="13"/>
      <c r="U1812" s="13"/>
      <c r="V1812" s="13"/>
      <c r="W1812" s="4"/>
      <c r="X1812" s="30"/>
      <c r="Y1812" s="9"/>
      <c r="Z1812" s="9"/>
      <c r="AA1812" s="28"/>
      <c r="AB1812" s="3"/>
      <c r="AC1812" s="1"/>
      <c r="AD1812" s="9"/>
      <c r="AE1812" s="3"/>
      <c r="AF1812" s="3"/>
      <c r="AG1812" s="3"/>
      <c r="AH1812" s="9"/>
      <c r="AI1812" s="10"/>
      <c r="AJ1812" s="9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</row>
    <row r="1813" spans="1:145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13"/>
      <c r="T1813" s="13"/>
      <c r="U1813" s="13"/>
      <c r="V1813" s="13"/>
      <c r="W1813" s="4"/>
      <c r="X1813" s="30"/>
      <c r="Y1813" s="9"/>
      <c r="Z1813" s="9"/>
      <c r="AA1813" s="28"/>
      <c r="AB1813" s="3"/>
      <c r="AC1813" s="1"/>
      <c r="AD1813" s="9"/>
      <c r="AE1813" s="3"/>
      <c r="AF1813" s="3"/>
      <c r="AG1813" s="3"/>
      <c r="AH1813" s="9"/>
      <c r="AI1813" s="10"/>
      <c r="AJ1813" s="9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</row>
    <row r="1814" spans="1:145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13"/>
      <c r="T1814" s="13"/>
      <c r="U1814" s="13"/>
      <c r="V1814" s="13"/>
      <c r="W1814" s="4"/>
      <c r="X1814" s="30"/>
      <c r="Y1814" s="9"/>
      <c r="Z1814" s="9"/>
      <c r="AA1814" s="28"/>
      <c r="AB1814" s="3"/>
      <c r="AC1814" s="1"/>
      <c r="AD1814" s="9"/>
      <c r="AE1814" s="3"/>
      <c r="AF1814" s="3"/>
      <c r="AG1814" s="3"/>
      <c r="AH1814" s="9"/>
      <c r="AI1814" s="10"/>
      <c r="AJ1814" s="9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</row>
    <row r="1815" spans="1:145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13"/>
      <c r="T1815" s="13"/>
      <c r="U1815" s="13"/>
      <c r="V1815" s="13"/>
      <c r="W1815" s="4"/>
      <c r="X1815" s="30"/>
      <c r="Y1815" s="9"/>
      <c r="Z1815" s="9"/>
      <c r="AA1815" s="28"/>
      <c r="AB1815" s="3"/>
      <c r="AC1815" s="1"/>
      <c r="AD1815" s="9"/>
      <c r="AE1815" s="3"/>
      <c r="AF1815" s="3"/>
      <c r="AG1815" s="3"/>
      <c r="AH1815" s="9"/>
      <c r="AI1815" s="10"/>
      <c r="AJ1815" s="9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</row>
    <row r="1816" spans="1:145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13"/>
      <c r="T1816" s="13"/>
      <c r="U1816" s="13"/>
      <c r="V1816" s="13"/>
      <c r="W1816" s="4"/>
      <c r="X1816" s="30"/>
      <c r="Y1816" s="9"/>
      <c r="Z1816" s="9"/>
      <c r="AA1816" s="28"/>
      <c r="AB1816" s="3"/>
      <c r="AC1816" s="1"/>
      <c r="AD1816" s="9"/>
      <c r="AE1816" s="3"/>
      <c r="AF1816" s="3"/>
      <c r="AG1816" s="3"/>
      <c r="AH1816" s="9"/>
      <c r="AI1816" s="10"/>
      <c r="AJ1816" s="9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</row>
    <row r="1817" spans="1:145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13"/>
      <c r="T1817" s="13"/>
      <c r="U1817" s="13"/>
      <c r="V1817" s="13"/>
      <c r="W1817" s="4"/>
      <c r="X1817" s="30"/>
      <c r="Y1817" s="9"/>
      <c r="Z1817" s="9"/>
      <c r="AA1817" s="28"/>
      <c r="AB1817" s="3"/>
      <c r="AC1817" s="1"/>
      <c r="AD1817" s="9"/>
      <c r="AE1817" s="3"/>
      <c r="AF1817" s="3"/>
      <c r="AG1817" s="3"/>
      <c r="AH1817" s="9"/>
      <c r="AI1817" s="10"/>
      <c r="AJ1817" s="9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</row>
    <row r="1818" spans="1:145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13"/>
      <c r="T1818" s="13"/>
      <c r="U1818" s="13"/>
      <c r="V1818" s="13"/>
      <c r="W1818" s="4"/>
      <c r="X1818" s="30"/>
      <c r="Y1818" s="9"/>
      <c r="Z1818" s="9"/>
      <c r="AA1818" s="28"/>
      <c r="AB1818" s="3"/>
      <c r="AC1818" s="1"/>
      <c r="AD1818" s="9"/>
      <c r="AE1818" s="3"/>
      <c r="AF1818" s="3"/>
      <c r="AG1818" s="3"/>
      <c r="AH1818" s="9"/>
      <c r="AI1818" s="10"/>
      <c r="AJ1818" s="9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</row>
    <row r="1819" spans="1:145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13"/>
      <c r="T1819" s="13"/>
      <c r="U1819" s="13"/>
      <c r="V1819" s="13"/>
      <c r="W1819" s="4"/>
      <c r="X1819" s="30"/>
      <c r="Y1819" s="9"/>
      <c r="Z1819" s="9"/>
      <c r="AA1819" s="28"/>
      <c r="AB1819" s="3"/>
      <c r="AC1819" s="1"/>
      <c r="AD1819" s="9"/>
      <c r="AE1819" s="3"/>
      <c r="AF1819" s="3"/>
      <c r="AG1819" s="3"/>
      <c r="AH1819" s="9"/>
      <c r="AI1819" s="10"/>
      <c r="AJ1819" s="9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</row>
    <row r="1820" spans="1:145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13"/>
      <c r="T1820" s="13"/>
      <c r="U1820" s="13"/>
      <c r="V1820" s="13"/>
      <c r="W1820" s="4"/>
      <c r="X1820" s="30"/>
      <c r="Y1820" s="9"/>
      <c r="Z1820" s="9"/>
      <c r="AA1820" s="28"/>
      <c r="AB1820" s="3"/>
      <c r="AC1820" s="1"/>
      <c r="AD1820" s="9"/>
      <c r="AE1820" s="3"/>
      <c r="AF1820" s="3"/>
      <c r="AG1820" s="3"/>
      <c r="AH1820" s="9"/>
      <c r="AI1820" s="10"/>
      <c r="AJ1820" s="9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</row>
    <row r="1821" spans="1:145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13"/>
      <c r="T1821" s="13"/>
      <c r="U1821" s="13"/>
      <c r="V1821" s="13"/>
      <c r="W1821" s="4"/>
      <c r="X1821" s="30"/>
      <c r="Y1821" s="9"/>
      <c r="Z1821" s="9"/>
      <c r="AA1821" s="28"/>
      <c r="AB1821" s="3"/>
      <c r="AC1821" s="1"/>
      <c r="AD1821" s="9"/>
      <c r="AE1821" s="3"/>
      <c r="AF1821" s="3"/>
      <c r="AG1821" s="3"/>
      <c r="AH1821" s="9"/>
      <c r="AI1821" s="10"/>
      <c r="AJ1821" s="9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</row>
    <row r="1822" spans="1:145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13"/>
      <c r="T1822" s="13"/>
      <c r="U1822" s="13"/>
      <c r="V1822" s="13"/>
      <c r="W1822" s="4"/>
      <c r="X1822" s="30"/>
      <c r="Y1822" s="9"/>
      <c r="Z1822" s="9"/>
      <c r="AA1822" s="28"/>
      <c r="AB1822" s="3"/>
      <c r="AC1822" s="1"/>
      <c r="AD1822" s="9"/>
      <c r="AE1822" s="3"/>
      <c r="AF1822" s="3"/>
      <c r="AG1822" s="3"/>
      <c r="AH1822" s="9"/>
      <c r="AI1822" s="10"/>
      <c r="AJ1822" s="9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</row>
    <row r="1823" spans="1:145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13"/>
      <c r="T1823" s="13"/>
      <c r="U1823" s="13"/>
      <c r="V1823" s="13"/>
      <c r="W1823" s="4"/>
      <c r="X1823" s="30"/>
      <c r="Y1823" s="9"/>
      <c r="Z1823" s="9"/>
      <c r="AA1823" s="28"/>
      <c r="AB1823" s="3"/>
      <c r="AC1823" s="1"/>
      <c r="AD1823" s="9"/>
      <c r="AE1823" s="3"/>
      <c r="AF1823" s="3"/>
      <c r="AG1823" s="3"/>
      <c r="AH1823" s="9"/>
      <c r="AI1823" s="10"/>
      <c r="AJ1823" s="9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</row>
    <row r="1824" spans="1:145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13"/>
      <c r="T1824" s="13"/>
      <c r="U1824" s="13"/>
      <c r="V1824" s="13"/>
      <c r="W1824" s="4"/>
      <c r="X1824" s="30"/>
      <c r="Y1824" s="9"/>
      <c r="Z1824" s="9"/>
      <c r="AA1824" s="28"/>
      <c r="AB1824" s="3"/>
      <c r="AC1824" s="1"/>
      <c r="AD1824" s="9"/>
      <c r="AE1824" s="3"/>
      <c r="AF1824" s="3"/>
      <c r="AG1824" s="3"/>
      <c r="AH1824" s="9"/>
      <c r="AI1824" s="10"/>
      <c r="AJ1824" s="9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</row>
    <row r="1825" spans="1:145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13"/>
      <c r="T1825" s="13"/>
      <c r="U1825" s="13"/>
      <c r="V1825" s="13"/>
      <c r="W1825" s="4"/>
      <c r="X1825" s="30"/>
      <c r="Y1825" s="9"/>
      <c r="Z1825" s="9"/>
      <c r="AA1825" s="28"/>
      <c r="AB1825" s="3"/>
      <c r="AC1825" s="1"/>
      <c r="AD1825" s="9"/>
      <c r="AE1825" s="3"/>
      <c r="AF1825" s="3"/>
      <c r="AG1825" s="3"/>
      <c r="AH1825" s="9"/>
      <c r="AI1825" s="10"/>
      <c r="AJ1825" s="9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</row>
    <row r="1826" spans="1:145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13"/>
      <c r="T1826" s="13"/>
      <c r="U1826" s="13"/>
      <c r="V1826" s="13"/>
      <c r="W1826" s="4"/>
      <c r="X1826" s="30"/>
      <c r="Y1826" s="9"/>
      <c r="Z1826" s="9"/>
      <c r="AA1826" s="28"/>
      <c r="AB1826" s="3"/>
      <c r="AC1826" s="1"/>
      <c r="AD1826" s="9"/>
      <c r="AE1826" s="3"/>
      <c r="AF1826" s="3"/>
      <c r="AG1826" s="3"/>
      <c r="AH1826" s="9"/>
      <c r="AI1826" s="10"/>
      <c r="AJ1826" s="9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</row>
    <row r="1827" spans="1:145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13"/>
      <c r="T1827" s="13"/>
      <c r="U1827" s="13"/>
      <c r="V1827" s="13"/>
      <c r="W1827" s="4"/>
      <c r="X1827" s="30"/>
      <c r="Y1827" s="9"/>
      <c r="Z1827" s="9"/>
      <c r="AA1827" s="28"/>
      <c r="AB1827" s="3"/>
      <c r="AC1827" s="1"/>
      <c r="AD1827" s="9"/>
      <c r="AE1827" s="3"/>
      <c r="AF1827" s="3"/>
      <c r="AG1827" s="3"/>
      <c r="AH1827" s="9"/>
      <c r="AI1827" s="10"/>
      <c r="AJ1827" s="9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</row>
    <row r="1828" spans="1:145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13"/>
      <c r="T1828" s="13"/>
      <c r="U1828" s="13"/>
      <c r="V1828" s="13"/>
      <c r="W1828" s="4"/>
      <c r="X1828" s="30"/>
      <c r="Y1828" s="9"/>
      <c r="Z1828" s="9"/>
      <c r="AA1828" s="28"/>
      <c r="AB1828" s="3"/>
      <c r="AC1828" s="1"/>
      <c r="AD1828" s="9"/>
      <c r="AE1828" s="3"/>
      <c r="AF1828" s="3"/>
      <c r="AG1828" s="3"/>
      <c r="AH1828" s="9"/>
      <c r="AI1828" s="10"/>
      <c r="AJ1828" s="9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</row>
    <row r="1829" spans="1:145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13"/>
      <c r="T1829" s="13"/>
      <c r="U1829" s="13"/>
      <c r="V1829" s="13"/>
      <c r="W1829" s="4"/>
      <c r="X1829" s="30"/>
      <c r="Y1829" s="9"/>
      <c r="Z1829" s="9"/>
      <c r="AA1829" s="28"/>
      <c r="AB1829" s="3"/>
      <c r="AC1829" s="1"/>
      <c r="AD1829" s="9"/>
      <c r="AE1829" s="3"/>
      <c r="AF1829" s="3"/>
      <c r="AG1829" s="3"/>
      <c r="AH1829" s="9"/>
      <c r="AI1829" s="10"/>
      <c r="AJ1829" s="9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</row>
    <row r="1830" spans="1:145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13"/>
      <c r="T1830" s="13"/>
      <c r="U1830" s="13"/>
      <c r="V1830" s="13"/>
      <c r="W1830" s="4"/>
      <c r="X1830" s="30"/>
      <c r="Y1830" s="9"/>
      <c r="Z1830" s="9"/>
      <c r="AA1830" s="28"/>
      <c r="AB1830" s="3"/>
      <c r="AC1830" s="1"/>
      <c r="AD1830" s="9"/>
      <c r="AE1830" s="3"/>
      <c r="AF1830" s="3"/>
      <c r="AG1830" s="3"/>
      <c r="AH1830" s="9"/>
      <c r="AI1830" s="10"/>
      <c r="AJ1830" s="9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</row>
    <row r="1831" spans="1:145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13"/>
      <c r="T1831" s="13"/>
      <c r="U1831" s="13"/>
      <c r="V1831" s="13"/>
      <c r="W1831" s="4"/>
      <c r="X1831" s="30"/>
      <c r="Y1831" s="9"/>
      <c r="Z1831" s="9"/>
      <c r="AA1831" s="28"/>
      <c r="AB1831" s="3"/>
      <c r="AC1831" s="1"/>
      <c r="AD1831" s="9"/>
      <c r="AE1831" s="3"/>
      <c r="AF1831" s="3"/>
      <c r="AG1831" s="3"/>
      <c r="AH1831" s="9"/>
      <c r="AI1831" s="10"/>
      <c r="AJ1831" s="9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</row>
    <row r="1832" spans="1:145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13"/>
      <c r="T1832" s="13"/>
      <c r="U1832" s="13"/>
      <c r="V1832" s="13"/>
      <c r="W1832" s="4"/>
      <c r="X1832" s="30"/>
      <c r="Y1832" s="9"/>
      <c r="Z1832" s="9"/>
      <c r="AA1832" s="28"/>
      <c r="AB1832" s="3"/>
      <c r="AC1832" s="1"/>
      <c r="AD1832" s="9"/>
      <c r="AE1832" s="3"/>
      <c r="AF1832" s="3"/>
      <c r="AG1832" s="3"/>
      <c r="AH1832" s="9"/>
      <c r="AI1832" s="10"/>
      <c r="AJ1832" s="9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</row>
    <row r="1833" spans="1:145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13"/>
      <c r="T1833" s="13"/>
      <c r="U1833" s="13"/>
      <c r="V1833" s="13"/>
      <c r="W1833" s="4"/>
      <c r="X1833" s="30"/>
      <c r="Y1833" s="9"/>
      <c r="Z1833" s="9"/>
      <c r="AA1833" s="28"/>
      <c r="AB1833" s="3"/>
      <c r="AC1833" s="1"/>
      <c r="AD1833" s="9"/>
      <c r="AE1833" s="3"/>
      <c r="AF1833" s="3"/>
      <c r="AG1833" s="3"/>
      <c r="AH1833" s="9"/>
      <c r="AI1833" s="10"/>
      <c r="AJ1833" s="9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</row>
    <row r="1834" spans="1:145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13"/>
      <c r="T1834" s="13"/>
      <c r="U1834" s="13"/>
      <c r="V1834" s="13"/>
      <c r="W1834" s="4"/>
      <c r="X1834" s="30"/>
      <c r="Y1834" s="9"/>
      <c r="Z1834" s="9"/>
      <c r="AA1834" s="28"/>
      <c r="AB1834" s="3"/>
      <c r="AC1834" s="1"/>
      <c r="AD1834" s="9"/>
      <c r="AE1834" s="3"/>
      <c r="AF1834" s="3"/>
      <c r="AG1834" s="3"/>
      <c r="AH1834" s="9"/>
      <c r="AI1834" s="10"/>
      <c r="AJ1834" s="9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</row>
    <row r="1835" spans="1:145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13"/>
      <c r="T1835" s="13"/>
      <c r="U1835" s="13"/>
      <c r="V1835" s="13"/>
      <c r="W1835" s="4"/>
      <c r="X1835" s="30"/>
      <c r="Y1835" s="9"/>
      <c r="Z1835" s="9"/>
      <c r="AA1835" s="28"/>
      <c r="AB1835" s="3"/>
      <c r="AC1835" s="1"/>
      <c r="AD1835" s="9"/>
      <c r="AE1835" s="3"/>
      <c r="AF1835" s="3"/>
      <c r="AG1835" s="3"/>
      <c r="AH1835" s="9"/>
      <c r="AI1835" s="10"/>
      <c r="AJ1835" s="9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</row>
    <row r="1836" spans="1:145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13"/>
      <c r="T1836" s="13"/>
      <c r="U1836" s="13"/>
      <c r="V1836" s="13"/>
      <c r="W1836" s="4"/>
      <c r="X1836" s="30"/>
      <c r="Y1836" s="9"/>
      <c r="Z1836" s="9"/>
      <c r="AA1836" s="28"/>
      <c r="AB1836" s="3"/>
      <c r="AC1836" s="1"/>
      <c r="AD1836" s="9"/>
      <c r="AE1836" s="3"/>
      <c r="AF1836" s="3"/>
      <c r="AG1836" s="3"/>
      <c r="AH1836" s="9"/>
      <c r="AI1836" s="10"/>
      <c r="AJ1836" s="9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</row>
    <row r="1837" spans="1:145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13"/>
      <c r="T1837" s="13"/>
      <c r="U1837" s="13"/>
      <c r="V1837" s="13"/>
      <c r="W1837" s="4"/>
      <c r="X1837" s="30"/>
      <c r="Y1837" s="9"/>
      <c r="Z1837" s="9"/>
      <c r="AA1837" s="28"/>
      <c r="AB1837" s="3"/>
      <c r="AC1837" s="1"/>
      <c r="AD1837" s="9"/>
      <c r="AE1837" s="3"/>
      <c r="AF1837" s="3"/>
      <c r="AG1837" s="3"/>
      <c r="AH1837" s="9"/>
      <c r="AI1837" s="10"/>
      <c r="AJ1837" s="9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</row>
    <row r="1838" spans="1:145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13"/>
      <c r="T1838" s="13"/>
      <c r="U1838" s="13"/>
      <c r="V1838" s="13"/>
      <c r="W1838" s="4"/>
      <c r="X1838" s="30"/>
      <c r="Y1838" s="27"/>
      <c r="Z1838" s="27"/>
      <c r="AA1838" s="32"/>
      <c r="AB1838" s="20"/>
      <c r="AC1838" s="23"/>
      <c r="AD1838" s="27"/>
      <c r="AE1838" s="20"/>
      <c r="AF1838" s="20"/>
      <c r="AG1838" s="20"/>
      <c r="AH1838" s="27"/>
      <c r="AI1838" s="21"/>
      <c r="AJ1838" s="27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</row>
    <row r="1839" spans="1:145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13"/>
      <c r="T1839" s="13"/>
      <c r="U1839" s="13"/>
      <c r="V1839" s="13"/>
      <c r="W1839" s="4"/>
      <c r="X1839" s="30"/>
      <c r="Y1839" s="27"/>
      <c r="Z1839" s="27"/>
      <c r="AA1839" s="32"/>
      <c r="AB1839" s="20"/>
      <c r="AC1839" s="23"/>
      <c r="AD1839" s="27"/>
      <c r="AE1839" s="20"/>
      <c r="AF1839" s="20"/>
      <c r="AG1839" s="20"/>
      <c r="AH1839" s="27"/>
      <c r="AI1839" s="21"/>
      <c r="AJ1839" s="27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</row>
    <row r="1840" spans="1:145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13"/>
      <c r="T1840" s="13"/>
      <c r="U1840" s="13"/>
      <c r="V1840" s="13"/>
      <c r="W1840" s="4"/>
      <c r="X1840" s="30"/>
      <c r="Y1840" s="9"/>
      <c r="Z1840" s="9"/>
      <c r="AA1840" s="28"/>
      <c r="AB1840" s="3"/>
      <c r="AC1840" s="1"/>
      <c r="AD1840" s="9"/>
      <c r="AE1840" s="3"/>
      <c r="AF1840" s="3"/>
      <c r="AG1840" s="3"/>
      <c r="AH1840" s="9"/>
      <c r="AI1840" s="10"/>
      <c r="AJ1840" s="9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</row>
    <row r="1841" spans="1:145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13"/>
      <c r="T1841" s="13"/>
      <c r="U1841" s="13"/>
      <c r="V1841" s="13"/>
      <c r="W1841" s="4"/>
      <c r="X1841" s="30"/>
      <c r="Y1841" s="9"/>
      <c r="Z1841" s="9"/>
      <c r="AA1841" s="28"/>
      <c r="AB1841" s="3"/>
      <c r="AC1841" s="1"/>
      <c r="AD1841" s="9"/>
      <c r="AE1841" s="3"/>
      <c r="AF1841" s="3"/>
      <c r="AG1841" s="3"/>
      <c r="AH1841" s="9"/>
      <c r="AI1841" s="10"/>
      <c r="AJ1841" s="9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</row>
    <row r="1842" spans="1:145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13"/>
      <c r="T1842" s="13"/>
      <c r="U1842" s="13"/>
      <c r="V1842" s="13"/>
      <c r="W1842" s="4"/>
      <c r="X1842" s="30"/>
      <c r="Y1842" s="9"/>
      <c r="Z1842" s="9"/>
      <c r="AA1842" s="28"/>
      <c r="AB1842" s="3"/>
      <c r="AC1842" s="1"/>
      <c r="AD1842" s="9"/>
      <c r="AE1842" s="3"/>
      <c r="AF1842" s="3"/>
      <c r="AG1842" s="3"/>
      <c r="AH1842" s="9"/>
      <c r="AI1842" s="10"/>
      <c r="AJ1842" s="9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</row>
    <row r="1843" spans="1:145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13"/>
      <c r="T1843" s="13"/>
      <c r="U1843" s="13"/>
      <c r="V1843" s="13"/>
      <c r="W1843" s="4"/>
      <c r="X1843" s="30"/>
      <c r="Y1843" s="9"/>
      <c r="Z1843" s="9"/>
      <c r="AA1843" s="28"/>
      <c r="AB1843" s="3"/>
      <c r="AC1843" s="1"/>
      <c r="AD1843" s="9"/>
      <c r="AE1843" s="3"/>
      <c r="AF1843" s="3"/>
      <c r="AG1843" s="3"/>
      <c r="AH1843" s="9"/>
      <c r="AI1843" s="10"/>
      <c r="AJ1843" s="9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</row>
    <row r="1844" spans="1:145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13"/>
      <c r="T1844" s="13"/>
      <c r="U1844" s="13"/>
      <c r="V1844" s="13"/>
      <c r="W1844" s="4"/>
      <c r="X1844" s="30"/>
      <c r="Y1844" s="9"/>
      <c r="Z1844" s="9"/>
      <c r="AA1844" s="28"/>
      <c r="AB1844" s="3"/>
      <c r="AC1844" s="1"/>
      <c r="AD1844" s="9"/>
      <c r="AE1844" s="3"/>
      <c r="AF1844" s="3"/>
      <c r="AG1844" s="3"/>
      <c r="AH1844" s="9"/>
      <c r="AI1844" s="10"/>
      <c r="AJ1844" s="9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</row>
    <row r="1845" spans="1:145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13"/>
      <c r="T1845" s="13"/>
      <c r="U1845" s="13"/>
      <c r="V1845" s="13"/>
      <c r="W1845" s="4"/>
      <c r="X1845" s="30"/>
      <c r="Y1845" s="9"/>
      <c r="Z1845" s="9"/>
      <c r="AA1845" s="28"/>
      <c r="AB1845" s="3"/>
      <c r="AC1845" s="1"/>
      <c r="AD1845" s="9"/>
      <c r="AE1845" s="3"/>
      <c r="AF1845" s="3"/>
      <c r="AG1845" s="3"/>
      <c r="AH1845" s="9"/>
      <c r="AI1845" s="10"/>
      <c r="AJ1845" s="9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</row>
    <row r="1846" spans="1:145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13"/>
      <c r="T1846" s="13"/>
      <c r="U1846" s="13"/>
      <c r="V1846" s="13"/>
      <c r="W1846" s="4"/>
      <c r="X1846" s="30"/>
      <c r="Y1846" s="9"/>
      <c r="Z1846" s="9"/>
      <c r="AA1846" s="28"/>
      <c r="AB1846" s="3"/>
      <c r="AC1846" s="1"/>
      <c r="AD1846" s="9"/>
      <c r="AE1846" s="3"/>
      <c r="AF1846" s="3"/>
      <c r="AG1846" s="3"/>
      <c r="AH1846" s="9"/>
      <c r="AI1846" s="10"/>
      <c r="AJ1846" s="9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</row>
    <row r="1847" spans="1:145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13"/>
      <c r="T1847" s="13"/>
      <c r="U1847" s="13"/>
      <c r="V1847" s="13"/>
      <c r="W1847" s="4"/>
      <c r="X1847" s="30"/>
      <c r="Y1847" s="9"/>
      <c r="Z1847" s="9"/>
      <c r="AA1847" s="28"/>
      <c r="AB1847" s="3"/>
      <c r="AC1847" s="1"/>
      <c r="AD1847" s="9"/>
      <c r="AE1847" s="3"/>
      <c r="AF1847" s="3"/>
      <c r="AG1847" s="3"/>
      <c r="AH1847" s="9"/>
      <c r="AI1847" s="10"/>
      <c r="AJ1847" s="9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</row>
    <row r="1848" spans="1:145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13"/>
      <c r="T1848" s="13"/>
      <c r="U1848" s="13"/>
      <c r="V1848" s="13"/>
      <c r="W1848" s="4"/>
      <c r="X1848" s="30"/>
      <c r="Y1848" s="9"/>
      <c r="Z1848" s="9"/>
      <c r="AA1848" s="28"/>
      <c r="AB1848" s="3"/>
      <c r="AC1848" s="1"/>
      <c r="AD1848" s="9"/>
      <c r="AE1848" s="3"/>
      <c r="AF1848" s="3"/>
      <c r="AG1848" s="3"/>
      <c r="AH1848" s="9"/>
      <c r="AI1848" s="10"/>
      <c r="AJ1848" s="9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</row>
    <row r="1849" spans="1:145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13"/>
      <c r="T1849" s="13"/>
      <c r="U1849" s="13"/>
      <c r="V1849" s="13"/>
      <c r="W1849" s="4"/>
      <c r="X1849" s="30"/>
      <c r="Y1849" s="9"/>
      <c r="Z1849" s="9"/>
      <c r="AA1849" s="28"/>
      <c r="AB1849" s="3"/>
      <c r="AC1849" s="1"/>
      <c r="AD1849" s="9"/>
      <c r="AE1849" s="3"/>
      <c r="AF1849" s="3"/>
      <c r="AG1849" s="3"/>
      <c r="AH1849" s="9"/>
      <c r="AI1849" s="10"/>
      <c r="AJ1849" s="9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</row>
    <row r="1850" spans="1:145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13"/>
      <c r="T1850" s="13"/>
      <c r="U1850" s="13"/>
      <c r="V1850" s="13"/>
      <c r="W1850" s="4"/>
      <c r="X1850" s="30"/>
      <c r="Y1850" s="9"/>
      <c r="Z1850" s="9"/>
      <c r="AA1850" s="28"/>
      <c r="AB1850" s="3"/>
      <c r="AC1850" s="1"/>
      <c r="AD1850" s="9"/>
      <c r="AE1850" s="3"/>
      <c r="AF1850" s="3"/>
      <c r="AG1850" s="3"/>
      <c r="AH1850" s="9"/>
      <c r="AI1850" s="10"/>
      <c r="AJ1850" s="9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</row>
    <row r="1851" spans="1:145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13"/>
      <c r="T1851" s="13"/>
      <c r="U1851" s="13"/>
      <c r="V1851" s="13"/>
      <c r="W1851" s="4"/>
      <c r="X1851" s="30"/>
      <c r="Y1851" s="9"/>
      <c r="Z1851" s="9"/>
      <c r="AA1851" s="28"/>
      <c r="AB1851" s="3"/>
      <c r="AC1851" s="1"/>
      <c r="AD1851" s="9"/>
      <c r="AE1851" s="3"/>
      <c r="AF1851" s="3"/>
      <c r="AG1851" s="3"/>
      <c r="AH1851" s="9"/>
      <c r="AI1851" s="10"/>
      <c r="AJ1851" s="9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</row>
    <row r="1852" spans="1:145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13"/>
      <c r="T1852" s="13"/>
      <c r="U1852" s="13"/>
      <c r="V1852" s="13"/>
      <c r="W1852" s="4"/>
      <c r="X1852" s="30"/>
      <c r="Y1852" s="9"/>
      <c r="Z1852" s="9"/>
      <c r="AA1852" s="28"/>
      <c r="AB1852" s="3"/>
      <c r="AC1852" s="1"/>
      <c r="AD1852" s="9"/>
      <c r="AE1852" s="3"/>
      <c r="AF1852" s="3"/>
      <c r="AG1852" s="3"/>
      <c r="AH1852" s="9"/>
      <c r="AI1852" s="10"/>
      <c r="AJ1852" s="9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</row>
    <row r="1853" spans="1:145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13"/>
      <c r="T1853" s="13"/>
      <c r="U1853" s="13"/>
      <c r="V1853" s="13"/>
      <c r="W1853" s="4"/>
      <c r="X1853" s="30"/>
      <c r="Y1853" s="9"/>
      <c r="Z1853" s="9"/>
      <c r="AA1853" s="28"/>
      <c r="AB1853" s="3"/>
      <c r="AC1853" s="1"/>
      <c r="AD1853" s="9"/>
      <c r="AE1853" s="3"/>
      <c r="AF1853" s="3"/>
      <c r="AG1853" s="3"/>
      <c r="AH1853" s="9"/>
      <c r="AI1853" s="10"/>
      <c r="AJ1853" s="9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</row>
    <row r="1854" spans="1:145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13"/>
      <c r="T1854" s="13"/>
      <c r="U1854" s="13"/>
      <c r="V1854" s="13"/>
      <c r="W1854" s="4"/>
      <c r="X1854" s="30"/>
      <c r="Y1854" s="9"/>
      <c r="Z1854" s="9"/>
      <c r="AA1854" s="28"/>
      <c r="AB1854" s="3"/>
      <c r="AC1854" s="1"/>
      <c r="AD1854" s="9"/>
      <c r="AE1854" s="3"/>
      <c r="AF1854" s="3"/>
      <c r="AG1854" s="3"/>
      <c r="AH1854" s="9"/>
      <c r="AI1854" s="10"/>
      <c r="AJ1854" s="9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</row>
    <row r="1855" spans="1:145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13"/>
      <c r="T1855" s="13"/>
      <c r="U1855" s="13"/>
      <c r="V1855" s="13"/>
      <c r="W1855" s="4"/>
      <c r="X1855" s="30"/>
      <c r="Y1855" s="9"/>
      <c r="Z1855" s="9"/>
      <c r="AA1855" s="28"/>
      <c r="AB1855" s="3"/>
      <c r="AC1855" s="1"/>
      <c r="AD1855" s="9"/>
      <c r="AE1855" s="3"/>
      <c r="AF1855" s="3"/>
      <c r="AG1855" s="3"/>
      <c r="AH1855" s="9"/>
      <c r="AI1855" s="10"/>
      <c r="AJ1855" s="9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</row>
    <row r="1856" spans="1:145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13"/>
      <c r="T1856" s="13"/>
      <c r="U1856" s="13"/>
      <c r="V1856" s="13"/>
      <c r="W1856" s="4"/>
      <c r="X1856" s="30"/>
      <c r="Y1856" s="9"/>
      <c r="Z1856" s="9"/>
      <c r="AA1856" s="28"/>
      <c r="AB1856" s="3"/>
      <c r="AC1856" s="1"/>
      <c r="AD1856" s="9"/>
      <c r="AE1856" s="3"/>
      <c r="AF1856" s="3"/>
      <c r="AG1856" s="3"/>
      <c r="AH1856" s="9"/>
      <c r="AI1856" s="10"/>
      <c r="AJ1856" s="9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</row>
    <row r="1857" spans="1:145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13"/>
      <c r="T1857" s="13"/>
      <c r="U1857" s="13"/>
      <c r="V1857" s="13"/>
      <c r="W1857" s="4"/>
      <c r="X1857" s="30"/>
      <c r="Y1857" s="9"/>
      <c r="Z1857" s="9"/>
      <c r="AA1857" s="28"/>
      <c r="AB1857" s="3"/>
      <c r="AC1857" s="1"/>
      <c r="AD1857" s="9"/>
      <c r="AE1857" s="3"/>
      <c r="AF1857" s="3"/>
      <c r="AG1857" s="3"/>
      <c r="AH1857" s="9"/>
      <c r="AI1857" s="10"/>
      <c r="AJ1857" s="9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</row>
    <row r="1858" spans="1:145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13"/>
      <c r="T1858" s="13"/>
      <c r="U1858" s="13"/>
      <c r="V1858" s="13"/>
      <c r="W1858" s="4"/>
      <c r="X1858" s="30"/>
      <c r="Y1858" s="9"/>
      <c r="Z1858" s="9"/>
      <c r="AA1858" s="28"/>
      <c r="AB1858" s="3"/>
      <c r="AC1858" s="1"/>
      <c r="AD1858" s="9"/>
      <c r="AE1858" s="3"/>
      <c r="AF1858" s="3"/>
      <c r="AG1858" s="3"/>
      <c r="AH1858" s="9"/>
      <c r="AI1858" s="10"/>
      <c r="AJ1858" s="9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</row>
    <row r="1859" spans="1:145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13"/>
      <c r="T1859" s="13"/>
      <c r="U1859" s="13"/>
      <c r="V1859" s="13"/>
      <c r="W1859" s="4"/>
      <c r="X1859" s="30"/>
      <c r="Y1859" s="9"/>
      <c r="Z1859" s="9"/>
      <c r="AA1859" s="28"/>
      <c r="AB1859" s="3"/>
      <c r="AC1859" s="1"/>
      <c r="AD1859" s="9"/>
      <c r="AE1859" s="3"/>
      <c r="AF1859" s="3"/>
      <c r="AG1859" s="3"/>
      <c r="AH1859" s="9"/>
      <c r="AI1859" s="10"/>
      <c r="AJ1859" s="9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</row>
    <row r="1860" spans="1:145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13"/>
      <c r="T1860" s="13"/>
      <c r="U1860" s="13"/>
      <c r="V1860" s="13"/>
      <c r="W1860" s="4"/>
      <c r="X1860" s="30"/>
      <c r="Y1860" s="9"/>
      <c r="Z1860" s="9"/>
      <c r="AA1860" s="28"/>
      <c r="AB1860" s="3"/>
      <c r="AC1860" s="1"/>
      <c r="AD1860" s="9"/>
      <c r="AE1860" s="3"/>
      <c r="AF1860" s="3"/>
      <c r="AG1860" s="3"/>
      <c r="AH1860" s="9"/>
      <c r="AI1860" s="10"/>
      <c r="AJ1860" s="9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</row>
    <row r="1861" spans="1:145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13"/>
      <c r="T1861" s="13"/>
      <c r="U1861" s="13"/>
      <c r="V1861" s="13"/>
      <c r="W1861" s="4"/>
      <c r="X1861" s="30"/>
      <c r="Y1861" s="9"/>
      <c r="Z1861" s="9"/>
      <c r="AA1861" s="28"/>
      <c r="AB1861" s="3"/>
      <c r="AC1861" s="1"/>
      <c r="AD1861" s="9"/>
      <c r="AE1861" s="3"/>
      <c r="AF1861" s="3"/>
      <c r="AG1861" s="3"/>
      <c r="AH1861" s="9"/>
      <c r="AI1861" s="10"/>
      <c r="AJ1861" s="9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</row>
    <row r="1862" spans="1:145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13"/>
      <c r="T1862" s="13"/>
      <c r="U1862" s="13"/>
      <c r="V1862" s="13"/>
      <c r="W1862" s="4"/>
      <c r="X1862" s="30"/>
      <c r="Y1862" s="9"/>
      <c r="Z1862" s="9"/>
      <c r="AA1862" s="28"/>
      <c r="AB1862" s="3"/>
      <c r="AC1862" s="1"/>
      <c r="AD1862" s="9"/>
      <c r="AE1862" s="3"/>
      <c r="AF1862" s="3"/>
      <c r="AG1862" s="3"/>
      <c r="AH1862" s="9"/>
      <c r="AI1862" s="10"/>
      <c r="AJ1862" s="9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</row>
    <row r="1863" spans="1:145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13"/>
      <c r="T1863" s="13"/>
      <c r="U1863" s="13"/>
      <c r="V1863" s="13"/>
      <c r="W1863" s="4"/>
      <c r="X1863" s="30"/>
      <c r="Y1863" s="9"/>
      <c r="Z1863" s="9"/>
      <c r="AA1863" s="28"/>
      <c r="AB1863" s="3"/>
      <c r="AC1863" s="1"/>
      <c r="AD1863" s="9"/>
      <c r="AE1863" s="3"/>
      <c r="AF1863" s="3"/>
      <c r="AG1863" s="3"/>
      <c r="AH1863" s="9"/>
      <c r="AI1863" s="10"/>
      <c r="AJ1863" s="9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</row>
    <row r="1864" spans="1:145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13"/>
      <c r="T1864" s="13"/>
      <c r="U1864" s="13"/>
      <c r="V1864" s="13"/>
      <c r="W1864" s="4"/>
      <c r="X1864" s="30"/>
      <c r="Y1864" s="9"/>
      <c r="Z1864" s="9"/>
      <c r="AA1864" s="28"/>
      <c r="AB1864" s="3"/>
      <c r="AC1864" s="1"/>
      <c r="AD1864" s="9"/>
      <c r="AE1864" s="3"/>
      <c r="AF1864" s="3"/>
      <c r="AG1864" s="3"/>
      <c r="AH1864" s="9"/>
      <c r="AI1864" s="10"/>
      <c r="AJ1864" s="9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</row>
    <row r="1865" spans="1:145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13"/>
      <c r="T1865" s="13"/>
      <c r="U1865" s="13"/>
      <c r="V1865" s="13"/>
      <c r="W1865" s="4"/>
      <c r="X1865" s="30"/>
      <c r="Y1865" s="9"/>
      <c r="Z1865" s="9"/>
      <c r="AA1865" s="28"/>
      <c r="AB1865" s="3"/>
      <c r="AC1865" s="1"/>
      <c r="AD1865" s="9"/>
      <c r="AE1865" s="3"/>
      <c r="AF1865" s="3"/>
      <c r="AG1865" s="3"/>
      <c r="AH1865" s="9"/>
      <c r="AI1865" s="10"/>
      <c r="AJ1865" s="9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</row>
    <row r="1866" spans="1:145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13"/>
      <c r="T1866" s="13"/>
      <c r="U1866" s="13"/>
      <c r="V1866" s="13"/>
      <c r="W1866" s="4"/>
      <c r="X1866" s="30"/>
      <c r="Y1866" s="9"/>
      <c r="Z1866" s="9"/>
      <c r="AA1866" s="28"/>
      <c r="AB1866" s="3"/>
      <c r="AC1866" s="1"/>
      <c r="AD1866" s="9"/>
      <c r="AE1866" s="3"/>
      <c r="AF1866" s="3"/>
      <c r="AG1866" s="3"/>
      <c r="AH1866" s="9"/>
      <c r="AI1866" s="10"/>
      <c r="AJ1866" s="9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</row>
    <row r="1867" spans="1:145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13"/>
      <c r="T1867" s="13"/>
      <c r="U1867" s="13"/>
      <c r="V1867" s="13"/>
      <c r="W1867" s="4"/>
      <c r="X1867" s="30"/>
      <c r="Y1867" s="9"/>
      <c r="Z1867" s="9"/>
      <c r="AA1867" s="28"/>
      <c r="AB1867" s="3"/>
      <c r="AC1867" s="1"/>
      <c r="AD1867" s="9"/>
      <c r="AE1867" s="3"/>
      <c r="AF1867" s="3"/>
      <c r="AG1867" s="3"/>
      <c r="AH1867" s="9"/>
      <c r="AI1867" s="10"/>
      <c r="AJ1867" s="9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</row>
    <row r="1868" spans="1:145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13"/>
      <c r="T1868" s="13"/>
      <c r="U1868" s="13"/>
      <c r="V1868" s="13"/>
      <c r="W1868" s="4"/>
      <c r="X1868" s="30"/>
      <c r="Y1868" s="9"/>
      <c r="Z1868" s="9"/>
      <c r="AA1868" s="28"/>
      <c r="AB1868" s="3"/>
      <c r="AC1868" s="1"/>
      <c r="AD1868" s="9"/>
      <c r="AE1868" s="3"/>
      <c r="AF1868" s="3"/>
      <c r="AG1868" s="3"/>
      <c r="AH1868" s="9"/>
      <c r="AI1868" s="10"/>
      <c r="AJ1868" s="9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</row>
    <row r="1869" spans="1:145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13"/>
      <c r="T1869" s="13"/>
      <c r="U1869" s="13"/>
      <c r="V1869" s="13"/>
      <c r="W1869" s="4"/>
      <c r="X1869" s="30"/>
      <c r="Y1869" s="9"/>
      <c r="Z1869" s="9"/>
      <c r="AA1869" s="28"/>
      <c r="AB1869" s="3"/>
      <c r="AC1869" s="1"/>
      <c r="AD1869" s="9"/>
      <c r="AE1869" s="3"/>
      <c r="AF1869" s="3"/>
      <c r="AG1869" s="3"/>
      <c r="AH1869" s="9"/>
      <c r="AI1869" s="10"/>
      <c r="AJ1869" s="9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</row>
    <row r="1870" spans="1:145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13"/>
      <c r="T1870" s="13"/>
      <c r="U1870" s="13"/>
      <c r="V1870" s="13"/>
      <c r="W1870" s="4"/>
      <c r="X1870" s="30"/>
      <c r="Y1870" s="9"/>
      <c r="Z1870" s="9"/>
      <c r="AA1870" s="28"/>
      <c r="AB1870" s="3"/>
      <c r="AC1870" s="1"/>
      <c r="AD1870" s="9"/>
      <c r="AE1870" s="3"/>
      <c r="AF1870" s="3"/>
      <c r="AG1870" s="3"/>
      <c r="AH1870" s="9"/>
      <c r="AI1870" s="10"/>
      <c r="AJ1870" s="9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</row>
    <row r="1871" spans="1:145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13"/>
      <c r="T1871" s="13"/>
      <c r="U1871" s="13"/>
      <c r="V1871" s="13"/>
      <c r="W1871" s="4"/>
      <c r="X1871" s="30"/>
      <c r="Y1871" s="9"/>
      <c r="Z1871" s="9"/>
      <c r="AA1871" s="28"/>
      <c r="AB1871" s="3"/>
      <c r="AC1871" s="1"/>
      <c r="AD1871" s="9"/>
      <c r="AE1871" s="3"/>
      <c r="AF1871" s="3"/>
      <c r="AG1871" s="3"/>
      <c r="AH1871" s="9"/>
      <c r="AI1871" s="10"/>
      <c r="AJ1871" s="9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</row>
    <row r="1872" spans="1:145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13"/>
      <c r="T1872" s="13"/>
      <c r="U1872" s="13"/>
      <c r="V1872" s="13"/>
      <c r="W1872" s="4"/>
      <c r="X1872" s="30"/>
      <c r="Y1872" s="9"/>
      <c r="Z1872" s="9"/>
      <c r="AA1872" s="28"/>
      <c r="AB1872" s="3"/>
      <c r="AC1872" s="1"/>
      <c r="AD1872" s="9"/>
      <c r="AE1872" s="3"/>
      <c r="AF1872" s="3"/>
      <c r="AG1872" s="3"/>
      <c r="AH1872" s="9"/>
      <c r="AI1872" s="10"/>
      <c r="AJ1872" s="9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</row>
    <row r="1873" spans="1:145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13"/>
      <c r="T1873" s="13"/>
      <c r="U1873" s="13"/>
      <c r="V1873" s="13"/>
      <c r="W1873" s="4"/>
      <c r="X1873" s="30"/>
      <c r="Y1873" s="9"/>
      <c r="Z1873" s="9"/>
      <c r="AA1873" s="28"/>
      <c r="AB1873" s="3"/>
      <c r="AC1873" s="1"/>
      <c r="AD1873" s="9"/>
      <c r="AE1873" s="3"/>
      <c r="AF1873" s="3"/>
      <c r="AG1873" s="3"/>
      <c r="AH1873" s="9"/>
      <c r="AI1873" s="10"/>
      <c r="AJ1873" s="9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</row>
    <row r="1874" spans="1:145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13"/>
      <c r="T1874" s="13"/>
      <c r="U1874" s="13"/>
      <c r="V1874" s="13"/>
      <c r="W1874" s="4"/>
      <c r="X1874" s="30"/>
      <c r="Y1874" s="9"/>
      <c r="Z1874" s="9"/>
      <c r="AA1874" s="28"/>
      <c r="AB1874" s="3"/>
      <c r="AC1874" s="1"/>
      <c r="AD1874" s="9"/>
      <c r="AE1874" s="3"/>
      <c r="AF1874" s="3"/>
      <c r="AG1874" s="3"/>
      <c r="AH1874" s="9"/>
      <c r="AI1874" s="10"/>
      <c r="AJ1874" s="9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</row>
    <row r="1875" spans="1:145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13"/>
      <c r="T1875" s="13"/>
      <c r="U1875" s="13"/>
      <c r="V1875" s="13"/>
      <c r="W1875" s="4"/>
      <c r="X1875" s="30"/>
      <c r="Y1875" s="9"/>
      <c r="Z1875" s="9"/>
      <c r="AA1875" s="28"/>
      <c r="AB1875" s="3"/>
      <c r="AC1875" s="1"/>
      <c r="AD1875" s="9"/>
      <c r="AE1875" s="3"/>
      <c r="AF1875" s="3"/>
      <c r="AG1875" s="3"/>
      <c r="AH1875" s="9"/>
      <c r="AI1875" s="10"/>
      <c r="AJ1875" s="9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</row>
    <row r="1876" spans="1:145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13"/>
      <c r="T1876" s="13"/>
      <c r="U1876" s="13"/>
      <c r="V1876" s="13"/>
      <c r="W1876" s="4"/>
      <c r="X1876" s="30"/>
      <c r="Y1876" s="9"/>
      <c r="Z1876" s="9"/>
      <c r="AA1876" s="28"/>
      <c r="AB1876" s="3"/>
      <c r="AC1876" s="1"/>
      <c r="AD1876" s="9"/>
      <c r="AE1876" s="3"/>
      <c r="AF1876" s="3"/>
      <c r="AG1876" s="3"/>
      <c r="AH1876" s="9"/>
      <c r="AI1876" s="10"/>
      <c r="AJ1876" s="9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</row>
    <row r="1877" spans="1:145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13"/>
      <c r="T1877" s="13"/>
      <c r="U1877" s="13"/>
      <c r="V1877" s="13"/>
      <c r="W1877" s="4"/>
      <c r="X1877" s="30"/>
      <c r="Y1877" s="9"/>
      <c r="Z1877" s="9"/>
      <c r="AA1877" s="28"/>
      <c r="AB1877" s="3"/>
      <c r="AC1877" s="1"/>
      <c r="AD1877" s="9"/>
      <c r="AE1877" s="3"/>
      <c r="AF1877" s="3"/>
      <c r="AG1877" s="3"/>
      <c r="AH1877" s="9"/>
      <c r="AI1877" s="10"/>
      <c r="AJ1877" s="9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</row>
    <row r="1878" spans="1:145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13"/>
      <c r="T1878" s="13"/>
      <c r="U1878" s="13"/>
      <c r="V1878" s="13"/>
      <c r="W1878" s="4"/>
      <c r="X1878" s="30"/>
      <c r="Y1878" s="9"/>
      <c r="Z1878" s="9"/>
      <c r="AA1878" s="28"/>
      <c r="AB1878" s="3"/>
      <c r="AC1878" s="1"/>
      <c r="AD1878" s="9"/>
      <c r="AE1878" s="3"/>
      <c r="AF1878" s="3"/>
      <c r="AG1878" s="3"/>
      <c r="AH1878" s="9"/>
      <c r="AI1878" s="10"/>
      <c r="AJ1878" s="9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</row>
    <row r="1879" spans="1:145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13"/>
      <c r="T1879" s="13"/>
      <c r="U1879" s="13"/>
      <c r="V1879" s="13"/>
      <c r="W1879" s="4"/>
      <c r="X1879" s="30"/>
      <c r="Y1879" s="9"/>
      <c r="Z1879" s="9"/>
      <c r="AA1879" s="28"/>
      <c r="AB1879" s="3"/>
      <c r="AC1879" s="1"/>
      <c r="AD1879" s="9"/>
      <c r="AE1879" s="3"/>
      <c r="AF1879" s="3"/>
      <c r="AG1879" s="3"/>
      <c r="AH1879" s="9"/>
      <c r="AI1879" s="10"/>
      <c r="AJ1879" s="9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</row>
    <row r="1880" spans="1:145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13"/>
      <c r="T1880" s="13"/>
      <c r="U1880" s="13"/>
      <c r="V1880" s="13"/>
      <c r="W1880" s="4"/>
      <c r="X1880" s="30"/>
      <c r="Y1880" s="9"/>
      <c r="Z1880" s="9"/>
      <c r="AA1880" s="28"/>
      <c r="AB1880" s="3"/>
      <c r="AC1880" s="1"/>
      <c r="AD1880" s="9"/>
      <c r="AE1880" s="3"/>
      <c r="AF1880" s="3"/>
      <c r="AG1880" s="3"/>
      <c r="AH1880" s="9"/>
      <c r="AI1880" s="10"/>
      <c r="AJ1880" s="9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</row>
    <row r="1881" spans="1:145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13"/>
      <c r="T1881" s="13"/>
      <c r="U1881" s="13"/>
      <c r="V1881" s="13"/>
      <c r="W1881" s="4"/>
      <c r="X1881" s="30"/>
      <c r="Y1881" s="9"/>
      <c r="Z1881" s="9"/>
      <c r="AA1881" s="28"/>
      <c r="AB1881" s="3"/>
      <c r="AC1881" s="1"/>
      <c r="AD1881" s="9"/>
      <c r="AE1881" s="3"/>
      <c r="AF1881" s="3"/>
      <c r="AG1881" s="3"/>
      <c r="AH1881" s="9"/>
      <c r="AI1881" s="10"/>
      <c r="AJ1881" s="9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</row>
    <row r="1882" spans="1:145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13"/>
      <c r="T1882" s="13"/>
      <c r="U1882" s="13"/>
      <c r="V1882" s="13"/>
      <c r="W1882" s="4"/>
      <c r="X1882" s="30"/>
      <c r="Y1882" s="9"/>
      <c r="Z1882" s="9"/>
      <c r="AA1882" s="28"/>
      <c r="AB1882" s="3"/>
      <c r="AC1882" s="1"/>
      <c r="AD1882" s="9"/>
      <c r="AE1882" s="3"/>
      <c r="AF1882" s="3"/>
      <c r="AG1882" s="3"/>
      <c r="AH1882" s="9"/>
      <c r="AI1882" s="10"/>
      <c r="AJ1882" s="9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</row>
    <row r="1883" spans="1:145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13"/>
      <c r="T1883" s="13"/>
      <c r="U1883" s="13"/>
      <c r="V1883" s="13"/>
      <c r="W1883" s="4"/>
      <c r="X1883" s="30"/>
      <c r="Y1883" s="9"/>
      <c r="Z1883" s="9"/>
      <c r="AA1883" s="28"/>
      <c r="AB1883" s="3"/>
      <c r="AC1883" s="1"/>
      <c r="AD1883" s="9"/>
      <c r="AE1883" s="3"/>
      <c r="AF1883" s="3"/>
      <c r="AG1883" s="3"/>
      <c r="AH1883" s="9"/>
      <c r="AI1883" s="10"/>
      <c r="AJ1883" s="9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</row>
    <row r="1884" spans="1:145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13"/>
      <c r="T1884" s="13"/>
      <c r="U1884" s="13"/>
      <c r="V1884" s="13"/>
      <c r="W1884" s="4"/>
      <c r="X1884" s="30"/>
      <c r="Y1884" s="9"/>
      <c r="Z1884" s="9"/>
      <c r="AA1884" s="28"/>
      <c r="AB1884" s="3"/>
      <c r="AC1884" s="1"/>
      <c r="AD1884" s="9"/>
      <c r="AE1884" s="3"/>
      <c r="AF1884" s="3"/>
      <c r="AG1884" s="3"/>
      <c r="AH1884" s="9"/>
      <c r="AI1884" s="10"/>
      <c r="AJ1884" s="9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</row>
    <row r="1885" spans="1:145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13"/>
      <c r="T1885" s="13"/>
      <c r="U1885" s="13"/>
      <c r="V1885" s="13"/>
      <c r="W1885" s="4"/>
      <c r="X1885" s="30"/>
      <c r="Y1885" s="9"/>
      <c r="Z1885" s="9"/>
      <c r="AA1885" s="28"/>
      <c r="AB1885" s="3"/>
      <c r="AC1885" s="1"/>
      <c r="AD1885" s="9"/>
      <c r="AE1885" s="3"/>
      <c r="AF1885" s="3"/>
      <c r="AG1885" s="3"/>
      <c r="AH1885" s="9"/>
      <c r="AI1885" s="10"/>
      <c r="AJ1885" s="9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</row>
    <row r="1886" spans="1:145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13"/>
      <c r="T1886" s="13"/>
      <c r="U1886" s="13"/>
      <c r="V1886" s="13"/>
      <c r="W1886" s="4"/>
      <c r="X1886" s="30"/>
      <c r="Y1886" s="9"/>
      <c r="Z1886" s="9"/>
      <c r="AA1886" s="28"/>
      <c r="AB1886" s="3"/>
      <c r="AC1886" s="1"/>
      <c r="AD1886" s="9"/>
      <c r="AE1886" s="3"/>
      <c r="AF1886" s="3"/>
      <c r="AG1886" s="3"/>
      <c r="AH1886" s="9"/>
      <c r="AI1886" s="10"/>
      <c r="AJ1886" s="9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</row>
    <row r="1887" spans="1:145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13"/>
      <c r="T1887" s="13"/>
      <c r="U1887" s="13"/>
      <c r="V1887" s="13"/>
      <c r="W1887" s="4"/>
      <c r="X1887" s="30"/>
      <c r="Y1887" s="9"/>
      <c r="Z1887" s="9"/>
      <c r="AA1887" s="28"/>
      <c r="AB1887" s="3"/>
      <c r="AC1887" s="1"/>
      <c r="AD1887" s="9"/>
      <c r="AE1887" s="3"/>
      <c r="AF1887" s="3"/>
      <c r="AG1887" s="3"/>
      <c r="AH1887" s="9"/>
      <c r="AI1887" s="10"/>
      <c r="AJ1887" s="9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</row>
    <row r="1888" spans="1:145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13"/>
      <c r="T1888" s="13"/>
      <c r="U1888" s="13"/>
      <c r="V1888" s="13"/>
      <c r="W1888" s="4"/>
      <c r="X1888" s="30"/>
      <c r="Y1888" s="9"/>
      <c r="Z1888" s="9"/>
      <c r="AA1888" s="28"/>
      <c r="AB1888" s="3"/>
      <c r="AC1888" s="1"/>
      <c r="AD1888" s="9"/>
      <c r="AE1888" s="3"/>
      <c r="AF1888" s="3"/>
      <c r="AG1888" s="3"/>
      <c r="AH1888" s="9"/>
      <c r="AI1888" s="10"/>
      <c r="AJ1888" s="9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</row>
    <row r="1889" spans="1:145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13"/>
      <c r="T1889" s="13"/>
      <c r="U1889" s="13"/>
      <c r="V1889" s="13"/>
      <c r="W1889" s="4"/>
      <c r="X1889" s="30"/>
      <c r="Y1889" s="9"/>
      <c r="Z1889" s="9"/>
      <c r="AA1889" s="28"/>
      <c r="AB1889" s="3"/>
      <c r="AC1889" s="1"/>
      <c r="AD1889" s="9"/>
      <c r="AE1889" s="3"/>
      <c r="AF1889" s="3"/>
      <c r="AG1889" s="3"/>
      <c r="AH1889" s="9"/>
      <c r="AI1889" s="10"/>
      <c r="AJ1889" s="9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</row>
    <row r="1890" spans="1:145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13"/>
      <c r="T1890" s="13"/>
      <c r="U1890" s="13"/>
      <c r="V1890" s="13"/>
      <c r="W1890" s="4"/>
      <c r="X1890" s="30"/>
      <c r="Y1890" s="9"/>
      <c r="Z1890" s="9"/>
      <c r="AA1890" s="28"/>
      <c r="AB1890" s="3"/>
      <c r="AC1890" s="1"/>
      <c r="AD1890" s="9"/>
      <c r="AE1890" s="3"/>
      <c r="AF1890" s="3"/>
      <c r="AG1890" s="3"/>
      <c r="AH1890" s="9"/>
      <c r="AI1890" s="10"/>
      <c r="AJ1890" s="9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</row>
    <row r="1891" spans="1:145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13"/>
      <c r="T1891" s="13"/>
      <c r="U1891" s="13"/>
      <c r="V1891" s="13"/>
      <c r="W1891" s="4"/>
      <c r="X1891" s="30"/>
      <c r="Y1891" s="9"/>
      <c r="Z1891" s="9"/>
      <c r="AA1891" s="28"/>
      <c r="AB1891" s="3"/>
      <c r="AC1891" s="1"/>
      <c r="AD1891" s="9"/>
      <c r="AE1891" s="3"/>
      <c r="AF1891" s="3"/>
      <c r="AG1891" s="3"/>
      <c r="AH1891" s="9"/>
      <c r="AI1891" s="10"/>
      <c r="AJ1891" s="9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</row>
    <row r="1892" spans="1:145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13"/>
      <c r="T1892" s="13"/>
      <c r="U1892" s="13"/>
      <c r="V1892" s="13"/>
      <c r="W1892" s="4"/>
      <c r="X1892" s="30"/>
      <c r="Y1892" s="9"/>
      <c r="Z1892" s="9"/>
      <c r="AA1892" s="28"/>
      <c r="AB1892" s="3"/>
      <c r="AC1892" s="1"/>
      <c r="AD1892" s="9"/>
      <c r="AE1892" s="3"/>
      <c r="AF1892" s="3"/>
      <c r="AG1892" s="3"/>
      <c r="AH1892" s="9"/>
      <c r="AI1892" s="10"/>
      <c r="AJ1892" s="9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</row>
    <row r="1893" spans="1:145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13"/>
      <c r="T1893" s="13"/>
      <c r="U1893" s="13"/>
      <c r="V1893" s="13"/>
      <c r="W1893" s="4"/>
      <c r="X1893" s="30"/>
      <c r="Y1893" s="9"/>
      <c r="Z1893" s="9"/>
      <c r="AA1893" s="28"/>
      <c r="AB1893" s="3"/>
      <c r="AC1893" s="1"/>
      <c r="AD1893" s="9"/>
      <c r="AE1893" s="3"/>
      <c r="AF1893" s="3"/>
      <c r="AG1893" s="3"/>
      <c r="AH1893" s="9"/>
      <c r="AI1893" s="10"/>
      <c r="AJ1893" s="9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</row>
    <row r="1894" spans="1:145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13"/>
      <c r="T1894" s="13"/>
      <c r="U1894" s="13"/>
      <c r="V1894" s="13"/>
      <c r="W1894" s="4"/>
      <c r="X1894" s="30"/>
      <c r="Y1894" s="9"/>
      <c r="Z1894" s="9"/>
      <c r="AA1894" s="28"/>
      <c r="AB1894" s="3"/>
      <c r="AC1894" s="1"/>
      <c r="AD1894" s="9"/>
      <c r="AE1894" s="3"/>
      <c r="AF1894" s="3"/>
      <c r="AG1894" s="3"/>
      <c r="AH1894" s="9"/>
      <c r="AI1894" s="10"/>
      <c r="AJ1894" s="9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</row>
    <row r="1895" spans="1:145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13"/>
      <c r="T1895" s="13"/>
      <c r="U1895" s="13"/>
      <c r="V1895" s="13"/>
      <c r="W1895" s="4"/>
      <c r="X1895" s="30"/>
      <c r="Y1895" s="9"/>
      <c r="Z1895" s="9"/>
      <c r="AA1895" s="28"/>
      <c r="AB1895" s="3"/>
      <c r="AC1895" s="1"/>
      <c r="AD1895" s="9"/>
      <c r="AE1895" s="3"/>
      <c r="AF1895" s="3"/>
      <c r="AG1895" s="3"/>
      <c r="AH1895" s="9"/>
      <c r="AI1895" s="10"/>
      <c r="AJ1895" s="9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</row>
    <row r="1896" spans="1:145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13"/>
      <c r="T1896" s="13"/>
      <c r="U1896" s="13"/>
      <c r="V1896" s="13"/>
      <c r="W1896" s="4"/>
      <c r="X1896" s="30"/>
      <c r="Y1896" s="9"/>
      <c r="Z1896" s="9"/>
      <c r="AA1896" s="28"/>
      <c r="AB1896" s="3"/>
      <c r="AC1896" s="1"/>
      <c r="AD1896" s="9"/>
      <c r="AE1896" s="3"/>
      <c r="AF1896" s="3"/>
      <c r="AG1896" s="3"/>
      <c r="AH1896" s="9"/>
      <c r="AI1896" s="10"/>
      <c r="AJ1896" s="9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</row>
    <row r="1897" spans="1:145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13"/>
      <c r="T1897" s="13"/>
      <c r="U1897" s="13"/>
      <c r="V1897" s="13"/>
      <c r="W1897" s="4"/>
      <c r="X1897" s="30"/>
      <c r="Y1897" s="9"/>
      <c r="Z1897" s="9"/>
      <c r="AA1897" s="28"/>
      <c r="AB1897" s="3"/>
      <c r="AC1897" s="1"/>
      <c r="AD1897" s="9"/>
      <c r="AE1897" s="3"/>
      <c r="AF1897" s="3"/>
      <c r="AG1897" s="3"/>
      <c r="AH1897" s="9"/>
      <c r="AI1897" s="10"/>
      <c r="AJ1897" s="9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</row>
    <row r="1898" spans="1:145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13"/>
      <c r="T1898" s="13"/>
      <c r="U1898" s="13"/>
      <c r="V1898" s="13"/>
      <c r="W1898" s="4"/>
      <c r="X1898" s="30"/>
      <c r="Y1898" s="9"/>
      <c r="Z1898" s="9"/>
      <c r="AA1898" s="28"/>
      <c r="AB1898" s="3"/>
      <c r="AC1898" s="1"/>
      <c r="AD1898" s="9"/>
      <c r="AE1898" s="3"/>
      <c r="AF1898" s="3"/>
      <c r="AG1898" s="3"/>
      <c r="AH1898" s="9"/>
      <c r="AI1898" s="10"/>
      <c r="AJ1898" s="9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</row>
    <row r="1899" spans="1:145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13"/>
      <c r="T1899" s="13"/>
      <c r="U1899" s="13"/>
      <c r="V1899" s="13"/>
      <c r="W1899" s="4"/>
      <c r="X1899" s="30"/>
      <c r="Y1899" s="9"/>
      <c r="Z1899" s="9"/>
      <c r="AA1899" s="28"/>
      <c r="AB1899" s="3"/>
      <c r="AC1899" s="1"/>
      <c r="AD1899" s="9"/>
      <c r="AE1899" s="3"/>
      <c r="AF1899" s="3"/>
      <c r="AG1899" s="3"/>
      <c r="AH1899" s="9"/>
      <c r="AI1899" s="10"/>
      <c r="AJ1899" s="9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</row>
    <row r="1900" spans="1:145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13"/>
      <c r="T1900" s="13"/>
      <c r="U1900" s="13"/>
      <c r="V1900" s="13"/>
      <c r="W1900" s="4"/>
      <c r="X1900" s="30"/>
      <c r="Y1900" s="9"/>
      <c r="Z1900" s="9"/>
      <c r="AA1900" s="28"/>
      <c r="AB1900" s="3"/>
      <c r="AC1900" s="1"/>
      <c r="AD1900" s="9"/>
      <c r="AE1900" s="3"/>
      <c r="AF1900" s="3"/>
      <c r="AG1900" s="3"/>
      <c r="AH1900" s="9"/>
      <c r="AI1900" s="10"/>
      <c r="AJ1900" s="9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</row>
    <row r="1901" spans="1:145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13"/>
      <c r="T1901" s="13"/>
      <c r="U1901" s="13"/>
      <c r="V1901" s="13"/>
      <c r="W1901" s="4"/>
      <c r="X1901" s="30"/>
      <c r="Y1901" s="9"/>
      <c r="Z1901" s="9"/>
      <c r="AA1901" s="28"/>
      <c r="AB1901" s="3"/>
      <c r="AC1901" s="1"/>
      <c r="AD1901" s="9"/>
      <c r="AE1901" s="3"/>
      <c r="AF1901" s="3"/>
      <c r="AG1901" s="3"/>
      <c r="AH1901" s="9"/>
      <c r="AI1901" s="10"/>
      <c r="AJ1901" s="9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</row>
    <row r="1902" spans="1:145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13"/>
      <c r="T1902" s="13"/>
      <c r="U1902" s="13"/>
      <c r="V1902" s="13"/>
      <c r="W1902" s="4"/>
      <c r="X1902" s="30"/>
      <c r="Y1902" s="9"/>
      <c r="Z1902" s="9"/>
      <c r="AA1902" s="28"/>
      <c r="AB1902" s="3"/>
      <c r="AC1902" s="1"/>
      <c r="AD1902" s="9"/>
      <c r="AE1902" s="3"/>
      <c r="AF1902" s="3"/>
      <c r="AG1902" s="3"/>
      <c r="AH1902" s="9"/>
      <c r="AI1902" s="10"/>
      <c r="AJ1902" s="9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</row>
    <row r="1903" spans="1:145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13"/>
      <c r="T1903" s="13"/>
      <c r="U1903" s="13"/>
      <c r="V1903" s="13"/>
      <c r="W1903" s="4"/>
      <c r="X1903" s="30"/>
      <c r="Y1903" s="9"/>
      <c r="Z1903" s="9"/>
      <c r="AA1903" s="28"/>
      <c r="AB1903" s="3"/>
      <c r="AC1903" s="1"/>
      <c r="AD1903" s="9"/>
      <c r="AE1903" s="3"/>
      <c r="AF1903" s="3"/>
      <c r="AG1903" s="3"/>
      <c r="AH1903" s="9"/>
      <c r="AI1903" s="10"/>
      <c r="AJ1903" s="9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</row>
    <row r="1904" spans="1:145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13"/>
      <c r="T1904" s="13"/>
      <c r="U1904" s="13"/>
      <c r="V1904" s="13"/>
      <c r="W1904" s="4"/>
      <c r="X1904" s="30"/>
      <c r="Y1904" s="9"/>
      <c r="Z1904" s="9"/>
      <c r="AA1904" s="28"/>
      <c r="AB1904" s="3"/>
      <c r="AC1904" s="1"/>
      <c r="AD1904" s="9"/>
      <c r="AE1904" s="3"/>
      <c r="AF1904" s="3"/>
      <c r="AG1904" s="3"/>
      <c r="AH1904" s="9"/>
      <c r="AI1904" s="10"/>
      <c r="AJ1904" s="9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</row>
    <row r="1905" spans="1:145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13"/>
      <c r="T1905" s="13"/>
      <c r="U1905" s="13"/>
      <c r="V1905" s="13"/>
      <c r="W1905" s="4"/>
      <c r="X1905" s="30"/>
      <c r="Y1905" s="9"/>
      <c r="Z1905" s="9"/>
      <c r="AA1905" s="28"/>
      <c r="AB1905" s="3"/>
      <c r="AC1905" s="1"/>
      <c r="AD1905" s="9"/>
      <c r="AE1905" s="3"/>
      <c r="AF1905" s="3"/>
      <c r="AG1905" s="3"/>
      <c r="AH1905" s="9"/>
      <c r="AI1905" s="10"/>
      <c r="AJ1905" s="9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</row>
    <row r="1906" spans="1:145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13"/>
      <c r="T1906" s="13"/>
      <c r="U1906" s="13"/>
      <c r="V1906" s="13"/>
      <c r="W1906" s="4"/>
      <c r="X1906" s="30"/>
      <c r="Y1906" s="9"/>
      <c r="Z1906" s="9"/>
      <c r="AA1906" s="28"/>
      <c r="AB1906" s="3"/>
      <c r="AC1906" s="1"/>
      <c r="AD1906" s="9"/>
      <c r="AE1906" s="3"/>
      <c r="AF1906" s="3"/>
      <c r="AG1906" s="3"/>
      <c r="AH1906" s="9"/>
      <c r="AI1906" s="10"/>
      <c r="AJ1906" s="9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</row>
    <row r="1907" spans="1:145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13"/>
      <c r="T1907" s="13"/>
      <c r="U1907" s="13"/>
      <c r="V1907" s="13"/>
      <c r="W1907" s="4"/>
      <c r="X1907" s="30"/>
      <c r="Y1907" s="9"/>
      <c r="Z1907" s="9"/>
      <c r="AA1907" s="28"/>
      <c r="AB1907" s="3"/>
      <c r="AC1907" s="1"/>
      <c r="AD1907" s="9"/>
      <c r="AE1907" s="3"/>
      <c r="AF1907" s="3"/>
      <c r="AG1907" s="3"/>
      <c r="AH1907" s="9"/>
      <c r="AI1907" s="10"/>
      <c r="AJ1907" s="9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</row>
    <row r="1908" spans="1:145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13"/>
      <c r="T1908" s="13"/>
      <c r="U1908" s="13"/>
      <c r="V1908" s="13"/>
      <c r="W1908" s="4"/>
      <c r="X1908" s="30"/>
      <c r="Y1908" s="9"/>
      <c r="Z1908" s="9"/>
      <c r="AA1908" s="28"/>
      <c r="AB1908" s="3"/>
      <c r="AC1908" s="1"/>
      <c r="AD1908" s="9"/>
      <c r="AE1908" s="3"/>
      <c r="AF1908" s="3"/>
      <c r="AG1908" s="3"/>
      <c r="AH1908" s="9"/>
      <c r="AI1908" s="10"/>
      <c r="AJ1908" s="9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</row>
    <row r="1909" spans="1:145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13"/>
      <c r="T1909" s="13"/>
      <c r="U1909" s="13"/>
      <c r="V1909" s="13"/>
      <c r="W1909" s="4"/>
      <c r="X1909" s="30"/>
      <c r="Y1909" s="9"/>
      <c r="Z1909" s="9"/>
      <c r="AA1909" s="28"/>
      <c r="AB1909" s="3"/>
      <c r="AC1909" s="1"/>
      <c r="AD1909" s="9"/>
      <c r="AE1909" s="3"/>
      <c r="AF1909" s="3"/>
      <c r="AG1909" s="3"/>
      <c r="AH1909" s="9"/>
      <c r="AI1909" s="10"/>
      <c r="AJ1909" s="9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</row>
    <row r="1910" spans="1:145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13"/>
      <c r="T1910" s="13"/>
      <c r="U1910" s="13"/>
      <c r="V1910" s="13"/>
      <c r="W1910" s="4"/>
      <c r="X1910" s="30"/>
      <c r="Y1910" s="9"/>
      <c r="Z1910" s="9"/>
      <c r="AA1910" s="28"/>
      <c r="AB1910" s="3"/>
      <c r="AC1910" s="1"/>
      <c r="AD1910" s="9"/>
      <c r="AE1910" s="3"/>
      <c r="AF1910" s="3"/>
      <c r="AG1910" s="3"/>
      <c r="AH1910" s="9"/>
      <c r="AI1910" s="10"/>
      <c r="AJ1910" s="9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</row>
    <row r="1911" spans="1:145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13"/>
      <c r="T1911" s="13"/>
      <c r="U1911" s="13"/>
      <c r="V1911" s="13"/>
      <c r="W1911" s="4"/>
      <c r="X1911" s="30"/>
      <c r="Y1911" s="9"/>
      <c r="Z1911" s="9"/>
      <c r="AA1911" s="28"/>
      <c r="AB1911" s="3"/>
      <c r="AC1911" s="1"/>
      <c r="AD1911" s="9"/>
      <c r="AE1911" s="3"/>
      <c r="AF1911" s="3"/>
      <c r="AG1911" s="3"/>
      <c r="AH1911" s="9"/>
      <c r="AI1911" s="10"/>
      <c r="AJ1911" s="9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</row>
    <row r="1912" spans="1:145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13"/>
      <c r="T1912" s="13"/>
      <c r="U1912" s="13"/>
      <c r="V1912" s="13"/>
      <c r="W1912" s="4"/>
      <c r="X1912" s="30"/>
      <c r="Y1912" s="9"/>
      <c r="Z1912" s="9"/>
      <c r="AA1912" s="28"/>
      <c r="AB1912" s="3"/>
      <c r="AC1912" s="1"/>
      <c r="AD1912" s="9"/>
      <c r="AE1912" s="3"/>
      <c r="AF1912" s="3"/>
      <c r="AG1912" s="3"/>
      <c r="AH1912" s="9"/>
      <c r="AI1912" s="10"/>
      <c r="AJ1912" s="9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</row>
    <row r="1913" spans="1:145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13"/>
      <c r="T1913" s="13"/>
      <c r="U1913" s="13"/>
      <c r="V1913" s="13"/>
      <c r="W1913" s="4"/>
      <c r="X1913" s="30"/>
      <c r="Y1913" s="9"/>
      <c r="Z1913" s="9"/>
      <c r="AA1913" s="28"/>
      <c r="AB1913" s="3"/>
      <c r="AC1913" s="1"/>
      <c r="AD1913" s="9"/>
      <c r="AE1913" s="3"/>
      <c r="AF1913" s="3"/>
      <c r="AG1913" s="3"/>
      <c r="AH1913" s="9"/>
      <c r="AI1913" s="10"/>
      <c r="AJ1913" s="9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</row>
    <row r="1914" spans="1:145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13"/>
      <c r="T1914" s="13"/>
      <c r="U1914" s="13"/>
      <c r="V1914" s="13"/>
      <c r="W1914" s="4"/>
      <c r="X1914" s="30"/>
      <c r="Y1914" s="9"/>
      <c r="Z1914" s="9"/>
      <c r="AA1914" s="28"/>
      <c r="AB1914" s="3"/>
      <c r="AC1914" s="1"/>
      <c r="AD1914" s="9"/>
      <c r="AE1914" s="3"/>
      <c r="AF1914" s="3"/>
      <c r="AG1914" s="3"/>
      <c r="AH1914" s="9"/>
      <c r="AI1914" s="10"/>
      <c r="AJ1914" s="9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</row>
    <row r="1915" spans="1:145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13"/>
      <c r="T1915" s="13"/>
      <c r="U1915" s="13"/>
      <c r="V1915" s="13"/>
      <c r="W1915" s="4"/>
      <c r="X1915" s="30"/>
      <c r="Y1915" s="9"/>
      <c r="Z1915" s="9"/>
      <c r="AA1915" s="28"/>
      <c r="AB1915" s="3"/>
      <c r="AC1915" s="1"/>
      <c r="AD1915" s="9"/>
      <c r="AE1915" s="3"/>
      <c r="AF1915" s="3"/>
      <c r="AG1915" s="3"/>
      <c r="AH1915" s="9"/>
      <c r="AI1915" s="10"/>
      <c r="AJ1915" s="9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</row>
    <row r="1916" spans="1:145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13"/>
      <c r="T1916" s="13"/>
      <c r="U1916" s="13"/>
      <c r="V1916" s="13"/>
      <c r="W1916" s="4"/>
      <c r="X1916" s="30"/>
      <c r="Y1916" s="9"/>
      <c r="Z1916" s="9"/>
      <c r="AA1916" s="28"/>
      <c r="AB1916" s="3"/>
      <c r="AC1916" s="1"/>
      <c r="AD1916" s="9"/>
      <c r="AE1916" s="3"/>
      <c r="AF1916" s="3"/>
      <c r="AG1916" s="3"/>
      <c r="AH1916" s="9"/>
      <c r="AI1916" s="10"/>
      <c r="AJ1916" s="9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</row>
    <row r="1917" spans="1:145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13"/>
      <c r="T1917" s="13"/>
      <c r="U1917" s="13"/>
      <c r="V1917" s="13"/>
      <c r="W1917" s="4"/>
      <c r="X1917" s="30"/>
      <c r="Y1917" s="9"/>
      <c r="Z1917" s="9"/>
      <c r="AA1917" s="28"/>
      <c r="AB1917" s="3"/>
      <c r="AC1917" s="1"/>
      <c r="AD1917" s="9"/>
      <c r="AE1917" s="3"/>
      <c r="AF1917" s="3"/>
      <c r="AG1917" s="3"/>
      <c r="AH1917" s="9"/>
      <c r="AI1917" s="10"/>
      <c r="AJ1917" s="9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</row>
    <row r="1918" spans="1:145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13"/>
      <c r="T1918" s="13"/>
      <c r="U1918" s="13"/>
      <c r="V1918" s="13"/>
      <c r="W1918" s="4"/>
      <c r="X1918" s="30"/>
      <c r="Y1918" s="9"/>
      <c r="Z1918" s="9"/>
      <c r="AA1918" s="28"/>
      <c r="AB1918" s="3"/>
      <c r="AC1918" s="1"/>
      <c r="AD1918" s="9"/>
      <c r="AE1918" s="3"/>
      <c r="AF1918" s="3"/>
      <c r="AG1918" s="3"/>
      <c r="AH1918" s="9"/>
      <c r="AI1918" s="10"/>
      <c r="AJ1918" s="9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</row>
    <row r="1919" spans="1:145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13"/>
      <c r="T1919" s="13"/>
      <c r="U1919" s="13"/>
      <c r="V1919" s="13"/>
      <c r="W1919" s="4"/>
      <c r="X1919" s="30"/>
      <c r="Y1919" s="9"/>
      <c r="Z1919" s="9"/>
      <c r="AA1919" s="28"/>
      <c r="AB1919" s="3"/>
      <c r="AC1919" s="1"/>
      <c r="AD1919" s="9"/>
      <c r="AE1919" s="3"/>
      <c r="AF1919" s="3"/>
      <c r="AG1919" s="3"/>
      <c r="AH1919" s="9"/>
      <c r="AI1919" s="10"/>
      <c r="AJ1919" s="9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</row>
    <row r="1920" spans="1:145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13"/>
      <c r="T1920" s="13"/>
      <c r="U1920" s="13"/>
      <c r="V1920" s="13"/>
      <c r="W1920" s="4"/>
      <c r="X1920" s="30"/>
      <c r="Y1920" s="9"/>
      <c r="Z1920" s="9"/>
      <c r="AA1920" s="28"/>
      <c r="AB1920" s="3"/>
      <c r="AC1920" s="1"/>
      <c r="AD1920" s="9"/>
      <c r="AE1920" s="3"/>
      <c r="AF1920" s="3"/>
      <c r="AG1920" s="3"/>
      <c r="AH1920" s="9"/>
      <c r="AI1920" s="10"/>
      <c r="AJ1920" s="9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</row>
    <row r="1921" spans="1:145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13"/>
      <c r="T1921" s="13"/>
      <c r="U1921" s="13"/>
      <c r="V1921" s="13"/>
      <c r="W1921" s="4"/>
      <c r="X1921" s="30"/>
      <c r="Y1921" s="9"/>
      <c r="Z1921" s="9"/>
      <c r="AA1921" s="28"/>
      <c r="AB1921" s="3"/>
      <c r="AC1921" s="1"/>
      <c r="AD1921" s="9"/>
      <c r="AE1921" s="3"/>
      <c r="AF1921" s="3"/>
      <c r="AG1921" s="3"/>
      <c r="AH1921" s="9"/>
      <c r="AI1921" s="10"/>
      <c r="AJ1921" s="9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</row>
    <row r="1922" spans="1:145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13"/>
      <c r="T1922" s="13"/>
      <c r="U1922" s="13"/>
      <c r="V1922" s="13"/>
      <c r="W1922" s="4"/>
      <c r="X1922" s="30"/>
      <c r="Y1922" s="9"/>
      <c r="Z1922" s="9"/>
      <c r="AA1922" s="28"/>
      <c r="AB1922" s="3"/>
      <c r="AC1922" s="1"/>
      <c r="AD1922" s="9"/>
      <c r="AE1922" s="3"/>
      <c r="AF1922" s="3"/>
      <c r="AG1922" s="3"/>
      <c r="AH1922" s="9"/>
      <c r="AI1922" s="10"/>
      <c r="AJ1922" s="9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</row>
    <row r="1923" spans="1:145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13"/>
      <c r="T1923" s="13"/>
      <c r="U1923" s="13"/>
      <c r="V1923" s="13"/>
      <c r="W1923" s="4"/>
      <c r="X1923" s="30"/>
      <c r="Y1923" s="9"/>
      <c r="Z1923" s="9"/>
      <c r="AA1923" s="28"/>
      <c r="AB1923" s="3"/>
      <c r="AC1923" s="1"/>
      <c r="AD1923" s="9"/>
      <c r="AE1923" s="3"/>
      <c r="AF1923" s="3"/>
      <c r="AG1923" s="3"/>
      <c r="AH1923" s="9"/>
      <c r="AI1923" s="10"/>
      <c r="AJ1923" s="9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</row>
    <row r="1924" spans="1:145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13"/>
      <c r="T1924" s="13"/>
      <c r="U1924" s="13"/>
      <c r="V1924" s="13"/>
      <c r="W1924" s="4"/>
      <c r="X1924" s="30"/>
      <c r="Y1924" s="9"/>
      <c r="Z1924" s="9"/>
      <c r="AA1924" s="28"/>
      <c r="AB1924" s="3"/>
      <c r="AC1924" s="1"/>
      <c r="AD1924" s="9"/>
      <c r="AE1924" s="3"/>
      <c r="AF1924" s="3"/>
      <c r="AG1924" s="3"/>
      <c r="AH1924" s="9"/>
      <c r="AI1924" s="10"/>
      <c r="AJ1924" s="9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</row>
    <row r="1925" spans="1:145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13"/>
      <c r="T1925" s="13"/>
      <c r="U1925" s="13"/>
      <c r="V1925" s="13"/>
      <c r="W1925" s="4"/>
      <c r="X1925" s="30"/>
      <c r="Y1925" s="9"/>
      <c r="Z1925" s="9"/>
      <c r="AA1925" s="28"/>
      <c r="AB1925" s="3"/>
      <c r="AC1925" s="1"/>
      <c r="AD1925" s="9"/>
      <c r="AE1925" s="3"/>
      <c r="AF1925" s="3"/>
      <c r="AG1925" s="3"/>
      <c r="AH1925" s="9"/>
      <c r="AI1925" s="10"/>
      <c r="AJ1925" s="9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</row>
    <row r="1926" spans="1:145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13"/>
      <c r="T1926" s="13"/>
      <c r="U1926" s="13"/>
      <c r="V1926" s="13"/>
      <c r="W1926" s="4"/>
      <c r="X1926" s="30"/>
      <c r="Y1926" s="9"/>
      <c r="Z1926" s="9"/>
      <c r="AA1926" s="28"/>
      <c r="AB1926" s="3"/>
      <c r="AC1926" s="1"/>
      <c r="AD1926" s="9"/>
      <c r="AE1926" s="3"/>
      <c r="AF1926" s="3"/>
      <c r="AG1926" s="3"/>
      <c r="AH1926" s="9"/>
      <c r="AI1926" s="10"/>
      <c r="AJ1926" s="9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</row>
    <row r="1927" spans="1:145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13"/>
      <c r="T1927" s="13"/>
      <c r="U1927" s="13"/>
      <c r="V1927" s="13"/>
      <c r="W1927" s="4"/>
      <c r="X1927" s="30"/>
      <c r="Y1927" s="9"/>
      <c r="Z1927" s="9"/>
      <c r="AA1927" s="28"/>
      <c r="AB1927" s="3"/>
      <c r="AC1927" s="1"/>
      <c r="AD1927" s="9"/>
      <c r="AE1927" s="3"/>
      <c r="AF1927" s="3"/>
      <c r="AG1927" s="3"/>
      <c r="AH1927" s="9"/>
      <c r="AI1927" s="10"/>
      <c r="AJ1927" s="9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</row>
    <row r="1928" spans="1:145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13"/>
      <c r="T1928" s="13"/>
      <c r="U1928" s="13"/>
      <c r="V1928" s="13"/>
      <c r="W1928" s="4"/>
      <c r="X1928" s="30"/>
      <c r="Y1928" s="9"/>
      <c r="Z1928" s="9"/>
      <c r="AA1928" s="28"/>
      <c r="AB1928" s="3"/>
      <c r="AC1928" s="1"/>
      <c r="AD1928" s="9"/>
      <c r="AE1928" s="3"/>
      <c r="AF1928" s="3"/>
      <c r="AG1928" s="3"/>
      <c r="AH1928" s="9"/>
      <c r="AI1928" s="10"/>
      <c r="AJ1928" s="9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</row>
    <row r="1929" spans="1:145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13"/>
      <c r="T1929" s="13"/>
      <c r="U1929" s="13"/>
      <c r="V1929" s="13"/>
      <c r="W1929" s="4"/>
      <c r="X1929" s="30"/>
      <c r="Y1929" s="9"/>
      <c r="Z1929" s="9"/>
      <c r="AA1929" s="28"/>
      <c r="AB1929" s="3"/>
      <c r="AC1929" s="1"/>
      <c r="AD1929" s="9"/>
      <c r="AE1929" s="3"/>
      <c r="AF1929" s="3"/>
      <c r="AG1929" s="3"/>
      <c r="AH1929" s="9"/>
      <c r="AI1929" s="10"/>
      <c r="AJ1929" s="9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</row>
    <row r="1930" spans="1:145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13"/>
      <c r="T1930" s="13"/>
      <c r="U1930" s="13"/>
      <c r="V1930" s="13"/>
      <c r="W1930" s="4"/>
      <c r="X1930" s="30"/>
      <c r="Y1930" s="9"/>
      <c r="Z1930" s="9"/>
      <c r="AA1930" s="28"/>
      <c r="AB1930" s="3"/>
      <c r="AC1930" s="1"/>
      <c r="AD1930" s="9"/>
      <c r="AE1930" s="3"/>
      <c r="AF1930" s="3"/>
      <c r="AG1930" s="3"/>
      <c r="AH1930" s="9"/>
      <c r="AI1930" s="10"/>
      <c r="AJ1930" s="9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</row>
    <row r="1931" spans="1:145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13"/>
      <c r="T1931" s="13"/>
      <c r="U1931" s="13"/>
      <c r="V1931" s="13"/>
      <c r="W1931" s="4"/>
      <c r="X1931" s="30"/>
      <c r="Y1931" s="9"/>
      <c r="Z1931" s="9"/>
      <c r="AA1931" s="28"/>
      <c r="AB1931" s="3"/>
      <c r="AC1931" s="1"/>
      <c r="AD1931" s="9"/>
      <c r="AE1931" s="3"/>
      <c r="AF1931" s="3"/>
      <c r="AG1931" s="3"/>
      <c r="AH1931" s="9"/>
      <c r="AI1931" s="10"/>
      <c r="AJ1931" s="9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</row>
    <row r="1932" spans="1:145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13"/>
      <c r="T1932" s="13"/>
      <c r="U1932" s="13"/>
      <c r="V1932" s="13"/>
      <c r="W1932" s="4"/>
      <c r="X1932" s="30"/>
      <c r="Y1932" s="9"/>
      <c r="Z1932" s="9"/>
      <c r="AA1932" s="28"/>
      <c r="AB1932" s="3"/>
      <c r="AC1932" s="1"/>
      <c r="AD1932" s="9"/>
      <c r="AE1932" s="3"/>
      <c r="AF1932" s="3"/>
      <c r="AG1932" s="3"/>
      <c r="AH1932" s="9"/>
      <c r="AI1932" s="10"/>
      <c r="AJ1932" s="9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</row>
    <row r="1933" spans="1:145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13"/>
      <c r="T1933" s="13"/>
      <c r="U1933" s="13"/>
      <c r="V1933" s="13"/>
      <c r="W1933" s="4"/>
      <c r="X1933" s="30"/>
      <c r="Y1933" s="9"/>
      <c r="Z1933" s="9"/>
      <c r="AA1933" s="28"/>
      <c r="AB1933" s="3"/>
      <c r="AC1933" s="1"/>
      <c r="AD1933" s="9"/>
      <c r="AE1933" s="3"/>
      <c r="AF1933" s="3"/>
      <c r="AG1933" s="3"/>
      <c r="AH1933" s="9"/>
      <c r="AI1933" s="10"/>
      <c r="AJ1933" s="9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</row>
    <row r="1934" spans="1:145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13"/>
      <c r="T1934" s="13"/>
      <c r="U1934" s="13"/>
      <c r="V1934" s="13"/>
      <c r="W1934" s="4"/>
      <c r="X1934" s="30"/>
      <c r="Y1934" s="9"/>
      <c r="Z1934" s="9"/>
      <c r="AA1934" s="28"/>
      <c r="AB1934" s="3"/>
      <c r="AC1934" s="1"/>
      <c r="AD1934" s="9"/>
      <c r="AE1934" s="3"/>
      <c r="AF1934" s="3"/>
      <c r="AG1934" s="3"/>
      <c r="AH1934" s="9"/>
      <c r="AI1934" s="10"/>
      <c r="AJ1934" s="9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</row>
    <row r="1935" spans="1:145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13"/>
      <c r="T1935" s="13"/>
      <c r="U1935" s="13"/>
      <c r="V1935" s="13"/>
      <c r="W1935" s="4"/>
      <c r="X1935" s="30"/>
      <c r="Y1935" s="9"/>
      <c r="Z1935" s="9"/>
      <c r="AA1935" s="28"/>
      <c r="AB1935" s="3"/>
      <c r="AC1935" s="1"/>
      <c r="AD1935" s="9"/>
      <c r="AE1935" s="3"/>
      <c r="AF1935" s="3"/>
      <c r="AG1935" s="3"/>
      <c r="AH1935" s="9"/>
      <c r="AI1935" s="10"/>
      <c r="AJ1935" s="9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</row>
    <row r="1936" spans="1:145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13"/>
      <c r="T1936" s="13"/>
      <c r="U1936" s="13"/>
      <c r="V1936" s="13"/>
      <c r="W1936" s="4"/>
      <c r="X1936" s="30"/>
      <c r="Y1936" s="9"/>
      <c r="Z1936" s="9"/>
      <c r="AA1936" s="28"/>
      <c r="AB1936" s="3"/>
      <c r="AC1936" s="1"/>
      <c r="AD1936" s="9"/>
      <c r="AE1936" s="3"/>
      <c r="AF1936" s="3"/>
      <c r="AG1936" s="3"/>
      <c r="AH1936" s="9"/>
      <c r="AI1936" s="10"/>
      <c r="AJ1936" s="9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</row>
    <row r="1937" spans="1:145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13"/>
      <c r="T1937" s="13"/>
      <c r="U1937" s="13"/>
      <c r="V1937" s="13"/>
      <c r="W1937" s="4"/>
      <c r="X1937" s="30"/>
      <c r="Y1937" s="9"/>
      <c r="Z1937" s="9"/>
      <c r="AA1937" s="28"/>
      <c r="AB1937" s="3"/>
      <c r="AC1937" s="1"/>
      <c r="AD1937" s="9"/>
      <c r="AE1937" s="3"/>
      <c r="AF1937" s="3"/>
      <c r="AG1937" s="3"/>
      <c r="AH1937" s="9"/>
      <c r="AI1937" s="10"/>
      <c r="AJ1937" s="9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</row>
    <row r="1938" spans="1:145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13"/>
      <c r="T1938" s="13"/>
      <c r="U1938" s="13"/>
      <c r="V1938" s="13"/>
      <c r="W1938" s="4"/>
      <c r="X1938" s="30"/>
      <c r="Y1938" s="9"/>
      <c r="Z1938" s="9"/>
      <c r="AA1938" s="28"/>
      <c r="AB1938" s="3"/>
      <c r="AC1938" s="1"/>
      <c r="AD1938" s="9"/>
      <c r="AE1938" s="3"/>
      <c r="AF1938" s="3"/>
      <c r="AG1938" s="3"/>
      <c r="AH1938" s="9"/>
      <c r="AI1938" s="10"/>
      <c r="AJ1938" s="9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</row>
    <row r="1939" spans="1:145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13"/>
      <c r="T1939" s="13"/>
      <c r="U1939" s="13"/>
      <c r="V1939" s="13"/>
      <c r="W1939" s="4"/>
      <c r="X1939" s="30"/>
      <c r="Y1939" s="9"/>
      <c r="Z1939" s="9"/>
      <c r="AA1939" s="28"/>
      <c r="AB1939" s="3"/>
      <c r="AC1939" s="1"/>
      <c r="AD1939" s="9"/>
      <c r="AE1939" s="3"/>
      <c r="AF1939" s="3"/>
      <c r="AG1939" s="3"/>
      <c r="AH1939" s="9"/>
      <c r="AI1939" s="10"/>
      <c r="AJ1939" s="9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</row>
    <row r="1940" spans="1:145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13"/>
      <c r="T1940" s="13"/>
      <c r="U1940" s="13"/>
      <c r="V1940" s="13"/>
      <c r="W1940" s="4"/>
      <c r="X1940" s="30"/>
      <c r="Y1940" s="9"/>
      <c r="Z1940" s="9"/>
      <c r="AA1940" s="28"/>
      <c r="AB1940" s="3"/>
      <c r="AC1940" s="1"/>
      <c r="AD1940" s="9"/>
      <c r="AE1940" s="3"/>
      <c r="AF1940" s="3"/>
      <c r="AG1940" s="3"/>
      <c r="AH1940" s="9"/>
      <c r="AI1940" s="10"/>
      <c r="AJ1940" s="9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</row>
    <row r="1941" spans="1:145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13"/>
      <c r="T1941" s="13"/>
      <c r="U1941" s="13"/>
      <c r="V1941" s="13"/>
      <c r="W1941" s="4"/>
      <c r="X1941" s="30"/>
      <c r="Y1941" s="9"/>
      <c r="Z1941" s="9"/>
      <c r="AA1941" s="28"/>
      <c r="AB1941" s="3"/>
      <c r="AC1941" s="1"/>
      <c r="AD1941" s="9"/>
      <c r="AE1941" s="3"/>
      <c r="AF1941" s="3"/>
      <c r="AG1941" s="3"/>
      <c r="AH1941" s="9"/>
      <c r="AI1941" s="10"/>
      <c r="AJ1941" s="9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</row>
    <row r="1942" spans="1:145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13"/>
      <c r="T1942" s="13"/>
      <c r="U1942" s="13"/>
      <c r="V1942" s="13"/>
      <c r="W1942" s="4"/>
      <c r="X1942" s="30"/>
      <c r="Y1942" s="9"/>
      <c r="Z1942" s="9"/>
      <c r="AA1942" s="28"/>
      <c r="AB1942" s="3"/>
      <c r="AC1942" s="1"/>
      <c r="AD1942" s="9"/>
      <c r="AE1942" s="3"/>
      <c r="AF1942" s="3"/>
      <c r="AG1942" s="3"/>
      <c r="AH1942" s="9"/>
      <c r="AI1942" s="10"/>
      <c r="AJ1942" s="9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</row>
    <row r="1943" spans="1:145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13"/>
      <c r="T1943" s="13"/>
      <c r="U1943" s="13"/>
      <c r="V1943" s="13"/>
      <c r="W1943" s="4"/>
      <c r="X1943" s="30"/>
      <c r="Y1943" s="9"/>
      <c r="Z1943" s="9"/>
      <c r="AA1943" s="28"/>
      <c r="AB1943" s="3"/>
      <c r="AC1943" s="1"/>
      <c r="AD1943" s="9"/>
      <c r="AE1943" s="3"/>
      <c r="AF1943" s="3"/>
      <c r="AG1943" s="3"/>
      <c r="AH1943" s="9"/>
      <c r="AI1943" s="10"/>
      <c r="AJ1943" s="9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</row>
    <row r="1944" spans="1:145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13"/>
      <c r="T1944" s="13"/>
      <c r="U1944" s="13"/>
      <c r="V1944" s="13"/>
      <c r="W1944" s="4"/>
      <c r="X1944" s="30"/>
      <c r="Y1944" s="9"/>
      <c r="Z1944" s="9"/>
      <c r="AA1944" s="28"/>
      <c r="AB1944" s="3"/>
      <c r="AC1944" s="1"/>
      <c r="AD1944" s="9"/>
      <c r="AE1944" s="3"/>
      <c r="AF1944" s="3"/>
      <c r="AG1944" s="3"/>
      <c r="AH1944" s="9"/>
      <c r="AI1944" s="10"/>
      <c r="AJ1944" s="9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</row>
    <row r="1945" spans="1:145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13"/>
      <c r="T1945" s="13"/>
      <c r="U1945" s="13"/>
      <c r="V1945" s="13"/>
      <c r="W1945" s="4"/>
      <c r="X1945" s="30"/>
      <c r="Y1945" s="9"/>
      <c r="Z1945" s="9"/>
      <c r="AA1945" s="28"/>
      <c r="AB1945" s="3"/>
      <c r="AC1945" s="1"/>
      <c r="AD1945" s="9"/>
      <c r="AE1945" s="3"/>
      <c r="AF1945" s="3"/>
      <c r="AG1945" s="3"/>
      <c r="AH1945" s="9"/>
      <c r="AI1945" s="10"/>
      <c r="AJ1945" s="9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</row>
    <row r="1946" spans="1:145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13"/>
      <c r="T1946" s="13"/>
      <c r="U1946" s="13"/>
      <c r="V1946" s="13"/>
      <c r="W1946" s="4"/>
      <c r="X1946" s="30"/>
      <c r="Y1946" s="9"/>
      <c r="Z1946" s="9"/>
      <c r="AA1946" s="28"/>
      <c r="AB1946" s="3"/>
      <c r="AC1946" s="1"/>
      <c r="AD1946" s="9"/>
      <c r="AE1946" s="3"/>
      <c r="AF1946" s="3"/>
      <c r="AG1946" s="3"/>
      <c r="AH1946" s="9"/>
      <c r="AI1946" s="10"/>
      <c r="AJ1946" s="9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</row>
    <row r="1947" spans="1:145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13"/>
      <c r="T1947" s="13"/>
      <c r="U1947" s="13"/>
      <c r="V1947" s="13"/>
      <c r="W1947" s="4"/>
      <c r="X1947" s="30"/>
      <c r="Y1947" s="9"/>
      <c r="Z1947" s="9"/>
      <c r="AA1947" s="28"/>
      <c r="AB1947" s="3"/>
      <c r="AC1947" s="1"/>
      <c r="AD1947" s="9"/>
      <c r="AE1947" s="3"/>
      <c r="AF1947" s="3"/>
      <c r="AG1947" s="3"/>
      <c r="AH1947" s="9"/>
      <c r="AI1947" s="10"/>
      <c r="AJ1947" s="9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</row>
    <row r="1948" spans="1:145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13"/>
      <c r="T1948" s="13"/>
      <c r="U1948" s="13"/>
      <c r="V1948" s="13"/>
      <c r="W1948" s="4"/>
      <c r="X1948" s="30"/>
      <c r="Y1948" s="9"/>
      <c r="Z1948" s="9"/>
      <c r="AA1948" s="28"/>
      <c r="AB1948" s="3"/>
      <c r="AC1948" s="1"/>
      <c r="AD1948" s="9"/>
      <c r="AE1948" s="3"/>
      <c r="AF1948" s="3"/>
      <c r="AG1948" s="3"/>
      <c r="AH1948" s="9"/>
      <c r="AI1948" s="10"/>
      <c r="AJ1948" s="9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</row>
    <row r="1949" spans="1:145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13"/>
      <c r="T1949" s="13"/>
      <c r="U1949" s="13"/>
      <c r="V1949" s="13"/>
      <c r="W1949" s="4"/>
      <c r="X1949" s="30"/>
      <c r="Y1949" s="9"/>
      <c r="Z1949" s="9"/>
      <c r="AA1949" s="28"/>
      <c r="AB1949" s="3"/>
      <c r="AC1949" s="1"/>
      <c r="AD1949" s="9"/>
      <c r="AE1949" s="3"/>
      <c r="AF1949" s="3"/>
      <c r="AG1949" s="3"/>
      <c r="AH1949" s="9"/>
      <c r="AI1949" s="10"/>
      <c r="AJ1949" s="9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</row>
    <row r="1950" spans="1:145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13"/>
      <c r="T1950" s="13"/>
      <c r="U1950" s="13"/>
      <c r="V1950" s="13"/>
      <c r="W1950" s="4"/>
      <c r="X1950" s="30"/>
      <c r="Y1950" s="9"/>
      <c r="Z1950" s="9"/>
      <c r="AA1950" s="28"/>
      <c r="AB1950" s="3"/>
      <c r="AC1950" s="1"/>
      <c r="AD1950" s="9"/>
      <c r="AE1950" s="3"/>
      <c r="AF1950" s="3"/>
      <c r="AG1950" s="3"/>
      <c r="AH1950" s="9"/>
      <c r="AI1950" s="10"/>
      <c r="AJ1950" s="9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</row>
    <row r="1951" spans="1:145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13"/>
      <c r="T1951" s="13"/>
      <c r="U1951" s="13"/>
      <c r="V1951" s="13"/>
      <c r="W1951" s="4"/>
      <c r="X1951" s="30"/>
      <c r="Y1951" s="9"/>
      <c r="Z1951" s="9"/>
      <c r="AA1951" s="28"/>
      <c r="AB1951" s="3"/>
      <c r="AC1951" s="1"/>
      <c r="AD1951" s="9"/>
      <c r="AE1951" s="3"/>
      <c r="AF1951" s="3"/>
      <c r="AG1951" s="3"/>
      <c r="AH1951" s="9"/>
      <c r="AI1951" s="10"/>
      <c r="AJ1951" s="9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</row>
    <row r="1952" spans="1:145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13"/>
      <c r="T1952" s="13"/>
      <c r="U1952" s="13"/>
      <c r="V1952" s="13"/>
      <c r="W1952" s="4"/>
      <c r="X1952" s="30"/>
      <c r="Y1952" s="9"/>
      <c r="Z1952" s="9"/>
      <c r="AA1952" s="28"/>
      <c r="AB1952" s="3"/>
      <c r="AC1952" s="1"/>
      <c r="AD1952" s="9"/>
      <c r="AE1952" s="3"/>
      <c r="AF1952" s="3"/>
      <c r="AG1952" s="3"/>
      <c r="AH1952" s="9"/>
      <c r="AI1952" s="10"/>
      <c r="AJ1952" s="9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</row>
    <row r="1953" spans="1:145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13"/>
      <c r="T1953" s="13"/>
      <c r="U1953" s="13"/>
      <c r="V1953" s="13"/>
      <c r="W1953" s="4"/>
      <c r="X1953" s="30"/>
      <c r="Y1953" s="9"/>
      <c r="Z1953" s="9"/>
      <c r="AA1953" s="28"/>
      <c r="AB1953" s="3"/>
      <c r="AC1953" s="1"/>
      <c r="AD1953" s="9"/>
      <c r="AE1953" s="3"/>
      <c r="AF1953" s="3"/>
      <c r="AG1953" s="3"/>
      <c r="AH1953" s="9"/>
      <c r="AI1953" s="10"/>
      <c r="AJ1953" s="9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</row>
    <row r="1954" spans="1:145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13"/>
      <c r="T1954" s="13"/>
      <c r="U1954" s="13"/>
      <c r="V1954" s="13"/>
      <c r="W1954" s="4"/>
      <c r="X1954" s="30"/>
      <c r="Y1954" s="9"/>
      <c r="Z1954" s="9"/>
      <c r="AA1954" s="28"/>
      <c r="AB1954" s="3"/>
      <c r="AC1954" s="1"/>
      <c r="AD1954" s="9"/>
      <c r="AE1954" s="3"/>
      <c r="AF1954" s="3"/>
      <c r="AG1954" s="3"/>
      <c r="AH1954" s="9"/>
      <c r="AI1954" s="10"/>
      <c r="AJ1954" s="9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</row>
    <row r="1955" spans="1:145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13"/>
      <c r="T1955" s="13"/>
      <c r="U1955" s="13"/>
      <c r="V1955" s="13"/>
      <c r="W1955" s="4"/>
      <c r="X1955" s="30"/>
      <c r="Y1955" s="9"/>
      <c r="Z1955" s="9"/>
      <c r="AA1955" s="28"/>
      <c r="AB1955" s="3"/>
      <c r="AC1955" s="1"/>
      <c r="AD1955" s="9"/>
      <c r="AE1955" s="3"/>
      <c r="AF1955" s="3"/>
      <c r="AG1955" s="3"/>
      <c r="AH1955" s="9"/>
      <c r="AI1955" s="10"/>
      <c r="AJ1955" s="9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</row>
    <row r="1956" spans="1:145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13"/>
      <c r="T1956" s="13"/>
      <c r="U1956" s="13"/>
      <c r="V1956" s="13"/>
      <c r="W1956" s="4"/>
      <c r="X1956" s="30"/>
      <c r="Y1956" s="9"/>
      <c r="Z1956" s="9"/>
      <c r="AA1956" s="28"/>
      <c r="AB1956" s="3"/>
      <c r="AC1956" s="1"/>
      <c r="AD1956" s="9"/>
      <c r="AE1956" s="3"/>
      <c r="AF1956" s="3"/>
      <c r="AG1956" s="3"/>
      <c r="AH1956" s="9"/>
      <c r="AI1956" s="10"/>
      <c r="AJ1956" s="9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</row>
    <row r="1957" spans="1:145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13"/>
      <c r="T1957" s="13"/>
      <c r="U1957" s="13"/>
      <c r="V1957" s="13"/>
      <c r="W1957" s="4"/>
      <c r="X1957" s="30"/>
      <c r="Y1957" s="9"/>
      <c r="Z1957" s="9"/>
      <c r="AA1957" s="28"/>
      <c r="AB1957" s="3"/>
      <c r="AC1957" s="1"/>
      <c r="AD1957" s="9"/>
      <c r="AE1957" s="3"/>
      <c r="AF1957" s="3"/>
      <c r="AG1957" s="3"/>
      <c r="AH1957" s="9"/>
      <c r="AI1957" s="10"/>
      <c r="AJ1957" s="9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</row>
    <row r="1958" spans="1:145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13"/>
      <c r="T1958" s="13"/>
      <c r="U1958" s="13"/>
      <c r="V1958" s="13"/>
      <c r="W1958" s="4"/>
      <c r="X1958" s="30"/>
      <c r="Y1958" s="9"/>
      <c r="Z1958" s="9"/>
      <c r="AA1958" s="28"/>
      <c r="AB1958" s="3"/>
      <c r="AC1958" s="1"/>
      <c r="AD1958" s="9"/>
      <c r="AE1958" s="3"/>
      <c r="AF1958" s="3"/>
      <c r="AG1958" s="3"/>
      <c r="AH1958" s="9"/>
      <c r="AI1958" s="10"/>
      <c r="AJ1958" s="9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</row>
    <row r="1959" spans="1:145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13"/>
      <c r="T1959" s="13"/>
      <c r="U1959" s="13"/>
      <c r="V1959" s="13"/>
      <c r="W1959" s="4"/>
      <c r="X1959" s="30"/>
      <c r="Y1959" s="9"/>
      <c r="Z1959" s="9"/>
      <c r="AA1959" s="28"/>
      <c r="AB1959" s="3"/>
      <c r="AC1959" s="1"/>
      <c r="AD1959" s="9"/>
      <c r="AE1959" s="3"/>
      <c r="AF1959" s="3"/>
      <c r="AG1959" s="3"/>
      <c r="AH1959" s="9"/>
      <c r="AI1959" s="10"/>
      <c r="AJ1959" s="9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</row>
    <row r="1960" spans="1:145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13"/>
      <c r="T1960" s="13"/>
      <c r="U1960" s="13"/>
      <c r="V1960" s="13"/>
      <c r="W1960" s="4"/>
      <c r="X1960" s="30"/>
      <c r="Y1960" s="9"/>
      <c r="Z1960" s="9"/>
      <c r="AA1960" s="28"/>
      <c r="AB1960" s="3"/>
      <c r="AC1960" s="1"/>
      <c r="AD1960" s="9"/>
      <c r="AE1960" s="3"/>
      <c r="AF1960" s="3"/>
      <c r="AG1960" s="3"/>
      <c r="AH1960" s="9"/>
      <c r="AI1960" s="10"/>
      <c r="AJ1960" s="9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</row>
    <row r="1961" spans="1:145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13"/>
      <c r="T1961" s="13"/>
      <c r="U1961" s="13"/>
      <c r="V1961" s="13"/>
      <c r="W1961" s="4"/>
      <c r="X1961" s="30"/>
      <c r="Y1961" s="9"/>
      <c r="Z1961" s="9"/>
      <c r="AA1961" s="28"/>
      <c r="AB1961" s="3"/>
      <c r="AC1961" s="1"/>
      <c r="AD1961" s="9"/>
      <c r="AE1961" s="3"/>
      <c r="AF1961" s="3"/>
      <c r="AG1961" s="3"/>
      <c r="AH1961" s="9"/>
      <c r="AI1961" s="10"/>
      <c r="AJ1961" s="9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</row>
    <row r="1962" spans="1:145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13"/>
      <c r="T1962" s="13"/>
      <c r="U1962" s="13"/>
      <c r="V1962" s="13"/>
      <c r="W1962" s="4"/>
      <c r="X1962" s="30"/>
      <c r="Y1962" s="9"/>
      <c r="Z1962" s="9"/>
      <c r="AA1962" s="28"/>
      <c r="AB1962" s="3"/>
      <c r="AC1962" s="1"/>
      <c r="AD1962" s="9"/>
      <c r="AE1962" s="3"/>
      <c r="AF1962" s="3"/>
      <c r="AG1962" s="3"/>
      <c r="AH1962" s="9"/>
      <c r="AI1962" s="10"/>
      <c r="AJ1962" s="9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</row>
    <row r="1963" spans="1:145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13"/>
      <c r="T1963" s="13"/>
      <c r="U1963" s="13"/>
      <c r="V1963" s="13"/>
      <c r="W1963" s="4"/>
      <c r="X1963" s="30"/>
      <c r="Y1963" s="9"/>
      <c r="Z1963" s="9"/>
      <c r="AA1963" s="28"/>
      <c r="AB1963" s="3"/>
      <c r="AC1963" s="1"/>
      <c r="AD1963" s="9"/>
      <c r="AE1963" s="3"/>
      <c r="AF1963" s="3"/>
      <c r="AG1963" s="3"/>
      <c r="AH1963" s="9"/>
      <c r="AI1963" s="10"/>
      <c r="AJ1963" s="9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</row>
    <row r="1964" spans="1:145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13"/>
      <c r="T1964" s="13"/>
      <c r="U1964" s="13"/>
      <c r="V1964" s="13"/>
      <c r="W1964" s="4"/>
      <c r="X1964" s="30"/>
      <c r="Y1964" s="9"/>
      <c r="Z1964" s="9"/>
      <c r="AA1964" s="28"/>
      <c r="AB1964" s="3"/>
      <c r="AC1964" s="1"/>
      <c r="AD1964" s="9"/>
      <c r="AE1964" s="3"/>
      <c r="AF1964" s="3"/>
      <c r="AG1964" s="3"/>
      <c r="AH1964" s="9"/>
      <c r="AI1964" s="10"/>
      <c r="AJ1964" s="9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</row>
    <row r="1965" spans="1:145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13"/>
      <c r="T1965" s="13"/>
      <c r="U1965" s="13"/>
      <c r="V1965" s="13"/>
      <c r="W1965" s="4"/>
      <c r="X1965" s="30"/>
      <c r="Y1965" s="9"/>
      <c r="Z1965" s="9"/>
      <c r="AA1965" s="28"/>
      <c r="AB1965" s="3"/>
      <c r="AC1965" s="1"/>
      <c r="AD1965" s="9"/>
      <c r="AE1965" s="3"/>
      <c r="AF1965" s="3"/>
      <c r="AG1965" s="3"/>
      <c r="AH1965" s="9"/>
      <c r="AI1965" s="10"/>
      <c r="AJ1965" s="9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</row>
    <row r="1966" spans="1:145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13"/>
      <c r="T1966" s="13"/>
      <c r="U1966" s="13"/>
      <c r="V1966" s="13"/>
      <c r="W1966" s="4"/>
      <c r="X1966" s="30"/>
      <c r="Y1966" s="9"/>
      <c r="Z1966" s="9"/>
      <c r="AA1966" s="28"/>
      <c r="AB1966" s="3"/>
      <c r="AC1966" s="1"/>
      <c r="AD1966" s="9"/>
      <c r="AE1966" s="3"/>
      <c r="AF1966" s="3"/>
      <c r="AG1966" s="3"/>
      <c r="AH1966" s="9"/>
      <c r="AI1966" s="10"/>
      <c r="AJ1966" s="9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</row>
    <row r="1967" spans="1:145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13"/>
      <c r="T1967" s="13"/>
      <c r="U1967" s="13"/>
      <c r="V1967" s="13"/>
      <c r="W1967" s="4"/>
      <c r="X1967" s="30"/>
      <c r="Y1967" s="9"/>
      <c r="Z1967" s="9"/>
      <c r="AA1967" s="28"/>
      <c r="AB1967" s="3"/>
      <c r="AC1967" s="1"/>
      <c r="AD1967" s="9"/>
      <c r="AE1967" s="3"/>
      <c r="AF1967" s="3"/>
      <c r="AG1967" s="3"/>
      <c r="AH1967" s="9"/>
      <c r="AI1967" s="10"/>
      <c r="AJ1967" s="9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</row>
    <row r="1968" spans="1:145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13"/>
      <c r="T1968" s="13"/>
      <c r="U1968" s="13"/>
      <c r="V1968" s="13"/>
      <c r="W1968" s="4"/>
      <c r="X1968" s="30"/>
      <c r="Y1968" s="9"/>
      <c r="Z1968" s="9"/>
      <c r="AA1968" s="28"/>
      <c r="AB1968" s="3"/>
      <c r="AC1968" s="1"/>
      <c r="AD1968" s="9"/>
      <c r="AE1968" s="3"/>
      <c r="AF1968" s="3"/>
      <c r="AG1968" s="3"/>
      <c r="AH1968" s="9"/>
      <c r="AI1968" s="10"/>
      <c r="AJ1968" s="9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</row>
    <row r="1969" spans="1:145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13"/>
      <c r="T1969" s="13"/>
      <c r="U1969" s="13"/>
      <c r="V1969" s="13"/>
      <c r="W1969" s="4"/>
      <c r="X1969" s="30"/>
      <c r="Y1969" s="9"/>
      <c r="Z1969" s="9"/>
      <c r="AA1969" s="28"/>
      <c r="AB1969" s="3"/>
      <c r="AC1969" s="1"/>
      <c r="AD1969" s="9"/>
      <c r="AE1969" s="3"/>
      <c r="AF1969" s="3"/>
      <c r="AG1969" s="3"/>
      <c r="AH1969" s="9"/>
      <c r="AI1969" s="10"/>
      <c r="AJ1969" s="9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</row>
    <row r="1970" spans="1:145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13"/>
      <c r="T1970" s="13"/>
      <c r="U1970" s="13"/>
      <c r="V1970" s="13"/>
      <c r="W1970" s="4"/>
      <c r="X1970" s="30"/>
      <c r="Y1970" s="9"/>
      <c r="Z1970" s="9"/>
      <c r="AA1970" s="28"/>
      <c r="AB1970" s="3"/>
      <c r="AC1970" s="1"/>
      <c r="AD1970" s="9"/>
      <c r="AE1970" s="3"/>
      <c r="AF1970" s="3"/>
      <c r="AG1970" s="3"/>
      <c r="AH1970" s="9"/>
      <c r="AI1970" s="10"/>
      <c r="AJ1970" s="9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</row>
    <row r="1971" spans="1:145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13"/>
      <c r="T1971" s="13"/>
      <c r="U1971" s="13"/>
      <c r="V1971" s="13"/>
      <c r="W1971" s="4"/>
      <c r="X1971" s="30"/>
      <c r="Y1971" s="9"/>
      <c r="Z1971" s="9"/>
      <c r="AA1971" s="28"/>
      <c r="AB1971" s="3"/>
      <c r="AC1971" s="1"/>
      <c r="AD1971" s="9"/>
      <c r="AE1971" s="3"/>
      <c r="AF1971" s="3"/>
      <c r="AG1971" s="3"/>
      <c r="AH1971" s="9"/>
      <c r="AI1971" s="10"/>
      <c r="AJ1971" s="9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</row>
    <row r="1972" spans="1:145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13"/>
      <c r="T1972" s="13"/>
      <c r="U1972" s="13"/>
      <c r="V1972" s="13"/>
      <c r="W1972" s="4"/>
      <c r="X1972" s="30"/>
      <c r="Y1972" s="9"/>
      <c r="Z1972" s="9"/>
      <c r="AA1972" s="28"/>
      <c r="AB1972" s="3"/>
      <c r="AC1972" s="1"/>
      <c r="AD1972" s="9"/>
      <c r="AE1972" s="3"/>
      <c r="AF1972" s="3"/>
      <c r="AG1972" s="3"/>
      <c r="AH1972" s="9"/>
      <c r="AI1972" s="10"/>
      <c r="AJ1972" s="9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</row>
    <row r="1973" spans="1:145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13"/>
      <c r="T1973" s="13"/>
      <c r="U1973" s="13"/>
      <c r="V1973" s="13"/>
      <c r="W1973" s="4"/>
      <c r="X1973" s="30"/>
      <c r="Y1973" s="9"/>
      <c r="Z1973" s="9"/>
      <c r="AA1973" s="28"/>
      <c r="AB1973" s="3"/>
      <c r="AC1973" s="1"/>
      <c r="AD1973" s="9"/>
      <c r="AE1973" s="3"/>
      <c r="AF1973" s="3"/>
      <c r="AG1973" s="3"/>
      <c r="AH1973" s="9"/>
      <c r="AI1973" s="10"/>
      <c r="AJ1973" s="9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</row>
    <row r="1974" spans="1:145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13"/>
      <c r="T1974" s="13"/>
      <c r="U1974" s="13"/>
      <c r="V1974" s="13"/>
      <c r="W1974" s="4"/>
      <c r="X1974" s="30"/>
      <c r="Y1974" s="9"/>
      <c r="Z1974" s="9"/>
      <c r="AA1974" s="28"/>
      <c r="AB1974" s="3"/>
      <c r="AC1974" s="1"/>
      <c r="AD1974" s="9"/>
      <c r="AE1974" s="3"/>
      <c r="AF1974" s="3"/>
      <c r="AG1974" s="3"/>
      <c r="AH1974" s="9"/>
      <c r="AI1974" s="10"/>
      <c r="AJ1974" s="9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</row>
    <row r="1975" spans="1:145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13"/>
      <c r="T1975" s="13"/>
      <c r="U1975" s="13"/>
      <c r="V1975" s="13"/>
      <c r="W1975" s="4"/>
      <c r="X1975" s="30"/>
      <c r="Y1975" s="9"/>
      <c r="Z1975" s="9"/>
      <c r="AA1975" s="28"/>
      <c r="AB1975" s="3"/>
      <c r="AC1975" s="1"/>
      <c r="AD1975" s="9"/>
      <c r="AE1975" s="3"/>
      <c r="AF1975" s="3"/>
      <c r="AG1975" s="3"/>
      <c r="AH1975" s="9"/>
      <c r="AI1975" s="10"/>
      <c r="AJ1975" s="9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</row>
    <row r="1976" spans="1:145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13"/>
      <c r="T1976" s="13"/>
      <c r="U1976" s="13"/>
      <c r="V1976" s="13"/>
      <c r="W1976" s="4"/>
      <c r="X1976" s="30"/>
      <c r="Y1976" s="9"/>
      <c r="Z1976" s="9"/>
      <c r="AA1976" s="28"/>
      <c r="AB1976" s="3"/>
      <c r="AC1976" s="1"/>
      <c r="AD1976" s="9"/>
      <c r="AE1976" s="3"/>
      <c r="AF1976" s="3"/>
      <c r="AG1976" s="3"/>
      <c r="AH1976" s="9"/>
      <c r="AI1976" s="10"/>
      <c r="AJ1976" s="9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</row>
    <row r="1977" spans="1:145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13"/>
      <c r="T1977" s="13"/>
      <c r="U1977" s="13"/>
      <c r="V1977" s="13"/>
      <c r="W1977" s="4"/>
      <c r="X1977" s="30"/>
      <c r="Y1977" s="9"/>
      <c r="Z1977" s="9"/>
      <c r="AA1977" s="28"/>
      <c r="AB1977" s="3"/>
      <c r="AC1977" s="1"/>
      <c r="AD1977" s="9"/>
      <c r="AE1977" s="3"/>
      <c r="AF1977" s="3"/>
      <c r="AG1977" s="3"/>
      <c r="AH1977" s="9"/>
      <c r="AI1977" s="10"/>
      <c r="AJ1977" s="9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</row>
    <row r="1978" spans="1:145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13"/>
      <c r="T1978" s="13"/>
      <c r="U1978" s="13"/>
      <c r="V1978" s="13"/>
      <c r="W1978" s="4"/>
      <c r="X1978" s="30"/>
      <c r="Y1978" s="9"/>
      <c r="Z1978" s="9"/>
      <c r="AA1978" s="28"/>
      <c r="AB1978" s="3"/>
      <c r="AC1978" s="1"/>
      <c r="AD1978" s="9"/>
      <c r="AE1978" s="3"/>
      <c r="AF1978" s="3"/>
      <c r="AG1978" s="3"/>
      <c r="AH1978" s="9"/>
      <c r="AI1978" s="10"/>
      <c r="AJ1978" s="9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</row>
    <row r="1979" spans="1:145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13"/>
      <c r="T1979" s="13"/>
      <c r="U1979" s="13"/>
      <c r="V1979" s="13"/>
      <c r="W1979" s="4"/>
      <c r="X1979" s="30"/>
      <c r="Y1979" s="9"/>
      <c r="Z1979" s="9"/>
      <c r="AA1979" s="28"/>
      <c r="AB1979" s="3"/>
      <c r="AC1979" s="1"/>
      <c r="AD1979" s="9"/>
      <c r="AE1979" s="3"/>
      <c r="AF1979" s="3"/>
      <c r="AG1979" s="3"/>
      <c r="AH1979" s="9"/>
      <c r="AI1979" s="10"/>
      <c r="AJ1979" s="9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</row>
    <row r="1980" spans="1:145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13"/>
      <c r="T1980" s="13"/>
      <c r="U1980" s="13"/>
      <c r="V1980" s="13"/>
      <c r="W1980" s="4"/>
      <c r="X1980" s="30"/>
      <c r="Y1980" s="9"/>
      <c r="Z1980" s="9"/>
      <c r="AA1980" s="28"/>
      <c r="AB1980" s="3"/>
      <c r="AC1980" s="1"/>
      <c r="AD1980" s="9"/>
      <c r="AE1980" s="3"/>
      <c r="AF1980" s="3"/>
      <c r="AG1980" s="3"/>
      <c r="AH1980" s="9"/>
      <c r="AI1980" s="10"/>
      <c r="AJ1980" s="9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</row>
    <row r="1981" spans="1:145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13"/>
      <c r="T1981" s="13"/>
      <c r="U1981" s="13"/>
      <c r="V1981" s="13"/>
      <c r="W1981" s="4"/>
      <c r="X1981" s="30"/>
      <c r="Y1981" s="9"/>
      <c r="Z1981" s="9"/>
      <c r="AA1981" s="28"/>
      <c r="AB1981" s="3"/>
      <c r="AC1981" s="1"/>
      <c r="AD1981" s="9"/>
      <c r="AE1981" s="3"/>
      <c r="AF1981" s="3"/>
      <c r="AG1981" s="3"/>
      <c r="AH1981" s="9"/>
      <c r="AI1981" s="10"/>
      <c r="AJ1981" s="9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</row>
    <row r="1982" spans="1:145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13"/>
      <c r="T1982" s="13"/>
      <c r="U1982" s="13"/>
      <c r="V1982" s="13"/>
      <c r="W1982" s="4"/>
      <c r="X1982" s="30"/>
      <c r="Y1982" s="9"/>
      <c r="Z1982" s="9"/>
      <c r="AA1982" s="28"/>
      <c r="AB1982" s="3"/>
      <c r="AC1982" s="1"/>
      <c r="AD1982" s="9"/>
      <c r="AE1982" s="3"/>
      <c r="AF1982" s="3"/>
      <c r="AG1982" s="3"/>
      <c r="AH1982" s="9"/>
      <c r="AI1982" s="10"/>
      <c r="AJ1982" s="9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</row>
    <row r="1983" spans="1:145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13"/>
      <c r="T1983" s="13"/>
      <c r="U1983" s="13"/>
      <c r="V1983" s="13"/>
      <c r="W1983" s="4"/>
      <c r="X1983" s="30"/>
      <c r="Y1983" s="9"/>
      <c r="Z1983" s="9"/>
      <c r="AA1983" s="28"/>
      <c r="AB1983" s="3"/>
      <c r="AC1983" s="1"/>
      <c r="AD1983" s="9"/>
      <c r="AE1983" s="3"/>
      <c r="AF1983" s="3"/>
      <c r="AG1983" s="3"/>
      <c r="AH1983" s="9"/>
      <c r="AI1983" s="10"/>
      <c r="AJ1983" s="9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</row>
    <row r="1984" spans="1:145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13"/>
      <c r="T1984" s="13"/>
      <c r="U1984" s="13"/>
      <c r="V1984" s="13"/>
      <c r="W1984" s="4"/>
      <c r="X1984" s="30"/>
      <c r="Y1984" s="9"/>
      <c r="Z1984" s="9"/>
      <c r="AA1984" s="28"/>
      <c r="AB1984" s="3"/>
      <c r="AC1984" s="1"/>
      <c r="AD1984" s="9"/>
      <c r="AE1984" s="3"/>
      <c r="AF1984" s="3"/>
      <c r="AG1984" s="3"/>
      <c r="AH1984" s="9"/>
      <c r="AI1984" s="10"/>
      <c r="AJ1984" s="9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</row>
    <row r="1985" spans="1:145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13"/>
      <c r="T1985" s="13"/>
      <c r="U1985" s="13"/>
      <c r="V1985" s="13"/>
      <c r="W1985" s="4"/>
      <c r="X1985" s="30"/>
      <c r="Y1985" s="9"/>
      <c r="Z1985" s="9"/>
      <c r="AA1985" s="28"/>
      <c r="AB1985" s="3"/>
      <c r="AC1985" s="1"/>
      <c r="AD1985" s="9"/>
      <c r="AE1985" s="3"/>
      <c r="AF1985" s="3"/>
      <c r="AG1985" s="3"/>
      <c r="AH1985" s="9"/>
      <c r="AI1985" s="10"/>
      <c r="AJ1985" s="9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</row>
    <row r="1986" spans="1:145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13"/>
      <c r="T1986" s="13"/>
      <c r="U1986" s="13"/>
      <c r="V1986" s="13"/>
      <c r="W1986" s="4"/>
      <c r="X1986" s="30"/>
      <c r="Y1986" s="9"/>
      <c r="Z1986" s="9"/>
      <c r="AA1986" s="28"/>
      <c r="AB1986" s="3"/>
      <c r="AC1986" s="1"/>
      <c r="AD1986" s="9"/>
      <c r="AE1986" s="3"/>
      <c r="AF1986" s="3"/>
      <c r="AG1986" s="3"/>
      <c r="AH1986" s="9"/>
      <c r="AI1986" s="10"/>
      <c r="AJ1986" s="9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</row>
    <row r="1987" spans="1:145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13"/>
      <c r="T1987" s="13"/>
      <c r="U1987" s="13"/>
      <c r="V1987" s="13"/>
      <c r="W1987" s="4"/>
      <c r="X1987" s="30"/>
      <c r="Y1987" s="9"/>
      <c r="Z1987" s="9"/>
      <c r="AA1987" s="28"/>
      <c r="AB1987" s="3"/>
      <c r="AC1987" s="1"/>
      <c r="AD1987" s="9"/>
      <c r="AE1987" s="3"/>
      <c r="AF1987" s="3"/>
      <c r="AG1987" s="3"/>
      <c r="AH1987" s="9"/>
      <c r="AI1987" s="10"/>
      <c r="AJ1987" s="9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</row>
    <row r="1988" spans="1:145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13"/>
      <c r="T1988" s="13"/>
      <c r="U1988" s="13"/>
      <c r="V1988" s="13"/>
      <c r="W1988" s="4"/>
      <c r="X1988" s="30"/>
      <c r="Y1988" s="9"/>
      <c r="Z1988" s="9"/>
      <c r="AA1988" s="28"/>
      <c r="AB1988" s="3"/>
      <c r="AC1988" s="1"/>
      <c r="AD1988" s="9"/>
      <c r="AE1988" s="3"/>
      <c r="AF1988" s="3"/>
      <c r="AG1988" s="3"/>
      <c r="AH1988" s="9"/>
      <c r="AI1988" s="10"/>
      <c r="AJ1988" s="9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</row>
    <row r="1989" spans="1:145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13"/>
      <c r="T1989" s="13"/>
      <c r="U1989" s="13"/>
      <c r="V1989" s="13"/>
      <c r="W1989" s="4"/>
      <c r="X1989" s="30"/>
      <c r="Y1989" s="9"/>
      <c r="Z1989" s="9"/>
      <c r="AA1989" s="28"/>
      <c r="AB1989" s="3"/>
      <c r="AC1989" s="1"/>
      <c r="AD1989" s="9"/>
      <c r="AE1989" s="3"/>
      <c r="AF1989" s="3"/>
      <c r="AG1989" s="3"/>
      <c r="AH1989" s="9"/>
      <c r="AI1989" s="10"/>
      <c r="AJ1989" s="9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</row>
    <row r="1990" spans="1:145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13"/>
      <c r="T1990" s="13"/>
      <c r="U1990" s="13"/>
      <c r="V1990" s="13"/>
      <c r="W1990" s="4"/>
      <c r="X1990" s="30"/>
      <c r="Y1990" s="9"/>
      <c r="Z1990" s="9"/>
      <c r="AA1990" s="28"/>
      <c r="AB1990" s="3"/>
      <c r="AC1990" s="1"/>
      <c r="AD1990" s="9"/>
      <c r="AE1990" s="3"/>
      <c r="AF1990" s="3"/>
      <c r="AG1990" s="3"/>
      <c r="AH1990" s="9"/>
      <c r="AI1990" s="10"/>
      <c r="AJ1990" s="9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</row>
    <row r="1991" spans="1:145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13"/>
      <c r="T1991" s="13"/>
      <c r="U1991" s="13"/>
      <c r="V1991" s="13"/>
      <c r="W1991" s="4"/>
      <c r="X1991" s="30"/>
      <c r="Y1991" s="9"/>
      <c r="Z1991" s="9"/>
      <c r="AA1991" s="28"/>
      <c r="AB1991" s="3"/>
      <c r="AC1991" s="1"/>
      <c r="AD1991" s="9"/>
      <c r="AE1991" s="3"/>
      <c r="AF1991" s="3"/>
      <c r="AG1991" s="3"/>
      <c r="AH1991" s="9"/>
      <c r="AI1991" s="10"/>
      <c r="AJ1991" s="9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</row>
    <row r="1992" spans="1:145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13"/>
      <c r="T1992" s="13"/>
      <c r="U1992" s="13"/>
      <c r="V1992" s="13"/>
      <c r="W1992" s="4"/>
      <c r="X1992" s="30"/>
      <c r="Y1992" s="9"/>
      <c r="Z1992" s="9"/>
      <c r="AA1992" s="28"/>
      <c r="AB1992" s="3"/>
      <c r="AC1992" s="1"/>
      <c r="AD1992" s="9"/>
      <c r="AE1992" s="3"/>
      <c r="AF1992" s="3"/>
      <c r="AG1992" s="3"/>
      <c r="AH1992" s="9"/>
      <c r="AI1992" s="10"/>
      <c r="AJ1992" s="9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</row>
    <row r="1993" spans="1:145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13"/>
      <c r="T1993" s="13"/>
      <c r="U1993" s="13"/>
      <c r="V1993" s="13"/>
      <c r="W1993" s="4"/>
      <c r="X1993" s="30"/>
      <c r="Y1993" s="9"/>
      <c r="Z1993" s="9"/>
      <c r="AA1993" s="28"/>
      <c r="AB1993" s="3"/>
      <c r="AC1993" s="1"/>
      <c r="AD1993" s="9"/>
      <c r="AE1993" s="3"/>
      <c r="AF1993" s="3"/>
      <c r="AG1993" s="3"/>
      <c r="AH1993" s="9"/>
      <c r="AI1993" s="10"/>
      <c r="AJ1993" s="9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</row>
    <row r="1994" spans="1:145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13"/>
      <c r="T1994" s="13"/>
      <c r="U1994" s="13"/>
      <c r="V1994" s="13"/>
      <c r="W1994" s="4"/>
      <c r="X1994" s="30"/>
      <c r="Y1994" s="9"/>
      <c r="Z1994" s="9"/>
      <c r="AA1994" s="28"/>
      <c r="AB1994" s="3"/>
      <c r="AC1994" s="1"/>
      <c r="AD1994" s="9"/>
      <c r="AE1994" s="3"/>
      <c r="AF1994" s="3"/>
      <c r="AG1994" s="3"/>
      <c r="AH1994" s="9"/>
      <c r="AI1994" s="10"/>
      <c r="AJ1994" s="9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</row>
    <row r="1995" spans="1:145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13"/>
      <c r="T1995" s="13"/>
      <c r="U1995" s="13"/>
      <c r="V1995" s="13"/>
      <c r="W1995" s="4"/>
      <c r="X1995" s="30"/>
      <c r="Y1995" s="9"/>
      <c r="Z1995" s="9"/>
      <c r="AA1995" s="28"/>
      <c r="AB1995" s="3"/>
      <c r="AC1995" s="1"/>
      <c r="AD1995" s="9"/>
      <c r="AE1995" s="3"/>
      <c r="AF1995" s="3"/>
      <c r="AG1995" s="3"/>
      <c r="AH1995" s="9"/>
      <c r="AI1995" s="10"/>
      <c r="AJ1995" s="9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</row>
    <row r="1996" spans="1:145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13"/>
      <c r="T1996" s="13"/>
      <c r="U1996" s="13"/>
      <c r="V1996" s="13"/>
      <c r="W1996" s="4"/>
      <c r="X1996" s="30"/>
      <c r="Y1996" s="9"/>
      <c r="Z1996" s="9"/>
      <c r="AA1996" s="28"/>
      <c r="AB1996" s="3"/>
      <c r="AC1996" s="1"/>
      <c r="AD1996" s="9"/>
      <c r="AE1996" s="3"/>
      <c r="AF1996" s="3"/>
      <c r="AG1996" s="3"/>
      <c r="AH1996" s="9"/>
      <c r="AI1996" s="10"/>
      <c r="AJ1996" s="9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</row>
    <row r="1997" spans="1:145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13"/>
      <c r="T1997" s="13"/>
      <c r="U1997" s="13"/>
      <c r="V1997" s="13"/>
      <c r="W1997" s="4"/>
      <c r="X1997" s="30"/>
      <c r="Y1997" s="9"/>
      <c r="Z1997" s="9"/>
      <c r="AA1997" s="28"/>
      <c r="AB1997" s="3"/>
      <c r="AC1997" s="1"/>
      <c r="AD1997" s="9"/>
      <c r="AE1997" s="3"/>
      <c r="AF1997" s="3"/>
      <c r="AG1997" s="3"/>
      <c r="AH1997" s="9"/>
      <c r="AI1997" s="10"/>
      <c r="AJ1997" s="9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</row>
    <row r="1998" spans="1:145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13"/>
      <c r="T1998" s="13"/>
      <c r="U1998" s="13"/>
      <c r="V1998" s="13"/>
      <c r="W1998" s="4"/>
      <c r="X1998" s="30"/>
      <c r="Y1998" s="9"/>
      <c r="Z1998" s="9"/>
      <c r="AA1998" s="28"/>
      <c r="AB1998" s="3"/>
      <c r="AC1998" s="1"/>
      <c r="AD1998" s="9"/>
      <c r="AE1998" s="3"/>
      <c r="AF1998" s="3"/>
      <c r="AG1998" s="3"/>
      <c r="AH1998" s="9"/>
      <c r="AI1998" s="10"/>
      <c r="AJ1998" s="9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</row>
    <row r="1999" spans="1:145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13"/>
      <c r="T1999" s="13"/>
      <c r="U1999" s="13"/>
      <c r="V1999" s="13"/>
      <c r="W1999" s="4"/>
      <c r="X1999" s="30"/>
      <c r="Y1999" s="9"/>
      <c r="Z1999" s="9"/>
      <c r="AA1999" s="28"/>
      <c r="AB1999" s="3"/>
      <c r="AC1999" s="1"/>
      <c r="AD1999" s="9"/>
      <c r="AE1999" s="3"/>
      <c r="AF1999" s="3"/>
      <c r="AG1999" s="3"/>
      <c r="AH1999" s="9"/>
      <c r="AI1999" s="10"/>
      <c r="AJ1999" s="9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</row>
    <row r="2000" spans="1:145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13"/>
      <c r="T2000" s="13"/>
      <c r="U2000" s="13"/>
      <c r="V2000" s="13"/>
      <c r="W2000" s="4"/>
      <c r="X2000" s="30"/>
      <c r="Y2000" s="9"/>
      <c r="Z2000" s="9"/>
      <c r="AA2000" s="28"/>
      <c r="AB2000" s="3"/>
      <c r="AC2000" s="1"/>
      <c r="AD2000" s="9"/>
      <c r="AE2000" s="3"/>
      <c r="AF2000" s="3"/>
      <c r="AG2000" s="3"/>
      <c r="AH2000" s="9"/>
      <c r="AI2000" s="10"/>
      <c r="AJ2000" s="9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</row>
    <row r="2001" spans="1:145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13"/>
      <c r="T2001" s="13"/>
      <c r="U2001" s="13"/>
      <c r="V2001" s="13"/>
      <c r="W2001" s="4"/>
      <c r="X2001" s="30"/>
      <c r="Y2001" s="9"/>
      <c r="Z2001" s="9"/>
      <c r="AA2001" s="28"/>
      <c r="AB2001" s="3"/>
      <c r="AC2001" s="1"/>
      <c r="AD2001" s="9"/>
      <c r="AE2001" s="3"/>
      <c r="AF2001" s="3"/>
      <c r="AG2001" s="3"/>
      <c r="AH2001" s="9"/>
      <c r="AI2001" s="10"/>
      <c r="AJ2001" s="9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</row>
    <row r="2002" spans="1:145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13"/>
      <c r="T2002" s="13"/>
      <c r="U2002" s="13"/>
      <c r="V2002" s="13"/>
      <c r="W2002" s="4"/>
      <c r="X2002" s="30"/>
      <c r="Y2002" s="9"/>
      <c r="Z2002" s="9"/>
      <c r="AA2002" s="28"/>
      <c r="AB2002" s="3"/>
      <c r="AC2002" s="1"/>
      <c r="AD2002" s="9"/>
      <c r="AE2002" s="3"/>
      <c r="AF2002" s="3"/>
      <c r="AG2002" s="3"/>
      <c r="AH2002" s="9"/>
      <c r="AI2002" s="10"/>
      <c r="AJ2002" s="9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</row>
    <row r="2003" spans="1:145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13"/>
      <c r="T2003" s="13"/>
      <c r="U2003" s="13"/>
      <c r="V2003" s="13"/>
      <c r="W2003" s="4"/>
      <c r="X2003" s="30"/>
      <c r="Y2003" s="9"/>
      <c r="Z2003" s="9"/>
      <c r="AA2003" s="28"/>
      <c r="AB2003" s="3"/>
      <c r="AC2003" s="1"/>
      <c r="AD2003" s="9"/>
      <c r="AE2003" s="3"/>
      <c r="AF2003" s="3"/>
      <c r="AG2003" s="3"/>
      <c r="AH2003" s="9"/>
      <c r="AI2003" s="10"/>
      <c r="AJ2003" s="9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</row>
    <row r="2004" spans="1:145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13"/>
      <c r="T2004" s="13"/>
      <c r="U2004" s="13"/>
      <c r="V2004" s="13"/>
      <c r="W2004" s="4"/>
      <c r="X2004" s="30"/>
      <c r="Y2004" s="9"/>
      <c r="Z2004" s="9"/>
      <c r="AA2004" s="28"/>
      <c r="AB2004" s="3"/>
      <c r="AC2004" s="1"/>
      <c r="AD2004" s="9"/>
      <c r="AE2004" s="3"/>
      <c r="AF2004" s="3"/>
      <c r="AG2004" s="3"/>
      <c r="AH2004" s="9"/>
      <c r="AI2004" s="10"/>
      <c r="AJ2004" s="9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</row>
    <row r="2005" spans="1:145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13"/>
      <c r="T2005" s="13"/>
      <c r="U2005" s="13"/>
      <c r="V2005" s="13"/>
      <c r="W2005" s="4"/>
      <c r="X2005" s="30"/>
      <c r="Y2005" s="9"/>
      <c r="Z2005" s="9"/>
      <c r="AA2005" s="28"/>
      <c r="AB2005" s="3"/>
      <c r="AC2005" s="1"/>
      <c r="AD2005" s="9"/>
      <c r="AE2005" s="3"/>
      <c r="AF2005" s="3"/>
      <c r="AG2005" s="3"/>
      <c r="AH2005" s="9"/>
      <c r="AI2005" s="10"/>
      <c r="AJ2005" s="9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</row>
    <row r="2006" spans="1:145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13"/>
      <c r="T2006" s="13"/>
      <c r="U2006" s="13"/>
      <c r="V2006" s="13"/>
      <c r="W2006" s="4"/>
      <c r="X2006" s="30"/>
      <c r="Y2006" s="9"/>
      <c r="Z2006" s="9"/>
      <c r="AA2006" s="28"/>
      <c r="AB2006" s="3"/>
      <c r="AC2006" s="1"/>
      <c r="AD2006" s="9"/>
      <c r="AE2006" s="3"/>
      <c r="AF2006" s="3"/>
      <c r="AG2006" s="3"/>
      <c r="AH2006" s="9"/>
      <c r="AI2006" s="10"/>
      <c r="AJ2006" s="9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</row>
    <row r="2007" spans="1:145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13"/>
      <c r="T2007" s="13"/>
      <c r="U2007" s="13"/>
      <c r="V2007" s="13"/>
      <c r="W2007" s="4"/>
      <c r="X2007" s="30"/>
      <c r="Y2007" s="9"/>
      <c r="Z2007" s="9"/>
      <c r="AA2007" s="28"/>
      <c r="AB2007" s="3"/>
      <c r="AC2007" s="1"/>
      <c r="AD2007" s="9"/>
      <c r="AE2007" s="3"/>
      <c r="AF2007" s="3"/>
      <c r="AG2007" s="3"/>
      <c r="AH2007" s="9"/>
      <c r="AI2007" s="10"/>
      <c r="AJ2007" s="9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</row>
    <row r="2008" spans="1:145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13"/>
      <c r="T2008" s="13"/>
      <c r="U2008" s="13"/>
      <c r="V2008" s="13"/>
      <c r="W2008" s="4"/>
      <c r="X2008" s="30"/>
      <c r="Y2008" s="9"/>
      <c r="Z2008" s="9"/>
      <c r="AA2008" s="28"/>
      <c r="AB2008" s="3"/>
      <c r="AC2008" s="1"/>
      <c r="AD2008" s="9"/>
      <c r="AE2008" s="3"/>
      <c r="AF2008" s="3"/>
      <c r="AG2008" s="3"/>
      <c r="AH2008" s="9"/>
      <c r="AI2008" s="10"/>
      <c r="AJ2008" s="9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</row>
    <row r="2009" spans="1:145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13"/>
      <c r="T2009" s="13"/>
      <c r="U2009" s="13"/>
      <c r="V2009" s="13"/>
      <c r="W2009" s="4"/>
      <c r="X2009" s="30"/>
      <c r="Y2009" s="9"/>
      <c r="Z2009" s="9"/>
      <c r="AA2009" s="28"/>
      <c r="AB2009" s="3"/>
      <c r="AC2009" s="1"/>
      <c r="AD2009" s="9"/>
      <c r="AE2009" s="3"/>
      <c r="AF2009" s="3"/>
      <c r="AG2009" s="3"/>
      <c r="AH2009" s="9"/>
      <c r="AI2009" s="10"/>
      <c r="AJ2009" s="9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</row>
    <row r="2010" spans="1:145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13"/>
      <c r="T2010" s="13"/>
      <c r="U2010" s="13"/>
      <c r="V2010" s="13"/>
      <c r="W2010" s="4"/>
      <c r="X2010" s="30"/>
      <c r="Y2010" s="9"/>
      <c r="Z2010" s="9"/>
      <c r="AA2010" s="28"/>
      <c r="AB2010" s="3"/>
      <c r="AC2010" s="1"/>
      <c r="AD2010" s="9"/>
      <c r="AE2010" s="3"/>
      <c r="AF2010" s="3"/>
      <c r="AG2010" s="3"/>
      <c r="AH2010" s="9"/>
      <c r="AI2010" s="10"/>
      <c r="AJ2010" s="9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</row>
    <row r="2011" spans="1:145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13"/>
      <c r="T2011" s="13"/>
      <c r="U2011" s="13"/>
      <c r="V2011" s="13"/>
      <c r="W2011" s="4"/>
      <c r="X2011" s="30"/>
      <c r="Y2011" s="9"/>
      <c r="Z2011" s="9"/>
      <c r="AA2011" s="28"/>
      <c r="AB2011" s="3"/>
      <c r="AC2011" s="1"/>
      <c r="AD2011" s="9"/>
      <c r="AE2011" s="3"/>
      <c r="AF2011" s="3"/>
      <c r="AG2011" s="3"/>
      <c r="AH2011" s="9"/>
      <c r="AI2011" s="10"/>
      <c r="AJ2011" s="9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</row>
    <row r="2012" spans="1:145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13"/>
      <c r="T2012" s="13"/>
      <c r="U2012" s="13"/>
      <c r="V2012" s="13"/>
      <c r="W2012" s="4"/>
      <c r="X2012" s="30"/>
      <c r="Y2012" s="9"/>
      <c r="Z2012" s="9"/>
      <c r="AA2012" s="28"/>
      <c r="AB2012" s="3"/>
      <c r="AC2012" s="1"/>
      <c r="AD2012" s="9"/>
      <c r="AE2012" s="3"/>
      <c r="AF2012" s="3"/>
      <c r="AG2012" s="3"/>
      <c r="AH2012" s="9"/>
      <c r="AI2012" s="10"/>
      <c r="AJ2012" s="9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</row>
    <row r="2013" spans="1:145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13"/>
      <c r="T2013" s="13"/>
      <c r="U2013" s="13"/>
      <c r="V2013" s="13"/>
      <c r="W2013" s="4"/>
      <c r="X2013" s="30"/>
      <c r="Y2013" s="9"/>
      <c r="Z2013" s="9"/>
      <c r="AA2013" s="28"/>
      <c r="AB2013" s="3"/>
      <c r="AC2013" s="1"/>
      <c r="AD2013" s="9"/>
      <c r="AE2013" s="3"/>
      <c r="AF2013" s="3"/>
      <c r="AG2013" s="3"/>
      <c r="AH2013" s="9"/>
      <c r="AI2013" s="10"/>
      <c r="AJ2013" s="9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</row>
    <row r="2014" spans="1:145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13"/>
      <c r="T2014" s="13"/>
      <c r="U2014" s="13"/>
      <c r="V2014" s="13"/>
      <c r="W2014" s="4"/>
      <c r="X2014" s="30"/>
      <c r="Y2014" s="9"/>
      <c r="Z2014" s="9"/>
      <c r="AA2014" s="28"/>
      <c r="AB2014" s="3"/>
      <c r="AC2014" s="1"/>
      <c r="AD2014" s="9"/>
      <c r="AE2014" s="3"/>
      <c r="AF2014" s="3"/>
      <c r="AG2014" s="3"/>
      <c r="AH2014" s="9"/>
      <c r="AI2014" s="10"/>
      <c r="AJ2014" s="9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</row>
    <row r="2015" spans="1:145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13"/>
      <c r="T2015" s="13"/>
      <c r="U2015" s="13"/>
      <c r="V2015" s="13"/>
      <c r="W2015" s="4"/>
      <c r="X2015" s="30"/>
      <c r="Y2015" s="9"/>
      <c r="Z2015" s="9"/>
      <c r="AA2015" s="28"/>
      <c r="AB2015" s="3"/>
      <c r="AC2015" s="1"/>
      <c r="AD2015" s="9"/>
      <c r="AE2015" s="3"/>
      <c r="AF2015" s="3"/>
      <c r="AG2015" s="3"/>
      <c r="AH2015" s="9"/>
      <c r="AI2015" s="10"/>
      <c r="AJ2015" s="9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</row>
    <row r="2016" spans="1:145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13"/>
      <c r="T2016" s="13"/>
      <c r="U2016" s="13"/>
      <c r="V2016" s="13"/>
      <c r="W2016" s="4"/>
      <c r="X2016" s="30"/>
      <c r="Y2016" s="9"/>
      <c r="Z2016" s="9"/>
      <c r="AA2016" s="28"/>
      <c r="AB2016" s="3"/>
      <c r="AC2016" s="1"/>
      <c r="AD2016" s="9"/>
      <c r="AE2016" s="3"/>
      <c r="AF2016" s="3"/>
      <c r="AG2016" s="3"/>
      <c r="AH2016" s="9"/>
      <c r="AI2016" s="10"/>
      <c r="AJ2016" s="9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</row>
    <row r="2017" spans="1:145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13"/>
      <c r="T2017" s="13"/>
      <c r="U2017" s="13"/>
      <c r="V2017" s="13"/>
      <c r="W2017" s="4"/>
      <c r="X2017" s="30"/>
      <c r="Y2017" s="9"/>
      <c r="Z2017" s="9"/>
      <c r="AA2017" s="28"/>
      <c r="AB2017" s="3"/>
      <c r="AC2017" s="1"/>
      <c r="AD2017" s="9"/>
      <c r="AE2017" s="3"/>
      <c r="AF2017" s="3"/>
      <c r="AG2017" s="3"/>
      <c r="AH2017" s="9"/>
      <c r="AI2017" s="10"/>
      <c r="AJ2017" s="9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</row>
    <row r="2018" spans="1:145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13"/>
      <c r="T2018" s="13"/>
      <c r="U2018" s="13"/>
      <c r="V2018" s="13"/>
      <c r="W2018" s="4"/>
      <c r="X2018" s="30"/>
      <c r="Y2018" s="9"/>
      <c r="Z2018" s="9"/>
      <c r="AA2018" s="28"/>
      <c r="AB2018" s="3"/>
      <c r="AC2018" s="1"/>
      <c r="AD2018" s="9"/>
      <c r="AE2018" s="3"/>
      <c r="AF2018" s="3"/>
      <c r="AG2018" s="3"/>
      <c r="AH2018" s="9"/>
      <c r="AI2018" s="10"/>
      <c r="AJ2018" s="9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</row>
    <row r="2019" spans="1:145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13"/>
      <c r="T2019" s="13"/>
      <c r="U2019" s="13"/>
      <c r="V2019" s="13"/>
      <c r="W2019" s="4"/>
      <c r="X2019" s="30"/>
      <c r="Y2019" s="9"/>
      <c r="Z2019" s="9"/>
      <c r="AA2019" s="28"/>
      <c r="AB2019" s="3"/>
      <c r="AC2019" s="1"/>
      <c r="AD2019" s="9"/>
      <c r="AE2019" s="3"/>
      <c r="AF2019" s="3"/>
      <c r="AG2019" s="3"/>
      <c r="AH2019" s="9"/>
      <c r="AI2019" s="10"/>
      <c r="AJ2019" s="9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</row>
    <row r="2020" spans="1:145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13"/>
      <c r="T2020" s="13"/>
      <c r="U2020" s="13"/>
      <c r="V2020" s="13"/>
      <c r="W2020" s="4"/>
      <c r="X2020" s="30"/>
      <c r="Y2020" s="9"/>
      <c r="Z2020" s="9"/>
      <c r="AA2020" s="28"/>
      <c r="AB2020" s="3"/>
      <c r="AC2020" s="1"/>
      <c r="AD2020" s="9"/>
      <c r="AE2020" s="3"/>
      <c r="AF2020" s="3"/>
      <c r="AG2020" s="3"/>
      <c r="AH2020" s="9"/>
      <c r="AI2020" s="10"/>
      <c r="AJ2020" s="9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</row>
    <row r="2021" spans="1:145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13"/>
      <c r="T2021" s="13"/>
      <c r="U2021" s="13"/>
      <c r="V2021" s="13"/>
      <c r="W2021" s="4"/>
      <c r="X2021" s="30"/>
      <c r="Y2021" s="27"/>
      <c r="Z2021" s="27"/>
      <c r="AA2021" s="32"/>
      <c r="AB2021" s="20"/>
      <c r="AC2021" s="23"/>
      <c r="AD2021" s="27"/>
      <c r="AE2021" s="20"/>
      <c r="AF2021" s="20"/>
      <c r="AG2021" s="20"/>
      <c r="AH2021" s="27"/>
      <c r="AI2021" s="21"/>
      <c r="AJ2021" s="27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</row>
    <row r="2022" spans="1:145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13"/>
      <c r="T2022" s="13"/>
      <c r="U2022" s="13"/>
      <c r="V2022" s="13"/>
      <c r="W2022" s="4"/>
      <c r="X2022" s="30"/>
      <c r="Y2022" s="27"/>
      <c r="Z2022" s="27"/>
      <c r="AA2022" s="32"/>
      <c r="AB2022" s="20"/>
      <c r="AC2022" s="23"/>
      <c r="AD2022" s="27"/>
      <c r="AE2022" s="20"/>
      <c r="AF2022" s="20"/>
      <c r="AG2022" s="20"/>
      <c r="AH2022" s="27"/>
      <c r="AI2022" s="21"/>
      <c r="AJ2022" s="27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</row>
    <row r="2023" spans="1:145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13"/>
      <c r="T2023" s="13"/>
      <c r="U2023" s="13"/>
      <c r="V2023" s="13"/>
      <c r="W2023" s="4"/>
      <c r="X2023" s="30"/>
      <c r="Y2023" s="9"/>
      <c r="Z2023" s="9"/>
      <c r="AA2023" s="28"/>
      <c r="AB2023" s="3"/>
      <c r="AC2023" s="1"/>
      <c r="AD2023" s="9"/>
      <c r="AE2023" s="3"/>
      <c r="AF2023" s="3"/>
      <c r="AG2023" s="3"/>
      <c r="AH2023" s="9"/>
      <c r="AI2023" s="10"/>
      <c r="AJ2023" s="9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</row>
    <row r="2024" spans="1:145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13"/>
      <c r="T2024" s="13"/>
      <c r="U2024" s="13"/>
      <c r="V2024" s="13"/>
      <c r="W2024" s="4"/>
      <c r="X2024" s="30"/>
      <c r="Y2024" s="9"/>
      <c r="Z2024" s="9"/>
      <c r="AA2024" s="28"/>
      <c r="AB2024" s="3"/>
      <c r="AC2024" s="1"/>
      <c r="AD2024" s="9"/>
      <c r="AE2024" s="3"/>
      <c r="AF2024" s="3"/>
      <c r="AG2024" s="3"/>
      <c r="AH2024" s="9"/>
      <c r="AI2024" s="10"/>
      <c r="AJ2024" s="9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</row>
    <row r="2025" spans="1:145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13"/>
      <c r="T2025" s="13"/>
      <c r="U2025" s="13"/>
      <c r="V2025" s="13"/>
      <c r="W2025" s="4"/>
      <c r="X2025" s="30"/>
      <c r="Y2025" s="9"/>
      <c r="Z2025" s="9"/>
      <c r="AA2025" s="28"/>
      <c r="AB2025" s="3"/>
      <c r="AC2025" s="1"/>
      <c r="AD2025" s="9"/>
      <c r="AE2025" s="3"/>
      <c r="AF2025" s="3"/>
      <c r="AG2025" s="3"/>
      <c r="AH2025" s="9"/>
      <c r="AI2025" s="10"/>
      <c r="AJ2025" s="9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</row>
    <row r="2026" spans="1:145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13"/>
      <c r="T2026" s="13"/>
      <c r="U2026" s="13"/>
      <c r="V2026" s="13"/>
      <c r="W2026" s="4"/>
      <c r="X2026" s="30"/>
      <c r="Y2026" s="9"/>
      <c r="Z2026" s="9"/>
      <c r="AA2026" s="28"/>
      <c r="AB2026" s="3"/>
      <c r="AC2026" s="1"/>
      <c r="AD2026" s="9"/>
      <c r="AE2026" s="3"/>
      <c r="AF2026" s="3"/>
      <c r="AG2026" s="3"/>
      <c r="AH2026" s="9"/>
      <c r="AI2026" s="10"/>
      <c r="AJ2026" s="9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</row>
    <row r="2027" spans="1:145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13"/>
      <c r="T2027" s="13"/>
      <c r="U2027" s="13"/>
      <c r="V2027" s="13"/>
      <c r="W2027" s="4"/>
      <c r="X2027" s="30"/>
      <c r="Y2027" s="9"/>
      <c r="Z2027" s="9"/>
      <c r="AA2027" s="28"/>
      <c r="AB2027" s="3"/>
      <c r="AC2027" s="1"/>
      <c r="AD2027" s="9"/>
      <c r="AE2027" s="3"/>
      <c r="AF2027" s="3"/>
      <c r="AG2027" s="3"/>
      <c r="AH2027" s="9"/>
      <c r="AI2027" s="10"/>
      <c r="AJ2027" s="9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</row>
    <row r="2028" spans="1:145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13"/>
      <c r="T2028" s="13"/>
      <c r="U2028" s="13"/>
      <c r="V2028" s="13"/>
      <c r="W2028" s="4"/>
      <c r="X2028" s="30"/>
      <c r="Y2028" s="9"/>
      <c r="Z2028" s="9"/>
      <c r="AA2028" s="28"/>
      <c r="AB2028" s="3"/>
      <c r="AC2028" s="1"/>
      <c r="AD2028" s="9"/>
      <c r="AE2028" s="3"/>
      <c r="AF2028" s="3"/>
      <c r="AG2028" s="3"/>
      <c r="AH2028" s="9"/>
      <c r="AI2028" s="10"/>
      <c r="AJ2028" s="9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</row>
    <row r="2029" spans="1:145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13"/>
      <c r="T2029" s="13"/>
      <c r="U2029" s="13"/>
      <c r="V2029" s="13"/>
      <c r="W2029" s="4"/>
      <c r="X2029" s="30"/>
      <c r="Y2029" s="9"/>
      <c r="Z2029" s="9"/>
      <c r="AA2029" s="28"/>
      <c r="AB2029" s="3"/>
      <c r="AC2029" s="1"/>
      <c r="AD2029" s="9"/>
      <c r="AE2029" s="3"/>
      <c r="AF2029" s="3"/>
      <c r="AG2029" s="3"/>
      <c r="AH2029" s="9"/>
      <c r="AI2029" s="10"/>
      <c r="AJ2029" s="9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</row>
    <row r="2030" spans="1:145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13"/>
      <c r="T2030" s="13"/>
      <c r="U2030" s="13"/>
      <c r="V2030" s="13"/>
      <c r="W2030" s="4"/>
      <c r="X2030" s="30"/>
      <c r="Y2030" s="9"/>
      <c r="Z2030" s="9"/>
      <c r="AA2030" s="28"/>
      <c r="AB2030" s="3"/>
      <c r="AC2030" s="1"/>
      <c r="AD2030" s="9"/>
      <c r="AE2030" s="3"/>
      <c r="AF2030" s="3"/>
      <c r="AG2030" s="3"/>
      <c r="AH2030" s="9"/>
      <c r="AI2030" s="10"/>
      <c r="AJ2030" s="9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</row>
    <row r="2031" spans="1:145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13"/>
      <c r="T2031" s="13"/>
      <c r="U2031" s="13"/>
      <c r="V2031" s="13"/>
      <c r="W2031" s="4"/>
      <c r="X2031" s="30"/>
      <c r="Y2031" s="9"/>
      <c r="Z2031" s="9"/>
      <c r="AA2031" s="28"/>
      <c r="AB2031" s="3"/>
      <c r="AC2031" s="1"/>
      <c r="AD2031" s="9"/>
      <c r="AE2031" s="3"/>
      <c r="AF2031" s="3"/>
      <c r="AG2031" s="3"/>
      <c r="AH2031" s="9"/>
      <c r="AI2031" s="10"/>
      <c r="AJ2031" s="9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</row>
    <row r="2032" spans="1:145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13"/>
      <c r="T2032" s="13"/>
      <c r="U2032" s="13"/>
      <c r="V2032" s="13"/>
      <c r="W2032" s="4"/>
      <c r="X2032" s="30"/>
      <c r="Y2032" s="9"/>
      <c r="Z2032" s="9"/>
      <c r="AA2032" s="28"/>
      <c r="AB2032" s="3"/>
      <c r="AC2032" s="1"/>
      <c r="AD2032" s="9"/>
      <c r="AE2032" s="3"/>
      <c r="AF2032" s="3"/>
      <c r="AG2032" s="3"/>
      <c r="AH2032" s="9"/>
      <c r="AI2032" s="10"/>
      <c r="AJ2032" s="9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</row>
    <row r="2033" spans="1:145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13"/>
      <c r="T2033" s="13"/>
      <c r="U2033" s="13"/>
      <c r="V2033" s="13"/>
      <c r="W2033" s="4"/>
      <c r="X2033" s="30"/>
      <c r="Y2033" s="9"/>
      <c r="Z2033" s="9"/>
      <c r="AA2033" s="28"/>
      <c r="AB2033" s="3"/>
      <c r="AC2033" s="1"/>
      <c r="AD2033" s="9"/>
      <c r="AE2033" s="3"/>
      <c r="AF2033" s="3"/>
      <c r="AG2033" s="3"/>
      <c r="AH2033" s="9"/>
      <c r="AI2033" s="10"/>
      <c r="AJ2033" s="9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</row>
    <row r="2034" spans="1:145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13"/>
      <c r="T2034" s="13"/>
      <c r="U2034" s="13"/>
      <c r="V2034" s="13"/>
      <c r="W2034" s="4"/>
      <c r="X2034" s="30"/>
      <c r="Y2034" s="9"/>
      <c r="Z2034" s="9"/>
      <c r="AA2034" s="28"/>
      <c r="AB2034" s="3"/>
      <c r="AC2034" s="1"/>
      <c r="AD2034" s="9"/>
      <c r="AE2034" s="3"/>
      <c r="AF2034" s="3"/>
      <c r="AG2034" s="3"/>
      <c r="AH2034" s="9"/>
      <c r="AI2034" s="10"/>
      <c r="AJ2034" s="9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</row>
    <row r="2035" spans="1:145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13"/>
      <c r="T2035" s="13"/>
      <c r="U2035" s="13"/>
      <c r="V2035" s="13"/>
      <c r="W2035" s="4"/>
      <c r="X2035" s="30"/>
      <c r="Y2035" s="9"/>
      <c r="Z2035" s="9"/>
      <c r="AA2035" s="28"/>
      <c r="AB2035" s="3"/>
      <c r="AC2035" s="1"/>
      <c r="AD2035" s="9"/>
      <c r="AE2035" s="3"/>
      <c r="AF2035" s="3"/>
      <c r="AG2035" s="3"/>
      <c r="AH2035" s="9"/>
      <c r="AI2035" s="10"/>
      <c r="AJ2035" s="9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</row>
    <row r="2036" spans="1:145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13"/>
      <c r="T2036" s="13"/>
      <c r="U2036" s="13"/>
      <c r="V2036" s="13"/>
      <c r="W2036" s="4"/>
      <c r="X2036" s="30"/>
      <c r="Y2036" s="9"/>
      <c r="Z2036" s="9"/>
      <c r="AA2036" s="28"/>
      <c r="AB2036" s="3"/>
      <c r="AC2036" s="1"/>
      <c r="AD2036" s="9"/>
      <c r="AE2036" s="3"/>
      <c r="AF2036" s="3"/>
      <c r="AG2036" s="3"/>
      <c r="AH2036" s="9"/>
      <c r="AI2036" s="10"/>
      <c r="AJ2036" s="9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</row>
    <row r="2037" spans="1:145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13"/>
      <c r="T2037" s="13"/>
      <c r="U2037" s="13"/>
      <c r="V2037" s="13"/>
      <c r="W2037" s="4"/>
      <c r="X2037" s="30"/>
      <c r="Y2037" s="9"/>
      <c r="Z2037" s="9"/>
      <c r="AA2037" s="28"/>
      <c r="AB2037" s="3"/>
      <c r="AC2037" s="1"/>
      <c r="AD2037" s="9"/>
      <c r="AE2037" s="3"/>
      <c r="AF2037" s="3"/>
      <c r="AG2037" s="3"/>
      <c r="AH2037" s="9"/>
      <c r="AI2037" s="10"/>
      <c r="AJ2037" s="9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</row>
    <row r="2038" spans="1:145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13"/>
      <c r="T2038" s="13"/>
      <c r="U2038" s="13"/>
      <c r="V2038" s="13"/>
      <c r="W2038" s="4"/>
      <c r="X2038" s="30"/>
      <c r="Y2038" s="9"/>
      <c r="Z2038" s="9"/>
      <c r="AA2038" s="28"/>
      <c r="AB2038" s="3"/>
      <c r="AC2038" s="1"/>
      <c r="AD2038" s="9"/>
      <c r="AE2038" s="3"/>
      <c r="AF2038" s="3"/>
      <c r="AG2038" s="3"/>
      <c r="AH2038" s="9"/>
      <c r="AI2038" s="10"/>
      <c r="AJ2038" s="9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</row>
    <row r="2039" spans="1:145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13"/>
      <c r="T2039" s="13"/>
      <c r="U2039" s="13"/>
      <c r="V2039" s="13"/>
      <c r="W2039" s="4"/>
      <c r="X2039" s="30"/>
      <c r="Y2039" s="9"/>
      <c r="Z2039" s="9"/>
      <c r="AA2039" s="28"/>
      <c r="AB2039" s="3"/>
      <c r="AC2039" s="1"/>
      <c r="AD2039" s="9"/>
      <c r="AE2039" s="3"/>
      <c r="AF2039" s="3"/>
      <c r="AG2039" s="3"/>
      <c r="AH2039" s="9"/>
      <c r="AI2039" s="10"/>
      <c r="AJ2039" s="9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</row>
    <row r="2040" spans="1:145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13"/>
      <c r="T2040" s="13"/>
      <c r="U2040" s="13"/>
      <c r="V2040" s="13"/>
      <c r="W2040" s="4"/>
      <c r="X2040" s="30"/>
      <c r="Y2040" s="9"/>
      <c r="Z2040" s="9"/>
      <c r="AA2040" s="28"/>
      <c r="AB2040" s="3"/>
      <c r="AC2040" s="1"/>
      <c r="AD2040" s="9"/>
      <c r="AE2040" s="3"/>
      <c r="AF2040" s="3"/>
      <c r="AG2040" s="3"/>
      <c r="AH2040" s="9"/>
      <c r="AI2040" s="10"/>
      <c r="AJ2040" s="9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</row>
    <row r="2041" spans="1:145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13"/>
      <c r="T2041" s="13"/>
      <c r="U2041" s="13"/>
      <c r="V2041" s="13"/>
      <c r="W2041" s="4"/>
      <c r="X2041" s="30"/>
      <c r="Y2041" s="9"/>
      <c r="Z2041" s="9"/>
      <c r="AA2041" s="28"/>
      <c r="AB2041" s="3"/>
      <c r="AC2041" s="1"/>
      <c r="AD2041" s="9"/>
      <c r="AE2041" s="3"/>
      <c r="AF2041" s="3"/>
      <c r="AG2041" s="3"/>
      <c r="AH2041" s="9"/>
      <c r="AI2041" s="10"/>
      <c r="AJ2041" s="9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</row>
    <row r="2042" spans="1:145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13"/>
      <c r="T2042" s="13"/>
      <c r="U2042" s="13"/>
      <c r="V2042" s="13"/>
      <c r="W2042" s="4"/>
      <c r="X2042" s="30"/>
      <c r="Y2042" s="9"/>
      <c r="Z2042" s="9"/>
      <c r="AA2042" s="28"/>
      <c r="AB2042" s="3"/>
      <c r="AC2042" s="1"/>
      <c r="AD2042" s="9"/>
      <c r="AE2042" s="3"/>
      <c r="AF2042" s="3"/>
      <c r="AG2042" s="3"/>
      <c r="AH2042" s="9"/>
      <c r="AI2042" s="10"/>
      <c r="AJ2042" s="9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</row>
    <row r="2043" spans="1:145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13"/>
      <c r="T2043" s="13"/>
      <c r="U2043" s="13"/>
      <c r="V2043" s="13"/>
      <c r="W2043" s="4"/>
      <c r="X2043" s="30"/>
      <c r="Y2043" s="9"/>
      <c r="Z2043" s="9"/>
      <c r="AA2043" s="28"/>
      <c r="AB2043" s="3"/>
      <c r="AC2043" s="1"/>
      <c r="AD2043" s="9"/>
      <c r="AE2043" s="3"/>
      <c r="AF2043" s="3"/>
      <c r="AG2043" s="3"/>
      <c r="AH2043" s="9"/>
      <c r="AI2043" s="10"/>
      <c r="AJ2043" s="9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</row>
    <row r="2044" spans="1:145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13"/>
      <c r="T2044" s="13"/>
      <c r="U2044" s="13"/>
      <c r="V2044" s="13"/>
      <c r="W2044" s="4"/>
      <c r="X2044" s="30"/>
      <c r="Y2044" s="9"/>
      <c r="Z2044" s="9"/>
      <c r="AA2044" s="28"/>
      <c r="AB2044" s="3"/>
      <c r="AC2044" s="1"/>
      <c r="AD2044" s="9"/>
      <c r="AE2044" s="3"/>
      <c r="AF2044" s="3"/>
      <c r="AG2044" s="3"/>
      <c r="AH2044" s="9"/>
      <c r="AI2044" s="10"/>
      <c r="AJ2044" s="9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</row>
    <row r="2045" spans="1:145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13"/>
      <c r="T2045" s="13"/>
      <c r="U2045" s="13"/>
      <c r="V2045" s="13"/>
      <c r="W2045" s="4"/>
      <c r="X2045" s="30"/>
      <c r="Y2045" s="9"/>
      <c r="Z2045" s="9"/>
      <c r="AA2045" s="28"/>
      <c r="AB2045" s="3"/>
      <c r="AC2045" s="1"/>
      <c r="AD2045" s="9"/>
      <c r="AE2045" s="3"/>
      <c r="AF2045" s="3"/>
      <c r="AG2045" s="3"/>
      <c r="AH2045" s="9"/>
      <c r="AI2045" s="10"/>
      <c r="AJ2045" s="9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</row>
    <row r="2046" spans="1:145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13"/>
      <c r="T2046" s="13"/>
      <c r="U2046" s="13"/>
      <c r="V2046" s="13"/>
      <c r="W2046" s="4"/>
      <c r="X2046" s="30"/>
      <c r="Y2046" s="9"/>
      <c r="Z2046" s="9"/>
      <c r="AA2046" s="28"/>
      <c r="AB2046" s="3"/>
      <c r="AC2046" s="1"/>
      <c r="AD2046" s="9"/>
      <c r="AE2046" s="3"/>
      <c r="AF2046" s="3"/>
      <c r="AG2046" s="3"/>
      <c r="AH2046" s="9"/>
      <c r="AI2046" s="10"/>
      <c r="AJ2046" s="9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</row>
    <row r="2047" spans="1:145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13"/>
      <c r="T2047" s="13"/>
      <c r="U2047" s="13"/>
      <c r="V2047" s="13"/>
      <c r="W2047" s="4"/>
      <c r="X2047" s="30"/>
      <c r="Y2047" s="9"/>
      <c r="Z2047" s="9"/>
      <c r="AA2047" s="28"/>
      <c r="AB2047" s="3"/>
      <c r="AC2047" s="1"/>
      <c r="AD2047" s="9"/>
      <c r="AE2047" s="3"/>
      <c r="AF2047" s="3"/>
      <c r="AG2047" s="3"/>
      <c r="AH2047" s="9"/>
      <c r="AI2047" s="10"/>
      <c r="AJ2047" s="9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</row>
    <row r="2048" spans="1:145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13"/>
      <c r="T2048" s="13"/>
      <c r="U2048" s="13"/>
      <c r="V2048" s="13"/>
      <c r="W2048" s="4"/>
      <c r="X2048" s="30"/>
      <c r="Y2048" s="9"/>
      <c r="Z2048" s="9"/>
      <c r="AA2048" s="28"/>
      <c r="AB2048" s="3"/>
      <c r="AC2048" s="1"/>
      <c r="AD2048" s="9"/>
      <c r="AE2048" s="3"/>
      <c r="AF2048" s="3"/>
      <c r="AG2048" s="3"/>
      <c r="AH2048" s="9"/>
      <c r="AI2048" s="10"/>
      <c r="AJ2048" s="9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</row>
    <row r="2049" spans="1:145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13"/>
      <c r="T2049" s="13"/>
      <c r="U2049" s="13"/>
      <c r="V2049" s="13"/>
      <c r="W2049" s="4"/>
      <c r="X2049" s="30"/>
      <c r="Y2049" s="9"/>
      <c r="Z2049" s="9"/>
      <c r="AA2049" s="28"/>
      <c r="AB2049" s="3"/>
      <c r="AC2049" s="1"/>
      <c r="AD2049" s="9"/>
      <c r="AE2049" s="3"/>
      <c r="AF2049" s="3"/>
      <c r="AG2049" s="3"/>
      <c r="AH2049" s="9"/>
      <c r="AI2049" s="10"/>
      <c r="AJ2049" s="9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</row>
    <row r="2050" spans="1:145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13"/>
      <c r="T2050" s="13"/>
      <c r="U2050" s="13"/>
      <c r="V2050" s="13"/>
      <c r="W2050" s="4"/>
      <c r="X2050" s="30"/>
      <c r="Y2050" s="9"/>
      <c r="Z2050" s="9"/>
      <c r="AA2050" s="28"/>
      <c r="AB2050" s="3"/>
      <c r="AC2050" s="1"/>
      <c r="AD2050" s="9"/>
      <c r="AE2050" s="3"/>
      <c r="AF2050" s="3"/>
      <c r="AG2050" s="3"/>
      <c r="AH2050" s="9"/>
      <c r="AI2050" s="10"/>
      <c r="AJ2050" s="9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</row>
    <row r="2051" spans="1:145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13"/>
      <c r="T2051" s="13"/>
      <c r="U2051" s="13"/>
      <c r="V2051" s="13"/>
      <c r="W2051" s="4"/>
      <c r="X2051" s="30"/>
      <c r="Y2051" s="9"/>
      <c r="Z2051" s="9"/>
      <c r="AA2051" s="28"/>
      <c r="AB2051" s="3"/>
      <c r="AC2051" s="1"/>
      <c r="AD2051" s="9"/>
      <c r="AE2051" s="3"/>
      <c r="AF2051" s="3"/>
      <c r="AG2051" s="3"/>
      <c r="AH2051" s="9"/>
      <c r="AI2051" s="10"/>
      <c r="AJ2051" s="9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</row>
    <row r="2052" spans="1:145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13"/>
      <c r="T2052" s="13"/>
      <c r="U2052" s="13"/>
      <c r="V2052" s="13"/>
      <c r="W2052" s="4"/>
      <c r="X2052" s="30"/>
      <c r="Y2052" s="9"/>
      <c r="Z2052" s="9"/>
      <c r="AA2052" s="28"/>
      <c r="AB2052" s="3"/>
      <c r="AC2052" s="1"/>
      <c r="AD2052" s="9"/>
      <c r="AE2052" s="3"/>
      <c r="AF2052" s="3"/>
      <c r="AG2052" s="3"/>
      <c r="AH2052" s="9"/>
      <c r="AI2052" s="10"/>
      <c r="AJ2052" s="9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</row>
    <row r="2053" spans="1:145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13"/>
      <c r="T2053" s="13"/>
      <c r="U2053" s="13"/>
      <c r="V2053" s="13"/>
      <c r="W2053" s="4"/>
      <c r="X2053" s="30"/>
      <c r="Y2053" s="9"/>
      <c r="Z2053" s="9"/>
      <c r="AA2053" s="28"/>
      <c r="AB2053" s="3"/>
      <c r="AC2053" s="1"/>
      <c r="AD2053" s="9"/>
      <c r="AE2053" s="3"/>
      <c r="AF2053" s="3"/>
      <c r="AG2053" s="3"/>
      <c r="AH2053" s="9"/>
      <c r="AI2053" s="10"/>
      <c r="AJ2053" s="9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</row>
    <row r="2054" spans="1:145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13"/>
      <c r="T2054" s="13"/>
      <c r="U2054" s="13"/>
      <c r="V2054" s="13"/>
      <c r="W2054" s="4"/>
      <c r="X2054" s="30"/>
      <c r="Y2054" s="9"/>
      <c r="Z2054" s="9"/>
      <c r="AA2054" s="28"/>
      <c r="AB2054" s="3"/>
      <c r="AC2054" s="1"/>
      <c r="AD2054" s="9"/>
      <c r="AE2054" s="3"/>
      <c r="AF2054" s="3"/>
      <c r="AG2054" s="3"/>
      <c r="AH2054" s="9"/>
      <c r="AI2054" s="10"/>
      <c r="AJ2054" s="9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</row>
    <row r="2055" spans="1:145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13"/>
      <c r="T2055" s="13"/>
      <c r="U2055" s="13"/>
      <c r="V2055" s="13"/>
      <c r="W2055" s="4"/>
      <c r="X2055" s="30"/>
      <c r="Y2055" s="9"/>
      <c r="Z2055" s="9"/>
      <c r="AA2055" s="28"/>
      <c r="AB2055" s="3"/>
      <c r="AC2055" s="1"/>
      <c r="AD2055" s="9"/>
      <c r="AE2055" s="3"/>
      <c r="AF2055" s="3"/>
      <c r="AG2055" s="3"/>
      <c r="AH2055" s="9"/>
      <c r="AI2055" s="10"/>
      <c r="AJ2055" s="9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</row>
    <row r="2056" spans="1:145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13"/>
      <c r="T2056" s="13"/>
      <c r="U2056" s="13"/>
      <c r="V2056" s="13"/>
      <c r="W2056" s="4"/>
      <c r="X2056" s="30"/>
      <c r="Y2056" s="9"/>
      <c r="Z2056" s="9"/>
      <c r="AA2056" s="28"/>
      <c r="AB2056" s="3"/>
      <c r="AC2056" s="1"/>
      <c r="AD2056" s="9"/>
      <c r="AE2056" s="3"/>
      <c r="AF2056" s="3"/>
      <c r="AG2056" s="3"/>
      <c r="AH2056" s="9"/>
      <c r="AI2056" s="10"/>
      <c r="AJ2056" s="9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</row>
    <row r="2057" spans="1:145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13"/>
      <c r="T2057" s="13"/>
      <c r="U2057" s="13"/>
      <c r="V2057" s="13"/>
      <c r="W2057" s="4"/>
      <c r="X2057" s="30"/>
      <c r="Y2057" s="9"/>
      <c r="Z2057" s="9"/>
      <c r="AA2057" s="28"/>
      <c r="AB2057" s="3"/>
      <c r="AC2057" s="1"/>
      <c r="AD2057" s="9"/>
      <c r="AE2057" s="3"/>
      <c r="AF2057" s="3"/>
      <c r="AG2057" s="3"/>
      <c r="AH2057" s="9"/>
      <c r="AI2057" s="10"/>
      <c r="AJ2057" s="9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</row>
    <row r="2058" spans="1:145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13"/>
      <c r="T2058" s="13"/>
      <c r="U2058" s="13"/>
      <c r="V2058" s="13"/>
      <c r="W2058" s="4"/>
      <c r="X2058" s="30"/>
      <c r="Y2058" s="9"/>
      <c r="Z2058" s="9"/>
      <c r="AA2058" s="28"/>
      <c r="AB2058" s="3"/>
      <c r="AC2058" s="1"/>
      <c r="AD2058" s="9"/>
      <c r="AE2058" s="3"/>
      <c r="AF2058" s="3"/>
      <c r="AG2058" s="3"/>
      <c r="AH2058" s="9"/>
      <c r="AI2058" s="10"/>
      <c r="AJ2058" s="9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</row>
    <row r="2059" spans="1:145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13"/>
      <c r="T2059" s="13"/>
      <c r="U2059" s="13"/>
      <c r="V2059" s="13"/>
      <c r="W2059" s="4"/>
      <c r="X2059" s="30"/>
      <c r="Y2059" s="9"/>
      <c r="Z2059" s="9"/>
      <c r="AA2059" s="28"/>
      <c r="AB2059" s="3"/>
      <c r="AC2059" s="1"/>
      <c r="AD2059" s="9"/>
      <c r="AE2059" s="3"/>
      <c r="AF2059" s="3"/>
      <c r="AG2059" s="3"/>
      <c r="AH2059" s="9"/>
      <c r="AI2059" s="10"/>
      <c r="AJ2059" s="9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</row>
    <row r="2060" spans="1:145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13"/>
      <c r="T2060" s="13"/>
      <c r="U2060" s="13"/>
      <c r="V2060" s="13"/>
      <c r="W2060" s="4"/>
      <c r="X2060" s="30"/>
      <c r="Y2060" s="9"/>
      <c r="Z2060" s="9"/>
      <c r="AA2060" s="28"/>
      <c r="AB2060" s="3"/>
      <c r="AC2060" s="1"/>
      <c r="AD2060" s="9"/>
      <c r="AE2060" s="3"/>
      <c r="AF2060" s="3"/>
      <c r="AG2060" s="3"/>
      <c r="AH2060" s="9"/>
      <c r="AI2060" s="10"/>
      <c r="AJ2060" s="9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</row>
    <row r="2061" spans="1:145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13"/>
      <c r="T2061" s="13"/>
      <c r="U2061" s="13"/>
      <c r="V2061" s="13"/>
      <c r="W2061" s="4"/>
      <c r="X2061" s="30"/>
      <c r="Y2061" s="9"/>
      <c r="Z2061" s="9"/>
      <c r="AA2061" s="28"/>
      <c r="AB2061" s="3"/>
      <c r="AC2061" s="1"/>
      <c r="AD2061" s="9"/>
      <c r="AE2061" s="3"/>
      <c r="AF2061" s="3"/>
      <c r="AG2061" s="3"/>
      <c r="AH2061" s="9"/>
      <c r="AI2061" s="10"/>
      <c r="AJ2061" s="9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</row>
    <row r="2062" spans="1:145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13"/>
      <c r="T2062" s="13"/>
      <c r="U2062" s="13"/>
      <c r="V2062" s="13"/>
      <c r="W2062" s="4"/>
      <c r="X2062" s="30"/>
      <c r="Y2062" s="9"/>
      <c r="Z2062" s="9"/>
      <c r="AA2062" s="28"/>
      <c r="AB2062" s="3"/>
      <c r="AC2062" s="1"/>
      <c r="AD2062" s="9"/>
      <c r="AE2062" s="3"/>
      <c r="AF2062" s="3"/>
      <c r="AG2062" s="3"/>
      <c r="AH2062" s="9"/>
      <c r="AI2062" s="10"/>
      <c r="AJ2062" s="9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</row>
    <row r="2063" spans="1:145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13"/>
      <c r="T2063" s="13"/>
      <c r="U2063" s="13"/>
      <c r="V2063" s="13"/>
      <c r="W2063" s="4"/>
      <c r="X2063" s="30"/>
      <c r="Y2063" s="9"/>
      <c r="Z2063" s="9"/>
      <c r="AA2063" s="28"/>
      <c r="AB2063" s="3"/>
      <c r="AC2063" s="1"/>
      <c r="AD2063" s="9"/>
      <c r="AE2063" s="3"/>
      <c r="AF2063" s="3"/>
      <c r="AG2063" s="3"/>
      <c r="AH2063" s="9"/>
      <c r="AI2063" s="10"/>
      <c r="AJ2063" s="9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</row>
    <row r="2064" spans="1:145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13"/>
      <c r="T2064" s="13"/>
      <c r="U2064" s="13"/>
      <c r="V2064" s="13"/>
      <c r="W2064" s="4"/>
      <c r="X2064" s="30"/>
      <c r="Y2064" s="9"/>
      <c r="Z2064" s="9"/>
      <c r="AA2064" s="28"/>
      <c r="AB2064" s="3"/>
      <c r="AC2064" s="1"/>
      <c r="AD2064" s="9"/>
      <c r="AE2064" s="3"/>
      <c r="AF2064" s="3"/>
      <c r="AG2064" s="3"/>
      <c r="AH2064" s="9"/>
      <c r="AI2064" s="10"/>
      <c r="AJ2064" s="9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</row>
    <row r="2065" spans="1:145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13"/>
      <c r="T2065" s="13"/>
      <c r="U2065" s="13"/>
      <c r="V2065" s="13"/>
      <c r="W2065" s="4"/>
      <c r="X2065" s="30"/>
      <c r="Y2065" s="9"/>
      <c r="Z2065" s="9"/>
      <c r="AA2065" s="28"/>
      <c r="AB2065" s="3"/>
      <c r="AC2065" s="1"/>
      <c r="AD2065" s="9"/>
      <c r="AE2065" s="3"/>
      <c r="AF2065" s="3"/>
      <c r="AG2065" s="3"/>
      <c r="AH2065" s="9"/>
      <c r="AI2065" s="10"/>
      <c r="AJ2065" s="9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</row>
    <row r="2066" spans="1:145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13"/>
      <c r="T2066" s="13"/>
      <c r="U2066" s="13"/>
      <c r="V2066" s="13"/>
      <c r="W2066" s="4"/>
      <c r="X2066" s="30"/>
      <c r="Y2066" s="9"/>
      <c r="Z2066" s="9"/>
      <c r="AA2066" s="28"/>
      <c r="AB2066" s="3"/>
      <c r="AC2066" s="1"/>
      <c r="AD2066" s="9"/>
      <c r="AE2066" s="3"/>
      <c r="AF2066" s="3"/>
      <c r="AG2066" s="3"/>
      <c r="AH2066" s="9"/>
      <c r="AI2066" s="10"/>
      <c r="AJ2066" s="9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</row>
    <row r="2067" spans="1:145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13"/>
      <c r="T2067" s="13"/>
      <c r="U2067" s="13"/>
      <c r="V2067" s="13"/>
      <c r="W2067" s="4"/>
      <c r="X2067" s="30"/>
      <c r="Y2067" s="9"/>
      <c r="Z2067" s="9"/>
      <c r="AA2067" s="28"/>
      <c r="AB2067" s="3"/>
      <c r="AC2067" s="1"/>
      <c r="AD2067" s="9"/>
      <c r="AE2067" s="3"/>
      <c r="AF2067" s="3"/>
      <c r="AG2067" s="3"/>
      <c r="AH2067" s="9"/>
      <c r="AI2067" s="10"/>
      <c r="AJ2067" s="9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</row>
    <row r="2068" spans="1:145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13"/>
      <c r="T2068" s="13"/>
      <c r="U2068" s="13"/>
      <c r="V2068" s="13"/>
      <c r="W2068" s="4"/>
      <c r="X2068" s="30"/>
      <c r="Y2068" s="9"/>
      <c r="Z2068" s="9"/>
      <c r="AA2068" s="28"/>
      <c r="AB2068" s="3"/>
      <c r="AC2068" s="1"/>
      <c r="AD2068" s="9"/>
      <c r="AE2068" s="3"/>
      <c r="AF2068" s="3"/>
      <c r="AG2068" s="3"/>
      <c r="AH2068" s="9"/>
      <c r="AI2068" s="10"/>
      <c r="AJ2068" s="9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</row>
    <row r="2069" spans="1:145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13"/>
      <c r="T2069" s="13"/>
      <c r="U2069" s="13"/>
      <c r="V2069" s="13"/>
      <c r="W2069" s="4"/>
      <c r="X2069" s="30"/>
      <c r="Y2069" s="9"/>
      <c r="Z2069" s="9"/>
      <c r="AA2069" s="28"/>
      <c r="AB2069" s="3"/>
      <c r="AC2069" s="1"/>
      <c r="AD2069" s="9"/>
      <c r="AE2069" s="3"/>
      <c r="AF2069" s="3"/>
      <c r="AG2069" s="3"/>
      <c r="AH2069" s="9"/>
      <c r="AI2069" s="10"/>
      <c r="AJ2069" s="9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</row>
    <row r="2070" spans="1:145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13"/>
      <c r="T2070" s="13"/>
      <c r="U2070" s="13"/>
      <c r="V2070" s="13"/>
      <c r="W2070" s="4"/>
      <c r="X2070" s="30"/>
      <c r="Y2070" s="9"/>
      <c r="Z2070" s="9"/>
      <c r="AA2070" s="28"/>
      <c r="AB2070" s="3"/>
      <c r="AC2070" s="1"/>
      <c r="AD2070" s="9"/>
      <c r="AE2070" s="3"/>
      <c r="AF2070" s="3"/>
      <c r="AG2070" s="3"/>
      <c r="AH2070" s="9"/>
      <c r="AI2070" s="10"/>
      <c r="AJ2070" s="9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</row>
    <row r="2071" spans="1:145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13"/>
      <c r="T2071" s="13"/>
      <c r="U2071" s="13"/>
      <c r="V2071" s="13"/>
      <c r="W2071" s="4"/>
      <c r="X2071" s="30"/>
      <c r="Y2071" s="9"/>
      <c r="Z2071" s="9"/>
      <c r="AA2071" s="28"/>
      <c r="AB2071" s="3"/>
      <c r="AC2071" s="1"/>
      <c r="AD2071" s="9"/>
      <c r="AE2071" s="3"/>
      <c r="AF2071" s="3"/>
      <c r="AG2071" s="3"/>
      <c r="AH2071" s="9"/>
      <c r="AI2071" s="10"/>
      <c r="AJ2071" s="9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</row>
    <row r="2072" spans="1:145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13"/>
      <c r="T2072" s="13"/>
      <c r="U2072" s="13"/>
      <c r="V2072" s="13"/>
      <c r="W2072" s="4"/>
      <c r="X2072" s="30"/>
      <c r="Y2072" s="9"/>
      <c r="Z2072" s="9"/>
      <c r="AA2072" s="28"/>
      <c r="AB2072" s="3"/>
      <c r="AC2072" s="1"/>
      <c r="AD2072" s="9"/>
      <c r="AE2072" s="3"/>
      <c r="AF2072" s="3"/>
      <c r="AG2072" s="3"/>
      <c r="AH2072" s="9"/>
      <c r="AI2072" s="10"/>
      <c r="AJ2072" s="9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</row>
    <row r="2073" spans="1:145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13"/>
      <c r="T2073" s="13"/>
      <c r="U2073" s="13"/>
      <c r="V2073" s="13"/>
      <c r="W2073" s="4"/>
      <c r="X2073" s="30"/>
      <c r="Y2073" s="9"/>
      <c r="Z2073" s="9"/>
      <c r="AA2073" s="28"/>
      <c r="AB2073" s="3"/>
      <c r="AC2073" s="1"/>
      <c r="AD2073" s="9"/>
      <c r="AE2073" s="3"/>
      <c r="AF2073" s="3"/>
      <c r="AG2073" s="3"/>
      <c r="AH2073" s="9"/>
      <c r="AI2073" s="10"/>
      <c r="AJ2073" s="9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</row>
    <row r="2074" spans="1:145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13"/>
      <c r="T2074" s="13"/>
      <c r="U2074" s="13"/>
      <c r="V2074" s="13"/>
      <c r="W2074" s="4"/>
      <c r="X2074" s="30"/>
      <c r="Y2074" s="9"/>
      <c r="Z2074" s="9"/>
      <c r="AA2074" s="28"/>
      <c r="AB2074" s="3"/>
      <c r="AC2074" s="1"/>
      <c r="AD2074" s="9"/>
      <c r="AE2074" s="3"/>
      <c r="AF2074" s="3"/>
      <c r="AG2074" s="3"/>
      <c r="AH2074" s="9"/>
      <c r="AI2074" s="10"/>
      <c r="AJ2074" s="9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</row>
    <row r="2075" spans="1:145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13"/>
      <c r="T2075" s="13"/>
      <c r="U2075" s="13"/>
      <c r="V2075" s="13"/>
      <c r="W2075" s="4"/>
      <c r="X2075" s="30"/>
      <c r="Y2075" s="9"/>
      <c r="Z2075" s="9"/>
      <c r="AA2075" s="28"/>
      <c r="AB2075" s="3"/>
      <c r="AC2075" s="1"/>
      <c r="AD2075" s="9"/>
      <c r="AE2075" s="3"/>
      <c r="AF2075" s="3"/>
      <c r="AG2075" s="3"/>
      <c r="AH2075" s="9"/>
      <c r="AI2075" s="10"/>
      <c r="AJ2075" s="9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</row>
    <row r="2076" spans="1:145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13"/>
      <c r="T2076" s="13"/>
      <c r="U2076" s="13"/>
      <c r="V2076" s="13"/>
      <c r="W2076" s="4"/>
      <c r="X2076" s="30"/>
      <c r="Y2076" s="9"/>
      <c r="Z2076" s="9"/>
      <c r="AA2076" s="28"/>
      <c r="AB2076" s="3"/>
      <c r="AC2076" s="1"/>
      <c r="AD2076" s="9"/>
      <c r="AE2076" s="3"/>
      <c r="AF2076" s="3"/>
      <c r="AG2076" s="3"/>
      <c r="AH2076" s="9"/>
      <c r="AI2076" s="10"/>
      <c r="AJ2076" s="9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</row>
    <row r="2077" spans="1:145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13"/>
      <c r="T2077" s="13"/>
      <c r="U2077" s="13"/>
      <c r="V2077" s="13"/>
      <c r="W2077" s="4"/>
      <c r="X2077" s="30"/>
      <c r="Y2077" s="9"/>
      <c r="Z2077" s="9"/>
      <c r="AA2077" s="28"/>
      <c r="AB2077" s="3"/>
      <c r="AC2077" s="1"/>
      <c r="AD2077" s="9"/>
      <c r="AE2077" s="3"/>
      <c r="AF2077" s="3"/>
      <c r="AG2077" s="3"/>
      <c r="AH2077" s="9"/>
      <c r="AI2077" s="10"/>
      <c r="AJ2077" s="9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</row>
    <row r="2078" spans="1:145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13"/>
      <c r="T2078" s="13"/>
      <c r="U2078" s="13"/>
      <c r="V2078" s="13"/>
      <c r="W2078" s="4"/>
      <c r="X2078" s="30"/>
      <c r="Y2078" s="9"/>
      <c r="Z2078" s="9"/>
      <c r="AA2078" s="28"/>
      <c r="AB2078" s="3"/>
      <c r="AC2078" s="1"/>
      <c r="AD2078" s="9"/>
      <c r="AE2078" s="3"/>
      <c r="AF2078" s="3"/>
      <c r="AG2078" s="3"/>
      <c r="AH2078" s="9"/>
      <c r="AI2078" s="10"/>
      <c r="AJ2078" s="9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</row>
    <row r="2079" spans="1:145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13"/>
      <c r="T2079" s="13"/>
      <c r="U2079" s="13"/>
      <c r="V2079" s="13"/>
      <c r="W2079" s="4"/>
      <c r="X2079" s="30"/>
      <c r="Y2079" s="9"/>
      <c r="Z2079" s="9"/>
      <c r="AA2079" s="28"/>
      <c r="AB2079" s="3"/>
      <c r="AC2079" s="1"/>
      <c r="AD2079" s="9"/>
      <c r="AE2079" s="3"/>
      <c r="AF2079" s="3"/>
      <c r="AG2079" s="3"/>
      <c r="AH2079" s="9"/>
      <c r="AI2079" s="10"/>
      <c r="AJ2079" s="9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</row>
    <row r="2080" spans="1:145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13"/>
      <c r="T2080" s="13"/>
      <c r="U2080" s="13"/>
      <c r="V2080" s="13"/>
      <c r="W2080" s="4"/>
      <c r="X2080" s="30"/>
      <c r="Y2080" s="9"/>
      <c r="Z2080" s="9"/>
      <c r="AA2080" s="28"/>
      <c r="AB2080" s="3"/>
      <c r="AC2080" s="1"/>
      <c r="AD2080" s="9"/>
      <c r="AE2080" s="3"/>
      <c r="AF2080" s="3"/>
      <c r="AG2080" s="3"/>
      <c r="AH2080" s="9"/>
      <c r="AI2080" s="10"/>
      <c r="AJ2080" s="9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</row>
    <row r="2081" spans="1:145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13"/>
      <c r="T2081" s="13"/>
      <c r="U2081" s="13"/>
      <c r="V2081" s="13"/>
      <c r="W2081" s="4"/>
      <c r="X2081" s="30"/>
      <c r="Y2081" s="9"/>
      <c r="Z2081" s="9"/>
      <c r="AA2081" s="28"/>
      <c r="AB2081" s="3"/>
      <c r="AC2081" s="1"/>
      <c r="AD2081" s="9"/>
      <c r="AE2081" s="3"/>
      <c r="AF2081" s="3"/>
      <c r="AG2081" s="3"/>
      <c r="AH2081" s="9"/>
      <c r="AI2081" s="10"/>
      <c r="AJ2081" s="9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</row>
    <row r="2082" spans="1:145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13"/>
      <c r="T2082" s="13"/>
      <c r="U2082" s="13"/>
      <c r="V2082" s="13"/>
      <c r="W2082" s="4"/>
      <c r="X2082" s="30"/>
      <c r="Y2082" s="9"/>
      <c r="Z2082" s="9"/>
      <c r="AA2082" s="28"/>
      <c r="AB2082" s="3"/>
      <c r="AC2082" s="1"/>
      <c r="AD2082" s="9"/>
      <c r="AE2082" s="3"/>
      <c r="AF2082" s="3"/>
      <c r="AG2082" s="3"/>
      <c r="AH2082" s="9"/>
      <c r="AI2082" s="10"/>
      <c r="AJ2082" s="9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</row>
    <row r="2083" spans="1:145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13"/>
      <c r="T2083" s="13"/>
      <c r="U2083" s="13"/>
      <c r="V2083" s="13"/>
      <c r="W2083" s="4"/>
      <c r="X2083" s="30"/>
      <c r="Y2083" s="9"/>
      <c r="Z2083" s="9"/>
      <c r="AA2083" s="28"/>
      <c r="AB2083" s="3"/>
      <c r="AC2083" s="1"/>
      <c r="AD2083" s="9"/>
      <c r="AE2083" s="3"/>
      <c r="AF2083" s="3"/>
      <c r="AG2083" s="3"/>
      <c r="AH2083" s="9"/>
      <c r="AI2083" s="10"/>
      <c r="AJ2083" s="9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</row>
    <row r="2084" spans="1:145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13"/>
      <c r="T2084" s="13"/>
      <c r="U2084" s="13"/>
      <c r="V2084" s="13"/>
      <c r="W2084" s="4"/>
      <c r="X2084" s="30"/>
      <c r="Y2084" s="9"/>
      <c r="Z2084" s="9"/>
      <c r="AA2084" s="28"/>
      <c r="AB2084" s="3"/>
      <c r="AC2084" s="1"/>
      <c r="AD2084" s="9"/>
      <c r="AE2084" s="3"/>
      <c r="AF2084" s="3"/>
      <c r="AG2084" s="3"/>
      <c r="AH2084" s="9"/>
      <c r="AI2084" s="10"/>
      <c r="AJ2084" s="9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</row>
    <row r="2085" spans="1:145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13"/>
      <c r="T2085" s="13"/>
      <c r="U2085" s="13"/>
      <c r="V2085" s="13"/>
      <c r="W2085" s="4"/>
      <c r="X2085" s="30"/>
      <c r="Y2085" s="9"/>
      <c r="Z2085" s="9"/>
      <c r="AA2085" s="28"/>
      <c r="AB2085" s="3"/>
      <c r="AC2085" s="1"/>
      <c r="AD2085" s="9"/>
      <c r="AE2085" s="3"/>
      <c r="AF2085" s="3"/>
      <c r="AG2085" s="3"/>
      <c r="AH2085" s="9"/>
      <c r="AI2085" s="10"/>
      <c r="AJ2085" s="9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</row>
    <row r="2086" spans="1:145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13"/>
      <c r="T2086" s="13"/>
      <c r="U2086" s="13"/>
      <c r="V2086" s="13"/>
      <c r="W2086" s="4"/>
      <c r="X2086" s="30"/>
      <c r="Y2086" s="9"/>
      <c r="Z2086" s="9"/>
      <c r="AA2086" s="28"/>
      <c r="AB2086" s="3"/>
      <c r="AC2086" s="1"/>
      <c r="AD2086" s="9"/>
      <c r="AE2086" s="3"/>
      <c r="AF2086" s="3"/>
      <c r="AG2086" s="3"/>
      <c r="AH2086" s="9"/>
      <c r="AI2086" s="10"/>
      <c r="AJ2086" s="9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</row>
    <row r="2087" spans="1:145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13"/>
      <c r="T2087" s="13"/>
      <c r="U2087" s="13"/>
      <c r="V2087" s="13"/>
      <c r="W2087" s="4"/>
      <c r="X2087" s="30"/>
      <c r="Y2087" s="9"/>
      <c r="Z2087" s="9"/>
      <c r="AA2087" s="28"/>
      <c r="AB2087" s="3"/>
      <c r="AC2087" s="1"/>
      <c r="AD2087" s="9"/>
      <c r="AE2087" s="3"/>
      <c r="AF2087" s="3"/>
      <c r="AG2087" s="3"/>
      <c r="AH2087" s="9"/>
      <c r="AI2087" s="10"/>
      <c r="AJ2087" s="9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</row>
    <row r="2088" spans="1:145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13"/>
      <c r="T2088" s="13"/>
      <c r="U2088" s="13"/>
      <c r="V2088" s="13"/>
      <c r="W2088" s="4"/>
      <c r="X2088" s="30"/>
      <c r="Y2088" s="9"/>
      <c r="Z2088" s="9"/>
      <c r="AA2088" s="28"/>
      <c r="AB2088" s="3"/>
      <c r="AC2088" s="1"/>
      <c r="AD2088" s="9"/>
      <c r="AE2088" s="3"/>
      <c r="AF2088" s="3"/>
      <c r="AG2088" s="3"/>
      <c r="AH2088" s="9"/>
      <c r="AI2088" s="10"/>
      <c r="AJ2088" s="9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</row>
    <row r="2089" spans="1:145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13"/>
      <c r="T2089" s="13"/>
      <c r="U2089" s="13"/>
      <c r="V2089" s="13"/>
      <c r="W2089" s="4"/>
      <c r="X2089" s="30"/>
      <c r="Y2089" s="9"/>
      <c r="Z2089" s="9"/>
      <c r="AA2089" s="28"/>
      <c r="AB2089" s="3"/>
      <c r="AC2089" s="1"/>
      <c r="AD2089" s="9"/>
      <c r="AE2089" s="3"/>
      <c r="AF2089" s="3"/>
      <c r="AG2089" s="3"/>
      <c r="AH2089" s="9"/>
      <c r="AI2089" s="10"/>
      <c r="AJ2089" s="9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</row>
    <row r="2090" spans="1:145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13"/>
      <c r="T2090" s="13"/>
      <c r="U2090" s="13"/>
      <c r="V2090" s="13"/>
      <c r="W2090" s="4"/>
      <c r="X2090" s="30"/>
      <c r="Y2090" s="9"/>
      <c r="Z2090" s="9"/>
      <c r="AA2090" s="28"/>
      <c r="AB2090" s="3"/>
      <c r="AC2090" s="1"/>
      <c r="AD2090" s="9"/>
      <c r="AE2090" s="3"/>
      <c r="AF2090" s="3"/>
      <c r="AG2090" s="3"/>
      <c r="AH2090" s="9"/>
      <c r="AI2090" s="10"/>
      <c r="AJ2090" s="9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</row>
    <row r="2091" spans="1:145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13"/>
      <c r="T2091" s="13"/>
      <c r="U2091" s="13"/>
      <c r="V2091" s="13"/>
      <c r="W2091" s="4"/>
      <c r="X2091" s="30"/>
      <c r="Y2091" s="9"/>
      <c r="Z2091" s="9"/>
      <c r="AA2091" s="28"/>
      <c r="AB2091" s="3"/>
      <c r="AC2091" s="1"/>
      <c r="AD2091" s="9"/>
      <c r="AE2091" s="3"/>
      <c r="AF2091" s="3"/>
      <c r="AG2091" s="3"/>
      <c r="AH2091" s="9"/>
      <c r="AI2091" s="10"/>
      <c r="AJ2091" s="9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</row>
    <row r="2092" spans="1:145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13"/>
      <c r="T2092" s="13"/>
      <c r="U2092" s="13"/>
      <c r="V2092" s="13"/>
      <c r="W2092" s="4"/>
      <c r="X2092" s="30"/>
      <c r="Y2092" s="9"/>
      <c r="Z2092" s="9"/>
      <c r="AA2092" s="28"/>
      <c r="AB2092" s="3"/>
      <c r="AC2092" s="1"/>
      <c r="AD2092" s="9"/>
      <c r="AE2092" s="3"/>
      <c r="AF2092" s="3"/>
      <c r="AG2092" s="3"/>
      <c r="AH2092" s="9"/>
      <c r="AI2092" s="10"/>
      <c r="AJ2092" s="9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</row>
    <row r="2093" spans="1:145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13"/>
      <c r="T2093" s="13"/>
      <c r="U2093" s="13"/>
      <c r="V2093" s="13"/>
      <c r="W2093" s="4"/>
      <c r="X2093" s="30"/>
      <c r="Y2093" s="9"/>
      <c r="Z2093" s="9"/>
      <c r="AA2093" s="28"/>
      <c r="AB2093" s="3"/>
      <c r="AC2093" s="1"/>
      <c r="AD2093" s="9"/>
      <c r="AE2093" s="3"/>
      <c r="AF2093" s="3"/>
      <c r="AG2093" s="3"/>
      <c r="AH2093" s="9"/>
      <c r="AI2093" s="10"/>
      <c r="AJ2093" s="9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</row>
    <row r="2094" spans="1:145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13"/>
      <c r="T2094" s="13"/>
      <c r="U2094" s="13"/>
      <c r="V2094" s="13"/>
      <c r="W2094" s="4"/>
      <c r="X2094" s="30"/>
      <c r="Y2094" s="9"/>
      <c r="Z2094" s="9"/>
      <c r="AA2094" s="28"/>
      <c r="AB2094" s="3"/>
      <c r="AC2094" s="1"/>
      <c r="AD2094" s="9"/>
      <c r="AE2094" s="3"/>
      <c r="AF2094" s="3"/>
      <c r="AG2094" s="3"/>
      <c r="AH2094" s="9"/>
      <c r="AI2094" s="10"/>
      <c r="AJ2094" s="9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</row>
    <row r="2095" spans="1:145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13"/>
      <c r="T2095" s="13"/>
      <c r="U2095" s="13"/>
      <c r="V2095" s="13"/>
      <c r="W2095" s="4"/>
      <c r="X2095" s="30"/>
      <c r="Y2095" s="9"/>
      <c r="Z2095" s="9"/>
      <c r="AA2095" s="28"/>
      <c r="AB2095" s="3"/>
      <c r="AC2095" s="1"/>
      <c r="AD2095" s="9"/>
      <c r="AE2095" s="3"/>
      <c r="AF2095" s="3"/>
      <c r="AG2095" s="3"/>
      <c r="AH2095" s="9"/>
      <c r="AI2095" s="10"/>
      <c r="AJ2095" s="9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</row>
    <row r="2096" spans="1:145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13"/>
      <c r="T2096" s="13"/>
      <c r="U2096" s="13"/>
      <c r="V2096" s="13"/>
      <c r="W2096" s="4"/>
      <c r="X2096" s="30"/>
      <c r="Y2096" s="9"/>
      <c r="Z2096" s="9"/>
      <c r="AA2096" s="28"/>
      <c r="AB2096" s="3"/>
      <c r="AC2096" s="1"/>
      <c r="AD2096" s="9"/>
      <c r="AE2096" s="3"/>
      <c r="AF2096" s="3"/>
      <c r="AG2096" s="3"/>
      <c r="AH2096" s="9"/>
      <c r="AI2096" s="10"/>
      <c r="AJ2096" s="9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</row>
    <row r="2097" spans="1:145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13"/>
      <c r="T2097" s="13"/>
      <c r="U2097" s="13"/>
      <c r="V2097" s="13"/>
      <c r="W2097" s="4"/>
      <c r="X2097" s="30"/>
      <c r="Y2097" s="9"/>
      <c r="Z2097" s="9"/>
      <c r="AA2097" s="28"/>
      <c r="AB2097" s="3"/>
      <c r="AC2097" s="1"/>
      <c r="AD2097" s="9"/>
      <c r="AE2097" s="3"/>
      <c r="AF2097" s="3"/>
      <c r="AG2097" s="3"/>
      <c r="AH2097" s="9"/>
      <c r="AI2097" s="10"/>
      <c r="AJ2097" s="9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</row>
    <row r="2098" spans="1:145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13"/>
      <c r="T2098" s="13"/>
      <c r="U2098" s="13"/>
      <c r="V2098" s="13"/>
      <c r="W2098" s="4"/>
      <c r="X2098" s="30"/>
      <c r="Y2098" s="9"/>
      <c r="Z2098" s="9"/>
      <c r="AA2098" s="28"/>
      <c r="AB2098" s="3"/>
      <c r="AC2098" s="1"/>
      <c r="AD2098" s="9"/>
      <c r="AE2098" s="3"/>
      <c r="AF2098" s="3"/>
      <c r="AG2098" s="3"/>
      <c r="AH2098" s="9"/>
      <c r="AI2098" s="10"/>
      <c r="AJ2098" s="9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</row>
    <row r="2099" spans="1:145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13"/>
      <c r="T2099" s="13"/>
      <c r="U2099" s="13"/>
      <c r="V2099" s="13"/>
      <c r="W2099" s="4"/>
      <c r="X2099" s="30"/>
      <c r="Y2099" s="9"/>
      <c r="Z2099" s="9"/>
      <c r="AA2099" s="28"/>
      <c r="AB2099" s="3"/>
      <c r="AC2099" s="1"/>
      <c r="AD2099" s="9"/>
      <c r="AE2099" s="3"/>
      <c r="AF2099" s="3"/>
      <c r="AG2099" s="3"/>
      <c r="AH2099" s="9"/>
      <c r="AI2099" s="10"/>
      <c r="AJ2099" s="9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</row>
    <row r="2100" spans="1:145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13"/>
      <c r="T2100" s="13"/>
      <c r="U2100" s="13"/>
      <c r="V2100" s="13"/>
      <c r="W2100" s="4"/>
      <c r="X2100" s="30"/>
      <c r="Y2100" s="9"/>
      <c r="Z2100" s="9"/>
      <c r="AA2100" s="28"/>
      <c r="AB2100" s="3"/>
      <c r="AC2100" s="1"/>
      <c r="AD2100" s="9"/>
      <c r="AE2100" s="3"/>
      <c r="AF2100" s="3"/>
      <c r="AG2100" s="3"/>
      <c r="AH2100" s="9"/>
      <c r="AI2100" s="10"/>
      <c r="AJ2100" s="9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</row>
    <row r="2101" spans="1:145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13"/>
      <c r="T2101" s="13"/>
      <c r="U2101" s="13"/>
      <c r="V2101" s="13"/>
      <c r="W2101" s="4"/>
      <c r="X2101" s="30"/>
      <c r="Y2101" s="9"/>
      <c r="Z2101" s="9"/>
      <c r="AA2101" s="28"/>
      <c r="AB2101" s="3"/>
      <c r="AC2101" s="1"/>
      <c r="AD2101" s="9"/>
      <c r="AE2101" s="3"/>
      <c r="AF2101" s="3"/>
      <c r="AG2101" s="3"/>
      <c r="AH2101" s="9"/>
      <c r="AI2101" s="10"/>
      <c r="AJ2101" s="9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</row>
    <row r="2102" spans="1:145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13"/>
      <c r="T2102" s="13"/>
      <c r="U2102" s="13"/>
      <c r="V2102" s="13"/>
      <c r="W2102" s="4"/>
      <c r="X2102" s="30"/>
      <c r="Y2102" s="9"/>
      <c r="Z2102" s="9"/>
      <c r="AA2102" s="28"/>
      <c r="AB2102" s="3"/>
      <c r="AC2102" s="1"/>
      <c r="AD2102" s="9"/>
      <c r="AE2102" s="3"/>
      <c r="AF2102" s="3"/>
      <c r="AG2102" s="3"/>
      <c r="AH2102" s="9"/>
      <c r="AI2102" s="10"/>
      <c r="AJ2102" s="9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</row>
    <row r="2103" spans="1:145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13"/>
      <c r="T2103" s="13"/>
      <c r="U2103" s="13"/>
      <c r="V2103" s="13"/>
      <c r="W2103" s="4"/>
      <c r="X2103" s="30"/>
      <c r="Y2103" s="9"/>
      <c r="Z2103" s="9"/>
      <c r="AA2103" s="28"/>
      <c r="AB2103" s="3"/>
      <c r="AC2103" s="1"/>
      <c r="AD2103" s="9"/>
      <c r="AE2103" s="3"/>
      <c r="AF2103" s="3"/>
      <c r="AG2103" s="3"/>
      <c r="AH2103" s="9"/>
      <c r="AI2103" s="10"/>
      <c r="AJ2103" s="9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</row>
    <row r="2104" spans="1:145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13"/>
      <c r="T2104" s="13"/>
      <c r="U2104" s="13"/>
      <c r="V2104" s="13"/>
      <c r="W2104" s="4"/>
      <c r="X2104" s="30"/>
      <c r="Y2104" s="9"/>
      <c r="Z2104" s="9"/>
      <c r="AA2104" s="28"/>
      <c r="AB2104" s="3"/>
      <c r="AC2104" s="1"/>
      <c r="AD2104" s="9"/>
      <c r="AE2104" s="3"/>
      <c r="AF2104" s="3"/>
      <c r="AG2104" s="3"/>
      <c r="AH2104" s="9"/>
      <c r="AI2104" s="10"/>
      <c r="AJ2104" s="9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</row>
    <row r="2105" spans="1:145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13"/>
      <c r="T2105" s="13"/>
      <c r="U2105" s="13"/>
      <c r="V2105" s="13"/>
      <c r="W2105" s="4"/>
      <c r="X2105" s="30"/>
      <c r="Y2105" s="9"/>
      <c r="Z2105" s="9"/>
      <c r="AA2105" s="28"/>
      <c r="AB2105" s="3"/>
      <c r="AC2105" s="1"/>
      <c r="AD2105" s="9"/>
      <c r="AE2105" s="3"/>
      <c r="AF2105" s="3"/>
      <c r="AG2105" s="3"/>
      <c r="AH2105" s="9"/>
      <c r="AI2105" s="10"/>
      <c r="AJ2105" s="9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</row>
    <row r="2106" spans="1:145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13"/>
      <c r="T2106" s="13"/>
      <c r="U2106" s="13"/>
      <c r="V2106" s="13"/>
      <c r="W2106" s="4"/>
      <c r="X2106" s="30"/>
      <c r="Y2106" s="9"/>
      <c r="Z2106" s="9"/>
      <c r="AA2106" s="28"/>
      <c r="AB2106" s="3"/>
      <c r="AC2106" s="1"/>
      <c r="AD2106" s="9"/>
      <c r="AE2106" s="3"/>
      <c r="AF2106" s="3"/>
      <c r="AG2106" s="3"/>
      <c r="AH2106" s="9"/>
      <c r="AI2106" s="10"/>
      <c r="AJ2106" s="9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</row>
    <row r="2107" spans="1:145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13"/>
      <c r="T2107" s="13"/>
      <c r="U2107" s="13"/>
      <c r="V2107" s="13"/>
      <c r="W2107" s="4"/>
      <c r="X2107" s="30"/>
      <c r="Y2107" s="9"/>
      <c r="Z2107" s="9"/>
      <c r="AA2107" s="28"/>
      <c r="AB2107" s="3"/>
      <c r="AC2107" s="1"/>
      <c r="AD2107" s="9"/>
      <c r="AE2107" s="3"/>
      <c r="AF2107" s="3"/>
      <c r="AG2107" s="3"/>
      <c r="AH2107" s="9"/>
      <c r="AI2107" s="10"/>
      <c r="AJ2107" s="9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</row>
    <row r="2108" spans="1:145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13"/>
      <c r="T2108" s="13"/>
      <c r="U2108" s="13"/>
      <c r="V2108" s="13"/>
      <c r="W2108" s="4"/>
      <c r="X2108" s="30"/>
      <c r="Y2108" s="9"/>
      <c r="Z2108" s="9"/>
      <c r="AA2108" s="28"/>
      <c r="AB2108" s="3"/>
      <c r="AC2108" s="1"/>
      <c r="AD2108" s="9"/>
      <c r="AE2108" s="3"/>
      <c r="AF2108" s="3"/>
      <c r="AG2108" s="3"/>
      <c r="AH2108" s="9"/>
      <c r="AI2108" s="10"/>
      <c r="AJ2108" s="9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</row>
    <row r="2109" spans="1:145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13"/>
      <c r="T2109" s="13"/>
      <c r="U2109" s="13"/>
      <c r="V2109" s="13"/>
      <c r="W2109" s="4"/>
      <c r="X2109" s="30"/>
      <c r="Y2109" s="9"/>
      <c r="Z2109" s="9"/>
      <c r="AA2109" s="28"/>
      <c r="AB2109" s="3"/>
      <c r="AC2109" s="1"/>
      <c r="AD2109" s="9"/>
      <c r="AE2109" s="3"/>
      <c r="AF2109" s="3"/>
      <c r="AG2109" s="3"/>
      <c r="AH2109" s="9"/>
      <c r="AI2109" s="10"/>
      <c r="AJ2109" s="9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</row>
    <row r="2110" spans="1:145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13"/>
      <c r="T2110" s="13"/>
      <c r="U2110" s="13"/>
      <c r="V2110" s="13"/>
      <c r="W2110" s="4"/>
      <c r="X2110" s="30"/>
      <c r="Y2110" s="9"/>
      <c r="Z2110" s="9"/>
      <c r="AA2110" s="28"/>
      <c r="AB2110" s="3"/>
      <c r="AC2110" s="1"/>
      <c r="AD2110" s="9"/>
      <c r="AE2110" s="3"/>
      <c r="AF2110" s="3"/>
      <c r="AG2110" s="3"/>
      <c r="AH2110" s="9"/>
      <c r="AI2110" s="10"/>
      <c r="AJ2110" s="9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</row>
    <row r="2111" spans="1:145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13"/>
      <c r="T2111" s="13"/>
      <c r="U2111" s="13"/>
      <c r="V2111" s="13"/>
      <c r="W2111" s="4"/>
      <c r="X2111" s="30"/>
      <c r="Y2111" s="9"/>
      <c r="Z2111" s="9"/>
      <c r="AA2111" s="28"/>
      <c r="AB2111" s="3"/>
      <c r="AC2111" s="1"/>
      <c r="AD2111" s="9"/>
      <c r="AE2111" s="3"/>
      <c r="AF2111" s="3"/>
      <c r="AG2111" s="3"/>
      <c r="AH2111" s="9"/>
      <c r="AI2111" s="10"/>
      <c r="AJ2111" s="9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</row>
    <row r="2112" spans="1:145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13"/>
      <c r="T2112" s="13"/>
      <c r="U2112" s="13"/>
      <c r="V2112" s="13"/>
      <c r="W2112" s="4"/>
      <c r="X2112" s="30"/>
      <c r="Y2112" s="9"/>
      <c r="Z2112" s="9"/>
      <c r="AA2112" s="28"/>
      <c r="AB2112" s="3"/>
      <c r="AC2112" s="1"/>
      <c r="AD2112" s="9"/>
      <c r="AE2112" s="3"/>
      <c r="AF2112" s="3"/>
      <c r="AG2112" s="3"/>
      <c r="AH2112" s="9"/>
      <c r="AI2112" s="10"/>
      <c r="AJ2112" s="9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</row>
    <row r="2113" spans="1:145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13"/>
      <c r="T2113" s="13"/>
      <c r="U2113" s="13"/>
      <c r="V2113" s="13"/>
      <c r="W2113" s="4"/>
      <c r="X2113" s="30"/>
      <c r="Y2113" s="9"/>
      <c r="Z2113" s="9"/>
      <c r="AA2113" s="28"/>
      <c r="AB2113" s="3"/>
      <c r="AC2113" s="1"/>
      <c r="AD2113" s="9"/>
      <c r="AE2113" s="3"/>
      <c r="AF2113" s="3"/>
      <c r="AG2113" s="3"/>
      <c r="AH2113" s="9"/>
      <c r="AI2113" s="10"/>
      <c r="AJ2113" s="9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</row>
    <row r="2114" spans="1:145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13"/>
      <c r="T2114" s="13"/>
      <c r="U2114" s="13"/>
      <c r="V2114" s="13"/>
      <c r="W2114" s="4"/>
      <c r="X2114" s="30"/>
      <c r="Y2114" s="9"/>
      <c r="Z2114" s="9"/>
      <c r="AA2114" s="28"/>
      <c r="AB2114" s="3"/>
      <c r="AC2114" s="1"/>
      <c r="AD2114" s="9"/>
      <c r="AE2114" s="3"/>
      <c r="AF2114" s="3"/>
      <c r="AG2114" s="3"/>
      <c r="AH2114" s="9"/>
      <c r="AI2114" s="10"/>
      <c r="AJ2114" s="9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</row>
    <row r="2115" spans="1:145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13"/>
      <c r="T2115" s="13"/>
      <c r="U2115" s="13"/>
      <c r="V2115" s="13"/>
      <c r="W2115" s="4"/>
      <c r="X2115" s="30"/>
      <c r="Y2115" s="9"/>
      <c r="Z2115" s="9"/>
      <c r="AA2115" s="28"/>
      <c r="AB2115" s="3"/>
      <c r="AC2115" s="1"/>
      <c r="AD2115" s="9"/>
      <c r="AE2115" s="3"/>
      <c r="AF2115" s="3"/>
      <c r="AG2115" s="3"/>
      <c r="AH2115" s="9"/>
      <c r="AI2115" s="10"/>
      <c r="AJ2115" s="9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</row>
    <row r="2116" spans="1:145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13"/>
      <c r="T2116" s="13"/>
      <c r="U2116" s="13"/>
      <c r="V2116" s="13"/>
      <c r="W2116" s="4"/>
      <c r="X2116" s="30"/>
      <c r="Y2116" s="9"/>
      <c r="Z2116" s="9"/>
      <c r="AA2116" s="28"/>
      <c r="AB2116" s="3"/>
      <c r="AC2116" s="1"/>
      <c r="AD2116" s="9"/>
      <c r="AE2116" s="3"/>
      <c r="AF2116" s="3"/>
      <c r="AG2116" s="3"/>
      <c r="AH2116" s="9"/>
      <c r="AI2116" s="10"/>
      <c r="AJ2116" s="9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</row>
    <row r="2117" spans="1:145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13"/>
      <c r="T2117" s="13"/>
      <c r="U2117" s="13"/>
      <c r="V2117" s="13"/>
      <c r="W2117" s="4"/>
      <c r="X2117" s="30"/>
      <c r="Y2117" s="9"/>
      <c r="Z2117" s="9"/>
      <c r="AA2117" s="28"/>
      <c r="AB2117" s="3"/>
      <c r="AC2117" s="1"/>
      <c r="AD2117" s="9"/>
      <c r="AE2117" s="3"/>
      <c r="AF2117" s="3"/>
      <c r="AG2117" s="3"/>
      <c r="AH2117" s="9"/>
      <c r="AI2117" s="10"/>
      <c r="AJ2117" s="9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</row>
    <row r="2118" spans="1:145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13"/>
      <c r="T2118" s="13"/>
      <c r="U2118" s="13"/>
      <c r="V2118" s="13"/>
      <c r="W2118" s="4"/>
      <c r="X2118" s="30"/>
      <c r="Y2118" s="9"/>
      <c r="Z2118" s="9"/>
      <c r="AA2118" s="28"/>
      <c r="AB2118" s="3"/>
      <c r="AC2118" s="1"/>
      <c r="AD2118" s="9"/>
      <c r="AE2118" s="3"/>
      <c r="AF2118" s="3"/>
      <c r="AG2118" s="3"/>
      <c r="AH2118" s="9"/>
      <c r="AI2118" s="10"/>
      <c r="AJ2118" s="9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</row>
    <row r="2119" spans="1:145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13"/>
      <c r="T2119" s="13"/>
      <c r="U2119" s="13"/>
      <c r="V2119" s="13"/>
      <c r="W2119" s="4"/>
      <c r="X2119" s="30"/>
      <c r="Y2119" s="9"/>
      <c r="Z2119" s="9"/>
      <c r="AA2119" s="28"/>
      <c r="AB2119" s="3"/>
      <c r="AC2119" s="1"/>
      <c r="AD2119" s="9"/>
      <c r="AE2119" s="3"/>
      <c r="AF2119" s="3"/>
      <c r="AG2119" s="3"/>
      <c r="AH2119" s="9"/>
      <c r="AI2119" s="10"/>
      <c r="AJ2119" s="9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</row>
    <row r="2120" spans="1:145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13"/>
      <c r="T2120" s="13"/>
      <c r="U2120" s="13"/>
      <c r="V2120" s="13"/>
      <c r="W2120" s="4"/>
      <c r="X2120" s="30"/>
      <c r="Y2120" s="9"/>
      <c r="Z2120" s="9"/>
      <c r="AA2120" s="28"/>
      <c r="AB2120" s="3"/>
      <c r="AC2120" s="1"/>
      <c r="AD2120" s="9"/>
      <c r="AE2120" s="3"/>
      <c r="AF2120" s="3"/>
      <c r="AG2120" s="3"/>
      <c r="AH2120" s="9"/>
      <c r="AI2120" s="10"/>
      <c r="AJ2120" s="9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</row>
    <row r="2121" spans="1:145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13"/>
      <c r="T2121" s="13"/>
      <c r="U2121" s="13"/>
      <c r="V2121" s="13"/>
      <c r="W2121" s="4"/>
      <c r="X2121" s="30"/>
      <c r="Y2121" s="9"/>
      <c r="Z2121" s="9"/>
      <c r="AA2121" s="28"/>
      <c r="AB2121" s="3"/>
      <c r="AC2121" s="1"/>
      <c r="AD2121" s="9"/>
      <c r="AE2121" s="3"/>
      <c r="AF2121" s="3"/>
      <c r="AG2121" s="3"/>
      <c r="AH2121" s="9"/>
      <c r="AI2121" s="10"/>
      <c r="AJ2121" s="9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</row>
    <row r="2122" spans="1:145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13"/>
      <c r="T2122" s="13"/>
      <c r="U2122" s="13"/>
      <c r="V2122" s="13"/>
      <c r="W2122" s="4"/>
      <c r="X2122" s="30"/>
      <c r="Y2122" s="9"/>
      <c r="Z2122" s="9"/>
      <c r="AA2122" s="28"/>
      <c r="AB2122" s="3"/>
      <c r="AC2122" s="1"/>
      <c r="AD2122" s="9"/>
      <c r="AE2122" s="3"/>
      <c r="AF2122" s="3"/>
      <c r="AG2122" s="3"/>
      <c r="AH2122" s="9"/>
      <c r="AI2122" s="10"/>
      <c r="AJ2122" s="9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</row>
    <row r="2123" spans="1:145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13"/>
      <c r="T2123" s="13"/>
      <c r="U2123" s="13"/>
      <c r="V2123" s="13"/>
      <c r="W2123" s="4"/>
      <c r="X2123" s="30"/>
      <c r="Y2123" s="9"/>
      <c r="Z2123" s="9"/>
      <c r="AA2123" s="28"/>
      <c r="AB2123" s="3"/>
      <c r="AC2123" s="1"/>
      <c r="AD2123" s="9"/>
      <c r="AE2123" s="3"/>
      <c r="AF2123" s="3"/>
      <c r="AG2123" s="3"/>
      <c r="AH2123" s="9"/>
      <c r="AI2123" s="10"/>
      <c r="AJ2123" s="9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</row>
    <row r="2124" spans="1:145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13"/>
      <c r="T2124" s="13"/>
      <c r="U2124" s="13"/>
      <c r="V2124" s="13"/>
      <c r="W2124" s="4"/>
      <c r="X2124" s="30"/>
      <c r="Y2124" s="9"/>
      <c r="Z2124" s="9"/>
      <c r="AA2124" s="28"/>
      <c r="AB2124" s="3"/>
      <c r="AC2124" s="1"/>
      <c r="AD2124" s="9"/>
      <c r="AE2124" s="3"/>
      <c r="AF2124" s="3"/>
      <c r="AG2124" s="3"/>
      <c r="AH2124" s="9"/>
      <c r="AI2124" s="10"/>
      <c r="AJ2124" s="9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</row>
    <row r="2125" spans="1:145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13"/>
      <c r="T2125" s="13"/>
      <c r="U2125" s="13"/>
      <c r="V2125" s="13"/>
      <c r="W2125" s="4"/>
      <c r="X2125" s="30"/>
      <c r="Y2125" s="9"/>
      <c r="Z2125" s="9"/>
      <c r="AA2125" s="28"/>
      <c r="AB2125" s="3"/>
      <c r="AC2125" s="1"/>
      <c r="AD2125" s="9"/>
      <c r="AE2125" s="3"/>
      <c r="AF2125" s="3"/>
      <c r="AG2125" s="3"/>
      <c r="AH2125" s="9"/>
      <c r="AI2125" s="10"/>
      <c r="AJ2125" s="9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</row>
    <row r="2126" spans="1:145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13"/>
      <c r="T2126" s="13"/>
      <c r="U2126" s="13"/>
      <c r="V2126" s="13"/>
      <c r="W2126" s="4"/>
      <c r="X2126" s="30"/>
      <c r="Y2126" s="9"/>
      <c r="Z2126" s="9"/>
      <c r="AA2126" s="28"/>
      <c r="AB2126" s="3"/>
      <c r="AC2126" s="1"/>
      <c r="AD2126" s="9"/>
      <c r="AE2126" s="3"/>
      <c r="AF2126" s="3"/>
      <c r="AG2126" s="3"/>
      <c r="AH2126" s="9"/>
      <c r="AI2126" s="10"/>
      <c r="AJ2126" s="9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</row>
    <row r="2127" spans="1:145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13"/>
      <c r="T2127" s="13"/>
      <c r="U2127" s="13"/>
      <c r="V2127" s="13"/>
      <c r="W2127" s="4"/>
      <c r="X2127" s="30"/>
      <c r="Y2127" s="9"/>
      <c r="Z2127" s="9"/>
      <c r="AA2127" s="28"/>
      <c r="AB2127" s="3"/>
      <c r="AC2127" s="1"/>
      <c r="AD2127" s="9"/>
      <c r="AE2127" s="3"/>
      <c r="AF2127" s="3"/>
      <c r="AG2127" s="3"/>
      <c r="AH2127" s="9"/>
      <c r="AI2127" s="10"/>
      <c r="AJ2127" s="9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</row>
    <row r="2128" spans="1:145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13"/>
      <c r="T2128" s="13"/>
      <c r="U2128" s="13"/>
      <c r="V2128" s="13"/>
      <c r="W2128" s="4"/>
      <c r="X2128" s="30"/>
      <c r="Y2128" s="9"/>
      <c r="Z2128" s="9"/>
      <c r="AA2128" s="28"/>
      <c r="AB2128" s="3"/>
      <c r="AC2128" s="1"/>
      <c r="AD2128" s="9"/>
      <c r="AE2128" s="3"/>
      <c r="AF2128" s="3"/>
      <c r="AG2128" s="3"/>
      <c r="AH2128" s="9"/>
      <c r="AI2128" s="10"/>
      <c r="AJ2128" s="9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</row>
    <row r="2129" spans="1:145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13"/>
      <c r="T2129" s="13"/>
      <c r="U2129" s="13"/>
      <c r="V2129" s="13"/>
      <c r="W2129" s="4"/>
      <c r="X2129" s="30"/>
      <c r="Y2129" s="9"/>
      <c r="Z2129" s="9"/>
      <c r="AA2129" s="28"/>
      <c r="AB2129" s="3"/>
      <c r="AC2129" s="1"/>
      <c r="AD2129" s="9"/>
      <c r="AE2129" s="3"/>
      <c r="AF2129" s="3"/>
      <c r="AG2129" s="3"/>
      <c r="AH2129" s="9"/>
      <c r="AI2129" s="10"/>
      <c r="AJ2129" s="9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</row>
    <row r="2130" spans="1:145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13"/>
      <c r="T2130" s="13"/>
      <c r="U2130" s="13"/>
      <c r="V2130" s="13"/>
      <c r="W2130" s="4"/>
      <c r="X2130" s="30"/>
      <c r="Y2130" s="9"/>
      <c r="Z2130" s="9"/>
      <c r="AA2130" s="28"/>
      <c r="AB2130" s="3"/>
      <c r="AC2130" s="1"/>
      <c r="AD2130" s="9"/>
      <c r="AE2130" s="3"/>
      <c r="AF2130" s="3"/>
      <c r="AG2130" s="3"/>
      <c r="AH2130" s="9"/>
      <c r="AI2130" s="10"/>
      <c r="AJ2130" s="9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</row>
    <row r="2131" spans="1:145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13"/>
      <c r="T2131" s="13"/>
      <c r="U2131" s="13"/>
      <c r="V2131" s="13"/>
      <c r="W2131" s="4"/>
      <c r="X2131" s="30"/>
      <c r="Y2131" s="9"/>
      <c r="Z2131" s="9"/>
      <c r="AA2131" s="28"/>
      <c r="AB2131" s="3"/>
      <c r="AC2131" s="1"/>
      <c r="AD2131" s="9"/>
      <c r="AE2131" s="3"/>
      <c r="AF2131" s="3"/>
      <c r="AG2131" s="3"/>
      <c r="AH2131" s="9"/>
      <c r="AI2131" s="10"/>
      <c r="AJ2131" s="9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</row>
    <row r="2132" spans="1:145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13"/>
      <c r="T2132" s="13"/>
      <c r="U2132" s="13"/>
      <c r="V2132" s="13"/>
      <c r="W2132" s="4"/>
      <c r="X2132" s="30"/>
      <c r="Y2132" s="9"/>
      <c r="Z2132" s="9"/>
      <c r="AA2132" s="28"/>
      <c r="AB2132" s="3"/>
      <c r="AC2132" s="1"/>
      <c r="AD2132" s="9"/>
      <c r="AE2132" s="3"/>
      <c r="AF2132" s="3"/>
      <c r="AG2132" s="3"/>
      <c r="AH2132" s="9"/>
      <c r="AI2132" s="10"/>
      <c r="AJ2132" s="9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</row>
    <row r="2133" spans="1:145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13"/>
      <c r="T2133" s="13"/>
      <c r="U2133" s="13"/>
      <c r="V2133" s="13"/>
      <c r="W2133" s="4"/>
      <c r="X2133" s="30"/>
      <c r="Y2133" s="9"/>
      <c r="Z2133" s="9"/>
      <c r="AA2133" s="28"/>
      <c r="AB2133" s="3"/>
      <c r="AC2133" s="1"/>
      <c r="AD2133" s="9"/>
      <c r="AE2133" s="3"/>
      <c r="AF2133" s="3"/>
      <c r="AG2133" s="3"/>
      <c r="AH2133" s="9"/>
      <c r="AI2133" s="10"/>
      <c r="AJ2133" s="9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</row>
    <row r="2134" spans="1:145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13"/>
      <c r="T2134" s="13"/>
      <c r="U2134" s="13"/>
      <c r="V2134" s="13"/>
      <c r="W2134" s="4"/>
      <c r="X2134" s="30"/>
      <c r="Y2134" s="9"/>
      <c r="Z2134" s="9"/>
      <c r="AA2134" s="28"/>
      <c r="AB2134" s="3"/>
      <c r="AC2134" s="1"/>
      <c r="AD2134" s="9"/>
      <c r="AE2134" s="3"/>
      <c r="AF2134" s="3"/>
      <c r="AG2134" s="3"/>
      <c r="AH2134" s="9"/>
      <c r="AI2134" s="10"/>
      <c r="AJ2134" s="9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</row>
    <row r="2135" spans="1:145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13"/>
      <c r="T2135" s="13"/>
      <c r="U2135" s="13"/>
      <c r="V2135" s="13"/>
      <c r="W2135" s="4"/>
      <c r="X2135" s="30"/>
      <c r="Y2135" s="9"/>
      <c r="Z2135" s="9"/>
      <c r="AA2135" s="28"/>
      <c r="AB2135" s="3"/>
      <c r="AC2135" s="1"/>
      <c r="AD2135" s="9"/>
      <c r="AE2135" s="3"/>
      <c r="AF2135" s="3"/>
      <c r="AG2135" s="3"/>
      <c r="AH2135" s="9"/>
      <c r="AI2135" s="10"/>
      <c r="AJ2135" s="9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</row>
    <row r="2136" spans="1:145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13"/>
      <c r="T2136" s="13"/>
      <c r="U2136" s="13"/>
      <c r="V2136" s="13"/>
      <c r="W2136" s="4"/>
      <c r="X2136" s="30"/>
      <c r="Y2136" s="9"/>
      <c r="Z2136" s="9"/>
      <c r="AA2136" s="28"/>
      <c r="AB2136" s="3"/>
      <c r="AC2136" s="1"/>
      <c r="AD2136" s="9"/>
      <c r="AE2136" s="3"/>
      <c r="AF2136" s="3"/>
      <c r="AG2136" s="3"/>
      <c r="AH2136" s="9"/>
      <c r="AI2136" s="10"/>
      <c r="AJ2136" s="9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</row>
    <row r="2137" spans="1:145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13"/>
      <c r="T2137" s="13"/>
      <c r="U2137" s="13"/>
      <c r="V2137" s="13"/>
      <c r="W2137" s="4"/>
      <c r="X2137" s="30"/>
      <c r="Y2137" s="9"/>
      <c r="Z2137" s="9"/>
      <c r="AA2137" s="28"/>
      <c r="AB2137" s="3"/>
      <c r="AC2137" s="1"/>
      <c r="AD2137" s="9"/>
      <c r="AE2137" s="3"/>
      <c r="AF2137" s="3"/>
      <c r="AG2137" s="3"/>
      <c r="AH2137" s="9"/>
      <c r="AI2137" s="10"/>
      <c r="AJ2137" s="9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</row>
    <row r="2138" spans="1:145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13"/>
      <c r="T2138" s="13"/>
      <c r="U2138" s="13"/>
      <c r="V2138" s="13"/>
      <c r="W2138" s="4"/>
      <c r="X2138" s="30"/>
      <c r="Y2138" s="9"/>
      <c r="Z2138" s="9"/>
      <c r="AA2138" s="28"/>
      <c r="AB2138" s="3"/>
      <c r="AC2138" s="1"/>
      <c r="AD2138" s="9"/>
      <c r="AE2138" s="3"/>
      <c r="AF2138" s="3"/>
      <c r="AG2138" s="3"/>
      <c r="AH2138" s="9"/>
      <c r="AI2138" s="10"/>
      <c r="AJ2138" s="9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</row>
    <row r="2139" spans="1:145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13"/>
      <c r="T2139" s="13"/>
      <c r="U2139" s="13"/>
      <c r="V2139" s="13"/>
      <c r="W2139" s="4"/>
      <c r="X2139" s="30"/>
      <c r="Y2139" s="9"/>
      <c r="Z2139" s="9"/>
      <c r="AA2139" s="28"/>
      <c r="AB2139" s="3"/>
      <c r="AC2139" s="1"/>
      <c r="AD2139" s="9"/>
      <c r="AE2139" s="3"/>
      <c r="AF2139" s="3"/>
      <c r="AG2139" s="3"/>
      <c r="AH2139" s="9"/>
      <c r="AI2139" s="10"/>
      <c r="AJ2139" s="9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</row>
    <row r="2140" spans="1:145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13"/>
      <c r="T2140" s="13"/>
      <c r="U2140" s="13"/>
      <c r="V2140" s="13"/>
      <c r="W2140" s="4"/>
      <c r="X2140" s="30"/>
      <c r="Y2140" s="9"/>
      <c r="Z2140" s="9"/>
      <c r="AA2140" s="28"/>
      <c r="AB2140" s="3"/>
      <c r="AC2140" s="1"/>
      <c r="AD2140" s="9"/>
      <c r="AE2140" s="3"/>
      <c r="AF2140" s="3"/>
      <c r="AG2140" s="3"/>
      <c r="AH2140" s="9"/>
      <c r="AI2140" s="10"/>
      <c r="AJ2140" s="9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</row>
    <row r="2141" spans="1:145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13"/>
      <c r="T2141" s="13"/>
      <c r="U2141" s="13"/>
      <c r="V2141" s="13"/>
      <c r="W2141" s="4"/>
      <c r="X2141" s="30"/>
      <c r="Y2141" s="9"/>
      <c r="Z2141" s="9"/>
      <c r="AA2141" s="28"/>
      <c r="AB2141" s="3"/>
      <c r="AC2141" s="1"/>
      <c r="AD2141" s="9"/>
      <c r="AE2141" s="3"/>
      <c r="AF2141" s="3"/>
      <c r="AG2141" s="3"/>
      <c r="AH2141" s="9"/>
      <c r="AI2141" s="10"/>
      <c r="AJ2141" s="9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</row>
    <row r="2142" spans="1:145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13"/>
      <c r="T2142" s="13"/>
      <c r="U2142" s="13"/>
      <c r="V2142" s="13"/>
      <c r="W2142" s="4"/>
      <c r="X2142" s="30"/>
      <c r="Y2142" s="9"/>
      <c r="Z2142" s="9"/>
      <c r="AA2142" s="28"/>
      <c r="AB2142" s="3"/>
      <c r="AC2142" s="1"/>
      <c r="AD2142" s="9"/>
      <c r="AE2142" s="3"/>
      <c r="AF2142" s="3"/>
      <c r="AG2142" s="3"/>
      <c r="AH2142" s="9"/>
      <c r="AI2142" s="10"/>
      <c r="AJ2142" s="9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</row>
    <row r="2143" spans="1:145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13"/>
      <c r="T2143" s="13"/>
      <c r="U2143" s="13"/>
      <c r="V2143" s="13"/>
      <c r="W2143" s="4"/>
      <c r="X2143" s="30"/>
      <c r="Y2143" s="9"/>
      <c r="Z2143" s="9"/>
      <c r="AA2143" s="28"/>
      <c r="AB2143" s="3"/>
      <c r="AC2143" s="1"/>
      <c r="AD2143" s="9"/>
      <c r="AE2143" s="3"/>
      <c r="AF2143" s="3"/>
      <c r="AG2143" s="3"/>
      <c r="AH2143" s="9"/>
      <c r="AI2143" s="10"/>
      <c r="AJ2143" s="9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</row>
    <row r="2144" spans="1:145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13"/>
      <c r="T2144" s="13"/>
      <c r="U2144" s="13"/>
      <c r="V2144" s="13"/>
      <c r="W2144" s="4"/>
      <c r="X2144" s="30"/>
      <c r="Y2144" s="9"/>
      <c r="Z2144" s="9"/>
      <c r="AA2144" s="28"/>
      <c r="AB2144" s="3"/>
      <c r="AC2144" s="1"/>
      <c r="AD2144" s="9"/>
      <c r="AE2144" s="3"/>
      <c r="AF2144" s="3"/>
      <c r="AG2144" s="3"/>
      <c r="AH2144" s="9"/>
      <c r="AI2144" s="10"/>
      <c r="AJ2144" s="9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</row>
    <row r="2145" spans="1:145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13"/>
      <c r="T2145" s="13"/>
      <c r="U2145" s="13"/>
      <c r="V2145" s="13"/>
      <c r="W2145" s="4"/>
      <c r="X2145" s="30"/>
      <c r="Y2145" s="9"/>
      <c r="Z2145" s="9"/>
      <c r="AA2145" s="28"/>
      <c r="AB2145" s="3"/>
      <c r="AC2145" s="1"/>
      <c r="AD2145" s="9"/>
      <c r="AE2145" s="3"/>
      <c r="AF2145" s="3"/>
      <c r="AG2145" s="3"/>
      <c r="AH2145" s="9"/>
      <c r="AI2145" s="10"/>
      <c r="AJ2145" s="9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</row>
    <row r="2146" spans="1:145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13"/>
      <c r="T2146" s="13"/>
      <c r="U2146" s="13"/>
      <c r="V2146" s="13"/>
      <c r="W2146" s="4"/>
      <c r="X2146" s="30"/>
      <c r="Y2146" s="9"/>
      <c r="Z2146" s="9"/>
      <c r="AA2146" s="28"/>
      <c r="AB2146" s="3"/>
      <c r="AC2146" s="1"/>
      <c r="AD2146" s="9"/>
      <c r="AE2146" s="3"/>
      <c r="AF2146" s="3"/>
      <c r="AG2146" s="3"/>
      <c r="AH2146" s="9"/>
      <c r="AI2146" s="10"/>
      <c r="AJ2146" s="9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</row>
    <row r="2147" spans="1:145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13"/>
      <c r="T2147" s="13"/>
      <c r="U2147" s="13"/>
      <c r="V2147" s="13"/>
      <c r="W2147" s="4"/>
      <c r="X2147" s="30"/>
      <c r="Y2147" s="9"/>
      <c r="Z2147" s="9"/>
      <c r="AA2147" s="28"/>
      <c r="AB2147" s="3"/>
      <c r="AC2147" s="1"/>
      <c r="AD2147" s="9"/>
      <c r="AE2147" s="3"/>
      <c r="AF2147" s="3"/>
      <c r="AG2147" s="3"/>
      <c r="AH2147" s="9"/>
      <c r="AI2147" s="10"/>
      <c r="AJ2147" s="9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</row>
    <row r="2148" spans="1:145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13"/>
      <c r="T2148" s="13"/>
      <c r="U2148" s="13"/>
      <c r="V2148" s="13"/>
      <c r="W2148" s="4"/>
      <c r="X2148" s="30"/>
      <c r="Y2148" s="9"/>
      <c r="Z2148" s="9"/>
      <c r="AA2148" s="28"/>
      <c r="AB2148" s="3"/>
      <c r="AC2148" s="1"/>
      <c r="AD2148" s="9"/>
      <c r="AE2148" s="3"/>
      <c r="AF2148" s="3"/>
      <c r="AG2148" s="3"/>
      <c r="AH2148" s="9"/>
      <c r="AI2148" s="10"/>
      <c r="AJ2148" s="9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</row>
    <row r="2149" spans="1:145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13"/>
      <c r="T2149" s="13"/>
      <c r="U2149" s="13"/>
      <c r="V2149" s="13"/>
      <c r="W2149" s="4"/>
      <c r="X2149" s="30"/>
      <c r="Y2149" s="9"/>
      <c r="Z2149" s="9"/>
      <c r="AA2149" s="28"/>
      <c r="AB2149" s="3"/>
      <c r="AC2149" s="1"/>
      <c r="AD2149" s="9"/>
      <c r="AE2149" s="3"/>
      <c r="AF2149" s="3"/>
      <c r="AG2149" s="3"/>
      <c r="AH2149" s="9"/>
      <c r="AI2149" s="10"/>
      <c r="AJ2149" s="9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</row>
    <row r="2150" spans="1:145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13"/>
      <c r="T2150" s="13"/>
      <c r="U2150" s="13"/>
      <c r="V2150" s="13"/>
      <c r="W2150" s="4"/>
      <c r="X2150" s="30"/>
      <c r="Y2150" s="9"/>
      <c r="Z2150" s="9"/>
      <c r="AA2150" s="28"/>
      <c r="AB2150" s="3"/>
      <c r="AC2150" s="1"/>
      <c r="AD2150" s="9"/>
      <c r="AE2150" s="3"/>
      <c r="AF2150" s="3"/>
      <c r="AG2150" s="3"/>
      <c r="AH2150" s="9"/>
      <c r="AI2150" s="10"/>
      <c r="AJ2150" s="9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</row>
    <row r="2151" spans="1:145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13"/>
      <c r="T2151" s="13"/>
      <c r="U2151" s="13"/>
      <c r="V2151" s="13"/>
      <c r="W2151" s="4"/>
      <c r="X2151" s="30"/>
      <c r="Y2151" s="9"/>
      <c r="Z2151" s="9"/>
      <c r="AA2151" s="28"/>
      <c r="AB2151" s="3"/>
      <c r="AC2151" s="1"/>
      <c r="AD2151" s="9"/>
      <c r="AE2151" s="3"/>
      <c r="AF2151" s="3"/>
      <c r="AG2151" s="3"/>
      <c r="AH2151" s="9"/>
      <c r="AI2151" s="10"/>
      <c r="AJ2151" s="9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</row>
    <row r="2152" spans="1:145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13"/>
      <c r="T2152" s="13"/>
      <c r="U2152" s="13"/>
      <c r="V2152" s="13"/>
      <c r="W2152" s="4"/>
      <c r="X2152" s="30"/>
      <c r="Y2152" s="9"/>
      <c r="Z2152" s="9"/>
      <c r="AA2152" s="28"/>
      <c r="AB2152" s="3"/>
      <c r="AC2152" s="1"/>
      <c r="AD2152" s="9"/>
      <c r="AE2152" s="3"/>
      <c r="AF2152" s="3"/>
      <c r="AG2152" s="3"/>
      <c r="AH2152" s="9"/>
      <c r="AI2152" s="10"/>
      <c r="AJ2152" s="9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</row>
    <row r="2153" spans="1:145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13"/>
      <c r="T2153" s="13"/>
      <c r="U2153" s="13"/>
      <c r="V2153" s="13"/>
      <c r="W2153" s="4"/>
      <c r="X2153" s="30"/>
      <c r="Y2153" s="9"/>
      <c r="Z2153" s="9"/>
      <c r="AA2153" s="28"/>
      <c r="AB2153" s="3"/>
      <c r="AC2153" s="1"/>
      <c r="AD2153" s="9"/>
      <c r="AE2153" s="3"/>
      <c r="AF2153" s="3"/>
      <c r="AG2153" s="3"/>
      <c r="AH2153" s="9"/>
      <c r="AI2153" s="10"/>
      <c r="AJ2153" s="9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</row>
    <row r="2154" spans="1:145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13"/>
      <c r="T2154" s="13"/>
      <c r="U2154" s="13"/>
      <c r="V2154" s="13"/>
      <c r="W2154" s="4"/>
      <c r="X2154" s="30"/>
      <c r="Y2154" s="9"/>
      <c r="Z2154" s="9"/>
      <c r="AA2154" s="28"/>
      <c r="AB2154" s="3"/>
      <c r="AC2154" s="1"/>
      <c r="AD2154" s="9"/>
      <c r="AE2154" s="3"/>
      <c r="AF2154" s="3"/>
      <c r="AG2154" s="3"/>
      <c r="AH2154" s="9"/>
      <c r="AI2154" s="10"/>
      <c r="AJ2154" s="9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</row>
    <row r="2155" spans="1:145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13"/>
      <c r="T2155" s="13"/>
      <c r="U2155" s="13"/>
      <c r="V2155" s="13"/>
      <c r="W2155" s="4"/>
      <c r="X2155" s="30"/>
      <c r="Y2155" s="9"/>
      <c r="Z2155" s="9"/>
      <c r="AA2155" s="28"/>
      <c r="AB2155" s="3"/>
      <c r="AC2155" s="1"/>
      <c r="AD2155" s="9"/>
      <c r="AE2155" s="3"/>
      <c r="AF2155" s="3"/>
      <c r="AG2155" s="3"/>
      <c r="AH2155" s="9"/>
      <c r="AI2155" s="10"/>
      <c r="AJ2155" s="9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</row>
    <row r="2156" spans="1:145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13"/>
      <c r="T2156" s="13"/>
      <c r="U2156" s="13"/>
      <c r="V2156" s="13"/>
      <c r="W2156" s="4"/>
      <c r="X2156" s="30"/>
      <c r="Y2156" s="9"/>
      <c r="Z2156" s="9"/>
      <c r="AA2156" s="28"/>
      <c r="AB2156" s="3"/>
      <c r="AC2156" s="1"/>
      <c r="AD2156" s="9"/>
      <c r="AE2156" s="3"/>
      <c r="AF2156" s="3"/>
      <c r="AG2156" s="3"/>
      <c r="AH2156" s="9"/>
      <c r="AI2156" s="10"/>
      <c r="AJ2156" s="9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</row>
    <row r="2157" spans="1:145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13"/>
      <c r="T2157" s="13"/>
      <c r="U2157" s="13"/>
      <c r="V2157" s="13"/>
      <c r="W2157" s="4"/>
      <c r="X2157" s="30"/>
      <c r="Y2157" s="9"/>
      <c r="Z2157" s="9"/>
      <c r="AA2157" s="28"/>
      <c r="AB2157" s="3"/>
      <c r="AC2157" s="1"/>
      <c r="AD2157" s="9"/>
      <c r="AE2157" s="3"/>
      <c r="AF2157" s="3"/>
      <c r="AG2157" s="3"/>
      <c r="AH2157" s="9"/>
      <c r="AI2157" s="10"/>
      <c r="AJ2157" s="9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</row>
    <row r="2158" spans="1:145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13"/>
      <c r="T2158" s="13"/>
      <c r="U2158" s="13"/>
      <c r="V2158" s="13"/>
      <c r="W2158" s="4"/>
      <c r="X2158" s="30"/>
      <c r="Y2158" s="9"/>
      <c r="Z2158" s="9"/>
      <c r="AA2158" s="28"/>
      <c r="AB2158" s="3"/>
      <c r="AC2158" s="1"/>
      <c r="AD2158" s="9"/>
      <c r="AE2158" s="3"/>
      <c r="AF2158" s="3"/>
      <c r="AG2158" s="3"/>
      <c r="AH2158" s="9"/>
      <c r="AI2158" s="10"/>
      <c r="AJ2158" s="9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</row>
    <row r="2159" spans="1:145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13"/>
      <c r="T2159" s="13"/>
      <c r="U2159" s="13"/>
      <c r="V2159" s="13"/>
      <c r="W2159" s="4"/>
      <c r="X2159" s="30"/>
      <c r="Y2159" s="9"/>
      <c r="Z2159" s="9"/>
      <c r="AA2159" s="28"/>
      <c r="AB2159" s="3"/>
      <c r="AC2159" s="1"/>
      <c r="AD2159" s="9"/>
      <c r="AE2159" s="3"/>
      <c r="AF2159" s="3"/>
      <c r="AG2159" s="3"/>
      <c r="AH2159" s="9"/>
      <c r="AI2159" s="10"/>
      <c r="AJ2159" s="9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</row>
    <row r="2160" spans="1:145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13"/>
      <c r="T2160" s="13"/>
      <c r="U2160" s="13"/>
      <c r="V2160" s="13"/>
      <c r="W2160" s="4"/>
      <c r="X2160" s="30"/>
      <c r="Y2160" s="9"/>
      <c r="Z2160" s="9"/>
      <c r="AA2160" s="28"/>
      <c r="AB2160" s="3"/>
      <c r="AC2160" s="1"/>
      <c r="AD2160" s="9"/>
      <c r="AE2160" s="3"/>
      <c r="AF2160" s="3"/>
      <c r="AG2160" s="3"/>
      <c r="AH2160" s="9"/>
      <c r="AI2160" s="10"/>
      <c r="AJ2160" s="9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</row>
    <row r="2161" spans="1:145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13"/>
      <c r="T2161" s="13"/>
      <c r="U2161" s="13"/>
      <c r="V2161" s="13"/>
      <c r="W2161" s="4"/>
      <c r="X2161" s="30"/>
      <c r="Y2161" s="9"/>
      <c r="Z2161" s="9"/>
      <c r="AA2161" s="28"/>
      <c r="AB2161" s="3"/>
      <c r="AC2161" s="1"/>
      <c r="AD2161" s="9"/>
      <c r="AE2161" s="3"/>
      <c r="AF2161" s="3"/>
      <c r="AG2161" s="3"/>
      <c r="AH2161" s="9"/>
      <c r="AI2161" s="10"/>
      <c r="AJ2161" s="9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</row>
    <row r="2162" spans="1:145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13"/>
      <c r="T2162" s="13"/>
      <c r="U2162" s="13"/>
      <c r="V2162" s="13"/>
      <c r="W2162" s="4"/>
      <c r="X2162" s="30"/>
      <c r="Y2162" s="9"/>
      <c r="Z2162" s="9"/>
      <c r="AA2162" s="28"/>
      <c r="AB2162" s="3"/>
      <c r="AC2162" s="1"/>
      <c r="AD2162" s="9"/>
      <c r="AE2162" s="3"/>
      <c r="AF2162" s="3"/>
      <c r="AG2162" s="3"/>
      <c r="AH2162" s="9"/>
      <c r="AI2162" s="10"/>
      <c r="AJ2162" s="9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</row>
    <row r="2163" spans="1:145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13"/>
      <c r="T2163" s="13"/>
      <c r="U2163" s="13"/>
      <c r="V2163" s="13"/>
      <c r="W2163" s="4"/>
      <c r="X2163" s="30"/>
      <c r="Y2163" s="9"/>
      <c r="Z2163" s="9"/>
      <c r="AA2163" s="28"/>
      <c r="AB2163" s="3"/>
      <c r="AC2163" s="1"/>
      <c r="AD2163" s="9"/>
      <c r="AE2163" s="3"/>
      <c r="AF2163" s="3"/>
      <c r="AG2163" s="3"/>
      <c r="AH2163" s="9"/>
      <c r="AI2163" s="10"/>
      <c r="AJ2163" s="9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</row>
    <row r="2164" spans="1:145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13"/>
      <c r="T2164" s="13"/>
      <c r="U2164" s="13"/>
      <c r="V2164" s="13"/>
      <c r="W2164" s="4"/>
      <c r="X2164" s="30"/>
      <c r="Y2164" s="9"/>
      <c r="Z2164" s="9"/>
      <c r="AA2164" s="28"/>
      <c r="AB2164" s="3"/>
      <c r="AC2164" s="1"/>
      <c r="AD2164" s="9"/>
      <c r="AE2164" s="3"/>
      <c r="AF2164" s="3"/>
      <c r="AG2164" s="3"/>
      <c r="AH2164" s="9"/>
      <c r="AI2164" s="10"/>
      <c r="AJ2164" s="9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</row>
    <row r="2165" spans="1:145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13"/>
      <c r="T2165" s="13"/>
      <c r="U2165" s="13"/>
      <c r="V2165" s="13"/>
      <c r="W2165" s="4"/>
      <c r="X2165" s="30"/>
      <c r="Y2165" s="9"/>
      <c r="Z2165" s="9"/>
      <c r="AA2165" s="28"/>
      <c r="AB2165" s="3"/>
      <c r="AC2165" s="1"/>
      <c r="AD2165" s="9"/>
      <c r="AE2165" s="3"/>
      <c r="AF2165" s="3"/>
      <c r="AG2165" s="3"/>
      <c r="AH2165" s="9"/>
      <c r="AI2165" s="10"/>
      <c r="AJ2165" s="9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</row>
    <row r="2166" spans="1:145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13"/>
      <c r="T2166" s="13"/>
      <c r="U2166" s="13"/>
      <c r="V2166" s="13"/>
      <c r="W2166" s="4"/>
      <c r="X2166" s="30"/>
      <c r="Y2166" s="9"/>
      <c r="Z2166" s="9"/>
      <c r="AA2166" s="28"/>
      <c r="AB2166" s="3"/>
      <c r="AC2166" s="1"/>
      <c r="AD2166" s="9"/>
      <c r="AE2166" s="3"/>
      <c r="AF2166" s="3"/>
      <c r="AG2166" s="3"/>
      <c r="AH2166" s="9"/>
      <c r="AI2166" s="10"/>
      <c r="AJ2166" s="9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</row>
    <row r="2167" spans="1:145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13"/>
      <c r="T2167" s="13"/>
      <c r="U2167" s="13"/>
      <c r="V2167" s="13"/>
      <c r="W2167" s="4"/>
      <c r="X2167" s="30"/>
      <c r="Y2167" s="9"/>
      <c r="Z2167" s="9"/>
      <c r="AA2167" s="28"/>
      <c r="AB2167" s="3"/>
      <c r="AC2167" s="1"/>
      <c r="AD2167" s="9"/>
      <c r="AE2167" s="3"/>
      <c r="AF2167" s="3"/>
      <c r="AG2167" s="3"/>
      <c r="AH2167" s="9"/>
      <c r="AI2167" s="10"/>
      <c r="AJ2167" s="9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</row>
    <row r="2168" spans="1:145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13"/>
      <c r="T2168" s="13"/>
      <c r="U2168" s="13"/>
      <c r="V2168" s="13"/>
      <c r="W2168" s="4"/>
      <c r="X2168" s="30"/>
      <c r="Y2168" s="9"/>
      <c r="Z2168" s="9"/>
      <c r="AA2168" s="28"/>
      <c r="AB2168" s="3"/>
      <c r="AC2168" s="1"/>
      <c r="AD2168" s="9"/>
      <c r="AE2168" s="3"/>
      <c r="AF2168" s="3"/>
      <c r="AG2168" s="3"/>
      <c r="AH2168" s="9"/>
      <c r="AI2168" s="10"/>
      <c r="AJ2168" s="9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</row>
    <row r="2169" spans="1:145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13"/>
      <c r="T2169" s="13"/>
      <c r="U2169" s="13"/>
      <c r="V2169" s="13"/>
      <c r="W2169" s="4"/>
      <c r="X2169" s="30"/>
      <c r="Y2169" s="9"/>
      <c r="Z2169" s="9"/>
      <c r="AA2169" s="28"/>
      <c r="AB2169" s="3"/>
      <c r="AC2169" s="1"/>
      <c r="AD2169" s="9"/>
      <c r="AE2169" s="3"/>
      <c r="AF2169" s="3"/>
      <c r="AG2169" s="3"/>
      <c r="AH2169" s="9"/>
      <c r="AI2169" s="10"/>
      <c r="AJ2169" s="9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</row>
    <row r="2170" spans="1:145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13"/>
      <c r="T2170" s="13"/>
      <c r="U2170" s="13"/>
      <c r="V2170" s="13"/>
      <c r="W2170" s="4"/>
      <c r="X2170" s="30"/>
      <c r="Y2170" s="9"/>
      <c r="Z2170" s="9"/>
      <c r="AA2170" s="28"/>
      <c r="AB2170" s="3"/>
      <c r="AC2170" s="1"/>
      <c r="AD2170" s="9"/>
      <c r="AE2170" s="3"/>
      <c r="AF2170" s="3"/>
      <c r="AG2170" s="3"/>
      <c r="AH2170" s="9"/>
      <c r="AI2170" s="10"/>
      <c r="AJ2170" s="9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</row>
    <row r="2171" spans="1:145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13"/>
      <c r="T2171" s="13"/>
      <c r="U2171" s="13"/>
      <c r="V2171" s="13"/>
      <c r="W2171" s="4"/>
      <c r="X2171" s="30"/>
      <c r="Y2171" s="9"/>
      <c r="Z2171" s="9"/>
      <c r="AA2171" s="28"/>
      <c r="AB2171" s="3"/>
      <c r="AC2171" s="1"/>
      <c r="AD2171" s="9"/>
      <c r="AE2171" s="3"/>
      <c r="AF2171" s="3"/>
      <c r="AG2171" s="3"/>
      <c r="AH2171" s="9"/>
      <c r="AI2171" s="10"/>
      <c r="AJ2171" s="9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</row>
    <row r="2172" spans="1:145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13"/>
      <c r="T2172" s="13"/>
      <c r="U2172" s="13"/>
      <c r="V2172" s="13"/>
      <c r="W2172" s="4"/>
      <c r="X2172" s="30"/>
      <c r="Y2172" s="9"/>
      <c r="Z2172" s="9"/>
      <c r="AA2172" s="28"/>
      <c r="AB2172" s="3"/>
      <c r="AC2172" s="1"/>
      <c r="AD2172" s="9"/>
      <c r="AE2172" s="3"/>
      <c r="AF2172" s="3"/>
      <c r="AG2172" s="3"/>
      <c r="AH2172" s="9"/>
      <c r="AI2172" s="10"/>
      <c r="AJ2172" s="9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</row>
    <row r="2173" spans="1:145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13"/>
      <c r="T2173" s="13"/>
      <c r="U2173" s="13"/>
      <c r="V2173" s="13"/>
      <c r="W2173" s="4"/>
      <c r="X2173" s="30"/>
      <c r="Y2173" s="9"/>
      <c r="Z2173" s="9"/>
      <c r="AA2173" s="28"/>
      <c r="AB2173" s="3"/>
      <c r="AC2173" s="1"/>
      <c r="AD2173" s="9"/>
      <c r="AE2173" s="3"/>
      <c r="AF2173" s="3"/>
      <c r="AG2173" s="3"/>
      <c r="AH2173" s="9"/>
      <c r="AI2173" s="10"/>
      <c r="AJ2173" s="9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</row>
    <row r="2174" spans="1:145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13"/>
      <c r="T2174" s="13"/>
      <c r="U2174" s="13"/>
      <c r="V2174" s="13"/>
      <c r="W2174" s="4"/>
      <c r="X2174" s="30"/>
      <c r="Y2174" s="9"/>
      <c r="Z2174" s="9"/>
      <c r="AA2174" s="28"/>
      <c r="AB2174" s="3"/>
      <c r="AC2174" s="1"/>
      <c r="AD2174" s="9"/>
      <c r="AE2174" s="3"/>
      <c r="AF2174" s="3"/>
      <c r="AG2174" s="3"/>
      <c r="AH2174" s="9"/>
      <c r="AI2174" s="10"/>
      <c r="AJ2174" s="9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</row>
    <row r="2175" spans="1:145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13"/>
      <c r="T2175" s="13"/>
      <c r="U2175" s="13"/>
      <c r="V2175" s="13"/>
      <c r="W2175" s="4"/>
      <c r="X2175" s="30"/>
      <c r="Y2175" s="9"/>
      <c r="Z2175" s="9"/>
      <c r="AA2175" s="28"/>
      <c r="AB2175" s="3"/>
      <c r="AC2175" s="1"/>
      <c r="AD2175" s="9"/>
      <c r="AE2175" s="3"/>
      <c r="AF2175" s="3"/>
      <c r="AG2175" s="3"/>
      <c r="AH2175" s="9"/>
      <c r="AI2175" s="10"/>
      <c r="AJ2175" s="9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</row>
    <row r="2176" spans="1:145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13"/>
      <c r="T2176" s="13"/>
      <c r="U2176" s="13"/>
      <c r="V2176" s="13"/>
      <c r="W2176" s="4"/>
      <c r="X2176" s="30"/>
      <c r="Y2176" s="9"/>
      <c r="Z2176" s="9"/>
      <c r="AA2176" s="28"/>
      <c r="AB2176" s="3"/>
      <c r="AC2176" s="1"/>
      <c r="AD2176" s="9"/>
      <c r="AE2176" s="3"/>
      <c r="AF2176" s="3"/>
      <c r="AG2176" s="3"/>
      <c r="AH2176" s="9"/>
      <c r="AI2176" s="10"/>
      <c r="AJ2176" s="9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</row>
    <row r="2177" spans="1:145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13"/>
      <c r="T2177" s="13"/>
      <c r="U2177" s="13"/>
      <c r="V2177" s="13"/>
      <c r="W2177" s="4"/>
      <c r="X2177" s="30"/>
      <c r="Y2177" s="9"/>
      <c r="Z2177" s="9"/>
      <c r="AA2177" s="28"/>
      <c r="AB2177" s="3"/>
      <c r="AC2177" s="1"/>
      <c r="AD2177" s="9"/>
      <c r="AE2177" s="3"/>
      <c r="AF2177" s="3"/>
      <c r="AG2177" s="3"/>
      <c r="AH2177" s="9"/>
      <c r="AI2177" s="10"/>
      <c r="AJ2177" s="9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</row>
    <row r="2178" spans="1:145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13"/>
      <c r="T2178" s="13"/>
      <c r="U2178" s="13"/>
      <c r="V2178" s="13"/>
      <c r="W2178" s="4"/>
      <c r="X2178" s="30"/>
      <c r="Y2178" s="9"/>
      <c r="Z2178" s="9"/>
      <c r="AA2178" s="28"/>
      <c r="AB2178" s="3"/>
      <c r="AC2178" s="1"/>
      <c r="AD2178" s="9"/>
      <c r="AE2178" s="3"/>
      <c r="AF2178" s="3"/>
      <c r="AG2178" s="3"/>
      <c r="AH2178" s="9"/>
      <c r="AI2178" s="10"/>
      <c r="AJ2178" s="9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</row>
    <row r="2179" spans="1:145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13"/>
      <c r="T2179" s="13"/>
      <c r="U2179" s="13"/>
      <c r="V2179" s="13"/>
      <c r="W2179" s="4"/>
      <c r="X2179" s="30"/>
      <c r="Y2179" s="9"/>
      <c r="Z2179" s="9"/>
      <c r="AA2179" s="28"/>
      <c r="AB2179" s="3"/>
      <c r="AC2179" s="1"/>
      <c r="AD2179" s="9"/>
      <c r="AE2179" s="3"/>
      <c r="AF2179" s="3"/>
      <c r="AG2179" s="3"/>
      <c r="AH2179" s="9"/>
      <c r="AI2179" s="10"/>
      <c r="AJ2179" s="9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</row>
    <row r="2180" spans="1:145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13"/>
      <c r="T2180" s="13"/>
      <c r="U2180" s="13"/>
      <c r="V2180" s="13"/>
      <c r="W2180" s="4"/>
      <c r="X2180" s="30"/>
      <c r="Y2180" s="9"/>
      <c r="Z2180" s="9"/>
      <c r="AA2180" s="28"/>
      <c r="AB2180" s="3"/>
      <c r="AC2180" s="1"/>
      <c r="AD2180" s="9"/>
      <c r="AE2180" s="3"/>
      <c r="AF2180" s="3"/>
      <c r="AG2180" s="3"/>
      <c r="AH2180" s="9"/>
      <c r="AI2180" s="10"/>
      <c r="AJ2180" s="9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</row>
    <row r="2181" spans="1:145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13"/>
      <c r="T2181" s="13"/>
      <c r="U2181" s="13"/>
      <c r="V2181" s="13"/>
      <c r="W2181" s="4"/>
      <c r="X2181" s="30"/>
      <c r="Y2181" s="9"/>
      <c r="Z2181" s="9"/>
      <c r="AA2181" s="28"/>
      <c r="AB2181" s="3"/>
      <c r="AC2181" s="1"/>
      <c r="AD2181" s="9"/>
      <c r="AE2181" s="3"/>
      <c r="AF2181" s="3"/>
      <c r="AG2181" s="3"/>
      <c r="AH2181" s="9"/>
      <c r="AI2181" s="10"/>
      <c r="AJ2181" s="9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</row>
    <row r="2182" spans="1:145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13"/>
      <c r="T2182" s="13"/>
      <c r="U2182" s="13"/>
      <c r="V2182" s="13"/>
      <c r="W2182" s="4"/>
      <c r="X2182" s="30"/>
      <c r="Y2182" s="9"/>
      <c r="Z2182" s="9"/>
      <c r="AA2182" s="28"/>
      <c r="AB2182" s="3"/>
      <c r="AC2182" s="1"/>
      <c r="AD2182" s="9"/>
      <c r="AE2182" s="3"/>
      <c r="AF2182" s="3"/>
      <c r="AG2182" s="3"/>
      <c r="AH2182" s="9"/>
      <c r="AI2182" s="10"/>
      <c r="AJ2182" s="9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</row>
    <row r="2183" spans="1:145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13"/>
      <c r="T2183" s="13"/>
      <c r="U2183" s="13"/>
      <c r="V2183" s="13"/>
      <c r="W2183" s="4"/>
      <c r="X2183" s="30"/>
      <c r="Y2183" s="9"/>
      <c r="Z2183" s="9"/>
      <c r="AA2183" s="28"/>
      <c r="AB2183" s="3"/>
      <c r="AC2183" s="1"/>
      <c r="AD2183" s="9"/>
      <c r="AE2183" s="3"/>
      <c r="AF2183" s="3"/>
      <c r="AG2183" s="3"/>
      <c r="AH2183" s="9"/>
      <c r="AI2183" s="10"/>
      <c r="AJ2183" s="9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</row>
    <row r="2184" spans="1:145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13"/>
      <c r="T2184" s="13"/>
      <c r="U2184" s="13"/>
      <c r="V2184" s="13"/>
      <c r="W2184" s="4"/>
      <c r="X2184" s="30"/>
      <c r="Y2184" s="9"/>
      <c r="Z2184" s="9"/>
      <c r="AA2184" s="28"/>
      <c r="AB2184" s="3"/>
      <c r="AC2184" s="1"/>
      <c r="AD2184" s="9"/>
      <c r="AE2184" s="3"/>
      <c r="AF2184" s="3"/>
      <c r="AG2184" s="3"/>
      <c r="AH2184" s="9"/>
      <c r="AI2184" s="10"/>
      <c r="AJ2184" s="9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</row>
    <row r="2185" spans="1:145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13"/>
      <c r="T2185" s="13"/>
      <c r="U2185" s="13"/>
      <c r="V2185" s="13"/>
      <c r="W2185" s="4"/>
      <c r="X2185" s="30"/>
      <c r="Y2185" s="9"/>
      <c r="Z2185" s="9"/>
      <c r="AA2185" s="28"/>
      <c r="AB2185" s="3"/>
      <c r="AC2185" s="1"/>
      <c r="AD2185" s="9"/>
      <c r="AE2185" s="3"/>
      <c r="AF2185" s="3"/>
      <c r="AG2185" s="3"/>
      <c r="AH2185" s="9"/>
      <c r="AI2185" s="10"/>
      <c r="AJ2185" s="9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</row>
    <row r="2186" spans="1:145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13"/>
      <c r="T2186" s="13"/>
      <c r="U2186" s="13"/>
      <c r="V2186" s="13"/>
      <c r="W2186" s="4"/>
      <c r="X2186" s="30"/>
      <c r="Y2186" s="9"/>
      <c r="Z2186" s="9"/>
      <c r="AA2186" s="28"/>
      <c r="AB2186" s="3"/>
      <c r="AC2186" s="1"/>
      <c r="AD2186" s="9"/>
      <c r="AE2186" s="3"/>
      <c r="AF2186" s="3"/>
      <c r="AG2186" s="3"/>
      <c r="AH2186" s="9"/>
      <c r="AI2186" s="10"/>
      <c r="AJ2186" s="9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</row>
    <row r="2187" spans="1:145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13"/>
      <c r="T2187" s="13"/>
      <c r="U2187" s="13"/>
      <c r="V2187" s="13"/>
      <c r="W2187" s="4"/>
      <c r="X2187" s="30"/>
      <c r="Y2187" s="9"/>
      <c r="Z2187" s="9"/>
      <c r="AA2187" s="28"/>
      <c r="AB2187" s="3"/>
      <c r="AC2187" s="1"/>
      <c r="AD2187" s="9"/>
      <c r="AE2187" s="3"/>
      <c r="AF2187" s="3"/>
      <c r="AG2187" s="3"/>
      <c r="AH2187" s="9"/>
      <c r="AI2187" s="10"/>
      <c r="AJ2187" s="9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</row>
    <row r="2188" spans="1:145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13"/>
      <c r="T2188" s="13"/>
      <c r="U2188" s="13"/>
      <c r="V2188" s="13"/>
      <c r="W2188" s="4"/>
      <c r="X2188" s="30"/>
      <c r="Y2188" s="9"/>
      <c r="Z2188" s="9"/>
      <c r="AA2188" s="28"/>
      <c r="AB2188" s="3"/>
      <c r="AC2188" s="1"/>
      <c r="AD2188" s="9"/>
      <c r="AE2188" s="3"/>
      <c r="AF2188" s="3"/>
      <c r="AG2188" s="3"/>
      <c r="AH2188" s="9"/>
      <c r="AI2188" s="10"/>
      <c r="AJ2188" s="9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</row>
    <row r="2189" spans="1:145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13"/>
      <c r="T2189" s="13"/>
      <c r="U2189" s="13"/>
      <c r="V2189" s="13"/>
      <c r="W2189" s="4"/>
      <c r="X2189" s="30"/>
      <c r="Y2189" s="9"/>
      <c r="Z2189" s="9"/>
      <c r="AA2189" s="28"/>
      <c r="AB2189" s="3"/>
      <c r="AC2189" s="1"/>
      <c r="AD2189" s="9"/>
      <c r="AE2189" s="3"/>
      <c r="AF2189" s="3"/>
      <c r="AG2189" s="3"/>
      <c r="AH2189" s="9"/>
      <c r="AI2189" s="10"/>
      <c r="AJ2189" s="9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</row>
    <row r="2190" spans="1:145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13"/>
      <c r="T2190" s="13"/>
      <c r="U2190" s="13"/>
      <c r="V2190" s="13"/>
      <c r="W2190" s="4"/>
      <c r="X2190" s="30"/>
      <c r="Y2190" s="9"/>
      <c r="Z2190" s="9"/>
      <c r="AA2190" s="28"/>
      <c r="AB2190" s="3"/>
      <c r="AC2190" s="1"/>
      <c r="AD2190" s="9"/>
      <c r="AE2190" s="3"/>
      <c r="AF2190" s="3"/>
      <c r="AG2190" s="3"/>
      <c r="AH2190" s="9"/>
      <c r="AI2190" s="10"/>
      <c r="AJ2190" s="9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</row>
    <row r="2191" spans="1:145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13"/>
      <c r="T2191" s="13"/>
      <c r="U2191" s="13"/>
      <c r="V2191" s="13"/>
      <c r="W2191" s="4"/>
      <c r="X2191" s="30"/>
      <c r="Y2191" s="9"/>
      <c r="Z2191" s="9"/>
      <c r="AA2191" s="28"/>
      <c r="AB2191" s="3"/>
      <c r="AC2191" s="1"/>
      <c r="AD2191" s="9"/>
      <c r="AE2191" s="3"/>
      <c r="AF2191" s="3"/>
      <c r="AG2191" s="3"/>
      <c r="AH2191" s="9"/>
      <c r="AI2191" s="10"/>
      <c r="AJ2191" s="9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</row>
    <row r="2192" spans="1:145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13"/>
      <c r="T2192" s="13"/>
      <c r="U2192" s="13"/>
      <c r="V2192" s="13"/>
      <c r="W2192" s="4"/>
      <c r="X2192" s="30"/>
      <c r="Y2192" s="9"/>
      <c r="Z2192" s="9"/>
      <c r="AA2192" s="28"/>
      <c r="AB2192" s="3"/>
      <c r="AC2192" s="1"/>
      <c r="AD2192" s="9"/>
      <c r="AE2192" s="3"/>
      <c r="AF2192" s="3"/>
      <c r="AG2192" s="3"/>
      <c r="AH2192" s="9"/>
      <c r="AI2192" s="10"/>
      <c r="AJ2192" s="9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</row>
    <row r="2193" spans="1:145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13"/>
      <c r="T2193" s="13"/>
      <c r="U2193" s="13"/>
      <c r="V2193" s="13"/>
      <c r="W2193" s="4"/>
      <c r="X2193" s="30"/>
      <c r="Y2193" s="9"/>
      <c r="Z2193" s="9"/>
      <c r="AA2193" s="28"/>
      <c r="AB2193" s="3"/>
      <c r="AC2193" s="1"/>
      <c r="AD2193" s="9"/>
      <c r="AE2193" s="3"/>
      <c r="AF2193" s="3"/>
      <c r="AG2193" s="3"/>
      <c r="AH2193" s="9"/>
      <c r="AI2193" s="10"/>
      <c r="AJ2193" s="9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</row>
    <row r="2194" spans="1:145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13"/>
      <c r="T2194" s="13"/>
      <c r="U2194" s="13"/>
      <c r="V2194" s="13"/>
      <c r="W2194" s="4"/>
      <c r="X2194" s="30"/>
      <c r="Y2194" s="9"/>
      <c r="Z2194" s="9"/>
      <c r="AA2194" s="28"/>
      <c r="AB2194" s="3"/>
      <c r="AC2194" s="1"/>
      <c r="AD2194" s="9"/>
      <c r="AE2194" s="3"/>
      <c r="AF2194" s="3"/>
      <c r="AG2194" s="3"/>
      <c r="AH2194" s="9"/>
      <c r="AI2194" s="10"/>
      <c r="AJ2194" s="9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</row>
    <row r="2195" spans="1:145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13"/>
      <c r="T2195" s="13"/>
      <c r="U2195" s="13"/>
      <c r="V2195" s="13"/>
      <c r="W2195" s="4"/>
      <c r="X2195" s="30"/>
      <c r="Y2195" s="9"/>
      <c r="Z2195" s="9"/>
      <c r="AA2195" s="28"/>
      <c r="AB2195" s="3"/>
      <c r="AC2195" s="1"/>
      <c r="AD2195" s="9"/>
      <c r="AE2195" s="3"/>
      <c r="AF2195" s="3"/>
      <c r="AG2195" s="3"/>
      <c r="AH2195" s="9"/>
      <c r="AI2195" s="10"/>
      <c r="AJ2195" s="9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</row>
    <row r="2196" spans="1:145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13"/>
      <c r="T2196" s="13"/>
      <c r="U2196" s="13"/>
      <c r="V2196" s="13"/>
      <c r="W2196" s="4"/>
      <c r="X2196" s="30"/>
      <c r="Y2196" s="9"/>
      <c r="Z2196" s="9"/>
      <c r="AA2196" s="28"/>
      <c r="AB2196" s="3"/>
      <c r="AC2196" s="1"/>
      <c r="AD2196" s="9"/>
      <c r="AE2196" s="3"/>
      <c r="AF2196" s="3"/>
      <c r="AG2196" s="3"/>
      <c r="AH2196" s="9"/>
      <c r="AI2196" s="10"/>
      <c r="AJ2196" s="9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</row>
    <row r="2197" spans="1:145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13"/>
      <c r="T2197" s="13"/>
      <c r="U2197" s="13"/>
      <c r="V2197" s="13"/>
      <c r="W2197" s="4"/>
      <c r="X2197" s="30"/>
      <c r="Y2197" s="9"/>
      <c r="Z2197" s="9"/>
      <c r="AA2197" s="28"/>
      <c r="AB2197" s="3"/>
      <c r="AC2197" s="1"/>
      <c r="AD2197" s="9"/>
      <c r="AE2197" s="3"/>
      <c r="AF2197" s="3"/>
      <c r="AG2197" s="3"/>
      <c r="AH2197" s="9"/>
      <c r="AI2197" s="10"/>
      <c r="AJ2197" s="9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</row>
    <row r="2198" spans="1:145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13"/>
      <c r="T2198" s="13"/>
      <c r="U2198" s="13"/>
      <c r="V2198" s="13"/>
      <c r="W2198" s="4"/>
      <c r="X2198" s="30"/>
      <c r="Y2198" s="9"/>
      <c r="Z2198" s="9"/>
      <c r="AA2198" s="28"/>
      <c r="AB2198" s="3"/>
      <c r="AC2198" s="1"/>
      <c r="AD2198" s="9"/>
      <c r="AE2198" s="3"/>
      <c r="AF2198" s="3"/>
      <c r="AG2198" s="3"/>
      <c r="AH2198" s="9"/>
      <c r="AI2198" s="10"/>
      <c r="AJ2198" s="9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</row>
    <row r="2199" spans="1:145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13"/>
      <c r="T2199" s="13"/>
      <c r="U2199" s="13"/>
      <c r="V2199" s="13"/>
      <c r="W2199" s="4"/>
      <c r="X2199" s="30"/>
      <c r="Y2199" s="9"/>
      <c r="Z2199" s="9"/>
      <c r="AA2199" s="28"/>
      <c r="AB2199" s="3"/>
      <c r="AC2199" s="1"/>
      <c r="AD2199" s="9"/>
      <c r="AE2199" s="3"/>
      <c r="AF2199" s="3"/>
      <c r="AG2199" s="3"/>
      <c r="AH2199" s="9"/>
      <c r="AI2199" s="10"/>
      <c r="AJ2199" s="9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</row>
    <row r="2200" spans="1:145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13"/>
      <c r="T2200" s="13"/>
      <c r="U2200" s="13"/>
      <c r="V2200" s="13"/>
      <c r="W2200" s="4"/>
      <c r="X2200" s="30"/>
      <c r="Y2200" s="9"/>
      <c r="Z2200" s="9"/>
      <c r="AA2200" s="28"/>
      <c r="AB2200" s="3"/>
      <c r="AC2200" s="1"/>
      <c r="AD2200" s="9"/>
      <c r="AE2200" s="3"/>
      <c r="AF2200" s="3"/>
      <c r="AG2200" s="3"/>
      <c r="AH2200" s="9"/>
      <c r="AI2200" s="10"/>
      <c r="AJ2200" s="9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</row>
    <row r="2201" spans="1:145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13"/>
      <c r="T2201" s="13"/>
      <c r="U2201" s="13"/>
      <c r="V2201" s="13"/>
      <c r="W2201" s="4"/>
      <c r="X2201" s="30"/>
      <c r="Y2201" s="9"/>
      <c r="Z2201" s="9"/>
      <c r="AA2201" s="28"/>
      <c r="AB2201" s="3"/>
      <c r="AC2201" s="1"/>
      <c r="AD2201" s="9"/>
      <c r="AE2201" s="3"/>
      <c r="AF2201" s="3"/>
      <c r="AG2201" s="3"/>
      <c r="AH2201" s="9"/>
      <c r="AI2201" s="10"/>
      <c r="AJ2201" s="9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</row>
    <row r="2202" spans="1:145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13"/>
      <c r="T2202" s="13"/>
      <c r="U2202" s="13"/>
      <c r="V2202" s="13"/>
      <c r="W2202" s="4"/>
      <c r="X2202" s="30"/>
      <c r="Y2202" s="9"/>
      <c r="Z2202" s="9"/>
      <c r="AA2202" s="28"/>
      <c r="AB2202" s="3"/>
      <c r="AC2202" s="1"/>
      <c r="AD2202" s="9"/>
      <c r="AE2202" s="3"/>
      <c r="AF2202" s="3"/>
      <c r="AG2202" s="3"/>
      <c r="AH2202" s="9"/>
      <c r="AI2202" s="10"/>
      <c r="AJ2202" s="9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</row>
    <row r="2203" spans="1:145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13"/>
      <c r="T2203" s="13"/>
      <c r="U2203" s="13"/>
      <c r="V2203" s="13"/>
      <c r="W2203" s="4"/>
      <c r="X2203" s="30"/>
      <c r="Y2203" s="27"/>
      <c r="Z2203" s="27"/>
      <c r="AA2203" s="32"/>
      <c r="AB2203" s="20"/>
      <c r="AC2203" s="23"/>
      <c r="AD2203" s="27"/>
      <c r="AE2203" s="20"/>
      <c r="AF2203" s="20"/>
      <c r="AG2203" s="20"/>
      <c r="AH2203" s="27"/>
      <c r="AI2203" s="21"/>
      <c r="AJ2203" s="27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</row>
    <row r="2204" spans="1:145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3"/>
      <c r="J2204" s="30"/>
      <c r="K2204" s="2"/>
      <c r="L2204" s="15"/>
      <c r="M2204" s="11"/>
      <c r="N2204" s="11"/>
      <c r="O2204" s="15"/>
      <c r="P2204" s="13"/>
      <c r="Q2204" s="19"/>
      <c r="R2204" s="13"/>
      <c r="S2204" s="13"/>
      <c r="T2204" s="13"/>
      <c r="U2204" s="13"/>
      <c r="V2204" s="13"/>
      <c r="W2204" s="4"/>
      <c r="X2204" s="30"/>
      <c r="Y2204" s="27"/>
      <c r="Z2204" s="27"/>
      <c r="AA2204" s="32"/>
      <c r="AB2204" s="20"/>
      <c r="AC2204" s="23"/>
      <c r="AD2204" s="27"/>
      <c r="AE2204" s="20"/>
      <c r="AF2204" s="20"/>
      <c r="AG2204" s="20"/>
      <c r="AH2204" s="27"/>
      <c r="AI2204" s="21"/>
      <c r="AJ2204" s="27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</row>
    <row r="2205" spans="1:145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13"/>
      <c r="T2205" s="13"/>
      <c r="U2205" s="13"/>
      <c r="V2205" s="13"/>
      <c r="W2205" s="4"/>
      <c r="X2205" s="30"/>
      <c r="Y2205" s="9"/>
      <c r="Z2205" s="9"/>
      <c r="AA2205" s="28"/>
      <c r="AB2205" s="3"/>
      <c r="AC2205" s="1"/>
      <c r="AD2205" s="9"/>
      <c r="AE2205" s="3"/>
      <c r="AF2205" s="3"/>
      <c r="AG2205" s="3"/>
      <c r="AH2205" s="9"/>
      <c r="AI2205" s="10"/>
      <c r="AJ2205" s="9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</row>
    <row r="2206" spans="1:145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13"/>
      <c r="T2206" s="13"/>
      <c r="U2206" s="13"/>
      <c r="V2206" s="13"/>
      <c r="W2206" s="4"/>
      <c r="X2206" s="30"/>
      <c r="Y2206" s="9"/>
      <c r="Z2206" s="9"/>
      <c r="AA2206" s="28"/>
      <c r="AB2206" s="3"/>
      <c r="AC2206" s="1"/>
      <c r="AD2206" s="9"/>
      <c r="AE2206" s="3"/>
      <c r="AF2206" s="3"/>
      <c r="AG2206" s="3"/>
      <c r="AH2206" s="9"/>
      <c r="AI2206" s="10"/>
      <c r="AJ2206" s="9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</row>
    <row r="2207" spans="1:145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13"/>
      <c r="T2207" s="13"/>
      <c r="U2207" s="13"/>
      <c r="V2207" s="13"/>
      <c r="W2207" s="4"/>
      <c r="X2207" s="30"/>
      <c r="Y2207" s="9"/>
      <c r="Z2207" s="9"/>
      <c r="AA2207" s="28"/>
      <c r="AB2207" s="3"/>
      <c r="AC2207" s="1"/>
      <c r="AD2207" s="9"/>
      <c r="AE2207" s="3"/>
      <c r="AF2207" s="3"/>
      <c r="AG2207" s="3"/>
      <c r="AH2207" s="9"/>
      <c r="AI2207" s="10"/>
      <c r="AJ2207" s="9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</row>
    <row r="2208" spans="1:145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13"/>
      <c r="T2208" s="13"/>
      <c r="U2208" s="13"/>
      <c r="V2208" s="13"/>
      <c r="W2208" s="4"/>
      <c r="X2208" s="30"/>
      <c r="Y2208" s="9"/>
      <c r="Z2208" s="9"/>
      <c r="AA2208" s="28"/>
      <c r="AB2208" s="3"/>
      <c r="AC2208" s="1"/>
      <c r="AD2208" s="9"/>
      <c r="AE2208" s="3"/>
      <c r="AF2208" s="3"/>
      <c r="AG2208" s="3"/>
      <c r="AH2208" s="9"/>
      <c r="AI2208" s="10"/>
      <c r="AJ2208" s="9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</row>
    <row r="2209" spans="1:145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13"/>
      <c r="T2209" s="13"/>
      <c r="U2209" s="13"/>
      <c r="V2209" s="13"/>
      <c r="W2209" s="4"/>
      <c r="X2209" s="30"/>
      <c r="Y2209" s="9"/>
      <c r="Z2209" s="9"/>
      <c r="AA2209" s="28"/>
      <c r="AB2209" s="3"/>
      <c r="AC2209" s="1"/>
      <c r="AD2209" s="9"/>
      <c r="AE2209" s="3"/>
      <c r="AF2209" s="3"/>
      <c r="AG2209" s="3"/>
      <c r="AH2209" s="9"/>
      <c r="AI2209" s="10"/>
      <c r="AJ2209" s="9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</row>
    <row r="2210" spans="1:145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13"/>
      <c r="T2210" s="13"/>
      <c r="U2210" s="13"/>
      <c r="V2210" s="13"/>
      <c r="W2210" s="4"/>
      <c r="X2210" s="30"/>
      <c r="Y2210" s="9"/>
      <c r="Z2210" s="9"/>
      <c r="AA2210" s="28"/>
      <c r="AB2210" s="3"/>
      <c r="AC2210" s="1"/>
      <c r="AD2210" s="9"/>
      <c r="AE2210" s="3"/>
      <c r="AF2210" s="3"/>
      <c r="AG2210" s="3"/>
      <c r="AH2210" s="9"/>
      <c r="AI2210" s="10"/>
      <c r="AJ2210" s="9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</row>
    <row r="2211" spans="1:145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13"/>
      <c r="T2211" s="13"/>
      <c r="U2211" s="13"/>
      <c r="V2211" s="13"/>
      <c r="W2211" s="4"/>
      <c r="X2211" s="30"/>
      <c r="Y2211" s="9"/>
      <c r="Z2211" s="9"/>
      <c r="AA2211" s="28"/>
      <c r="AB2211" s="3"/>
      <c r="AC2211" s="1"/>
      <c r="AD2211" s="9"/>
      <c r="AE2211" s="3"/>
      <c r="AF2211" s="3"/>
      <c r="AG2211" s="3"/>
      <c r="AH2211" s="9"/>
      <c r="AI2211" s="10"/>
      <c r="AJ2211" s="9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</row>
    <row r="2212" spans="1:145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13"/>
      <c r="T2212" s="13"/>
      <c r="U2212" s="13"/>
      <c r="V2212" s="13"/>
      <c r="W2212" s="4"/>
      <c r="X2212" s="30"/>
      <c r="Y2212" s="9"/>
      <c r="Z2212" s="9"/>
      <c r="AA2212" s="28"/>
      <c r="AB2212" s="3"/>
      <c r="AC2212" s="1"/>
      <c r="AD2212" s="9"/>
      <c r="AE2212" s="3"/>
      <c r="AF2212" s="3"/>
      <c r="AG2212" s="3"/>
      <c r="AH2212" s="9"/>
      <c r="AI2212" s="10"/>
      <c r="AJ2212" s="9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</row>
    <row r="2213" spans="1:145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13"/>
      <c r="T2213" s="13"/>
      <c r="U2213" s="13"/>
      <c r="V2213" s="13"/>
      <c r="W2213" s="4"/>
      <c r="X2213" s="30"/>
      <c r="Y2213" s="9"/>
      <c r="Z2213" s="9"/>
      <c r="AA2213" s="28"/>
      <c r="AB2213" s="3"/>
      <c r="AC2213" s="1"/>
      <c r="AD2213" s="9"/>
      <c r="AE2213" s="3"/>
      <c r="AF2213" s="3"/>
      <c r="AG2213" s="3"/>
      <c r="AH2213" s="9"/>
      <c r="AI2213" s="10"/>
      <c r="AJ2213" s="9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</row>
    <row r="2214" spans="1:145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13"/>
      <c r="T2214" s="13"/>
      <c r="U2214" s="13"/>
      <c r="V2214" s="13"/>
      <c r="W2214" s="4"/>
      <c r="X2214" s="30"/>
      <c r="Y2214" s="9"/>
      <c r="Z2214" s="9"/>
      <c r="AA2214" s="28"/>
      <c r="AB2214" s="3"/>
      <c r="AC2214" s="1"/>
      <c r="AD2214" s="9"/>
      <c r="AE2214" s="3"/>
      <c r="AF2214" s="3"/>
      <c r="AG2214" s="3"/>
      <c r="AH2214" s="9"/>
      <c r="AI2214" s="10"/>
      <c r="AJ2214" s="9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</row>
    <row r="2215" spans="1:145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13"/>
      <c r="T2215" s="13"/>
      <c r="U2215" s="13"/>
      <c r="V2215" s="13"/>
      <c r="W2215" s="4"/>
      <c r="X2215" s="30"/>
      <c r="Y2215" s="9"/>
      <c r="Z2215" s="9"/>
      <c r="AA2215" s="28"/>
      <c r="AB2215" s="3"/>
      <c r="AC2215" s="1"/>
      <c r="AD2215" s="9"/>
      <c r="AE2215" s="3"/>
      <c r="AF2215" s="3"/>
      <c r="AG2215" s="3"/>
      <c r="AH2215" s="9"/>
      <c r="AI2215" s="10"/>
      <c r="AJ2215" s="9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</row>
    <row r="2216" spans="1:145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13"/>
      <c r="T2216" s="13"/>
      <c r="U2216" s="13"/>
      <c r="V2216" s="13"/>
      <c r="W2216" s="4"/>
      <c r="X2216" s="30"/>
      <c r="Y2216" s="9"/>
      <c r="Z2216" s="9"/>
      <c r="AA2216" s="28"/>
      <c r="AB2216" s="3"/>
      <c r="AC2216" s="1"/>
      <c r="AD2216" s="9"/>
      <c r="AE2216" s="3"/>
      <c r="AF2216" s="3"/>
      <c r="AG2216" s="3"/>
      <c r="AH2216" s="9"/>
      <c r="AI2216" s="10"/>
      <c r="AJ2216" s="9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</row>
    <row r="2217" spans="1:145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13"/>
      <c r="T2217" s="13"/>
      <c r="U2217" s="13"/>
      <c r="V2217" s="13"/>
      <c r="W2217" s="4"/>
      <c r="X2217" s="30"/>
      <c r="Y2217" s="9"/>
      <c r="Z2217" s="9"/>
      <c r="AA2217" s="28"/>
      <c r="AB2217" s="3"/>
      <c r="AC2217" s="1"/>
      <c r="AD2217" s="9"/>
      <c r="AE2217" s="3"/>
      <c r="AF2217" s="3"/>
      <c r="AG2217" s="3"/>
      <c r="AH2217" s="9"/>
      <c r="AI2217" s="10"/>
      <c r="AJ2217" s="9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</row>
    <row r="2218" spans="1:145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13"/>
      <c r="T2218" s="13"/>
      <c r="U2218" s="13"/>
      <c r="V2218" s="13"/>
      <c r="W2218" s="4"/>
      <c r="X2218" s="30"/>
      <c r="Y2218" s="9"/>
      <c r="Z2218" s="9"/>
      <c r="AA2218" s="28"/>
      <c r="AB2218" s="3"/>
      <c r="AC2218" s="1"/>
      <c r="AD2218" s="9"/>
      <c r="AE2218" s="3"/>
      <c r="AF2218" s="3"/>
      <c r="AG2218" s="3"/>
      <c r="AH2218" s="9"/>
      <c r="AI2218" s="10"/>
      <c r="AJ2218" s="9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</row>
    <row r="2219" spans="1:145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13"/>
      <c r="T2219" s="13"/>
      <c r="U2219" s="13"/>
      <c r="V2219" s="13"/>
      <c r="W2219" s="4"/>
      <c r="X2219" s="30"/>
      <c r="Y2219" s="9"/>
      <c r="Z2219" s="9"/>
      <c r="AA2219" s="28"/>
      <c r="AB2219" s="3"/>
      <c r="AC2219" s="1"/>
      <c r="AD2219" s="9"/>
      <c r="AE2219" s="3"/>
      <c r="AF2219" s="3"/>
      <c r="AG2219" s="3"/>
      <c r="AH2219" s="9"/>
      <c r="AI2219" s="10"/>
      <c r="AJ2219" s="9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</row>
    <row r="2220" spans="1:145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13"/>
      <c r="T2220" s="13"/>
      <c r="U2220" s="13"/>
      <c r="V2220" s="13"/>
      <c r="W2220" s="4"/>
      <c r="X2220" s="30"/>
      <c r="Y2220" s="9"/>
      <c r="Z2220" s="9"/>
      <c r="AA2220" s="28"/>
      <c r="AB2220" s="3"/>
      <c r="AC2220" s="1"/>
      <c r="AD2220" s="9"/>
      <c r="AE2220" s="3"/>
      <c r="AF2220" s="3"/>
      <c r="AG2220" s="3"/>
      <c r="AH2220" s="9"/>
      <c r="AI2220" s="10"/>
      <c r="AJ2220" s="9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</row>
    <row r="2221" spans="1:145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13"/>
      <c r="T2221" s="13"/>
      <c r="U2221" s="13"/>
      <c r="V2221" s="13"/>
      <c r="W2221" s="4"/>
      <c r="X2221" s="30"/>
      <c r="Y2221" s="9"/>
      <c r="Z2221" s="9"/>
      <c r="AA2221" s="28"/>
      <c r="AB2221" s="3"/>
      <c r="AC2221" s="1"/>
      <c r="AD2221" s="9"/>
      <c r="AE2221" s="3"/>
      <c r="AF2221" s="3"/>
      <c r="AG2221" s="3"/>
      <c r="AH2221" s="9"/>
      <c r="AI2221" s="10"/>
      <c r="AJ2221" s="9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</row>
    <row r="2222" spans="1:145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13"/>
      <c r="T2222" s="13"/>
      <c r="U2222" s="13"/>
      <c r="V2222" s="13"/>
      <c r="W2222" s="4"/>
      <c r="X2222" s="30"/>
      <c r="Y2222" s="9"/>
      <c r="Z2222" s="9"/>
      <c r="AA2222" s="28"/>
      <c r="AB2222" s="3"/>
      <c r="AC2222" s="1"/>
      <c r="AD2222" s="9"/>
      <c r="AE2222" s="3"/>
      <c r="AF2222" s="3"/>
      <c r="AG2222" s="3"/>
      <c r="AH2222" s="9"/>
      <c r="AI2222" s="10"/>
      <c r="AJ2222" s="9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</row>
    <row r="2223" spans="1:145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13"/>
      <c r="T2223" s="13"/>
      <c r="U2223" s="13"/>
      <c r="V2223" s="13"/>
      <c r="W2223" s="4"/>
      <c r="X2223" s="30"/>
      <c r="Y2223" s="9"/>
      <c r="Z2223" s="9"/>
      <c r="AA2223" s="28"/>
      <c r="AB2223" s="3"/>
      <c r="AC2223" s="1"/>
      <c r="AD2223" s="9"/>
      <c r="AE2223" s="3"/>
      <c r="AF2223" s="3"/>
      <c r="AG2223" s="3"/>
      <c r="AH2223" s="9"/>
      <c r="AI2223" s="10"/>
      <c r="AJ2223" s="9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</row>
    <row r="2224" spans="1:145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13"/>
      <c r="T2224" s="13"/>
      <c r="U2224" s="13"/>
      <c r="V2224" s="13"/>
      <c r="W2224" s="4"/>
      <c r="X2224" s="30"/>
      <c r="Y2224" s="9"/>
      <c r="Z2224" s="9"/>
      <c r="AA2224" s="28"/>
      <c r="AB2224" s="3"/>
      <c r="AC2224" s="1"/>
      <c r="AD2224" s="9"/>
      <c r="AE2224" s="3"/>
      <c r="AF2224" s="3"/>
      <c r="AG2224" s="3"/>
      <c r="AH2224" s="9"/>
      <c r="AI2224" s="10"/>
      <c r="AJ2224" s="9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</row>
    <row r="2225" spans="1:145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13"/>
      <c r="T2225" s="13"/>
      <c r="U2225" s="13"/>
      <c r="V2225" s="13"/>
      <c r="W2225" s="4"/>
      <c r="X2225" s="30"/>
      <c r="Y2225" s="9"/>
      <c r="Z2225" s="9"/>
      <c r="AA2225" s="28"/>
      <c r="AB2225" s="3"/>
      <c r="AC2225" s="1"/>
      <c r="AD2225" s="9"/>
      <c r="AE2225" s="3"/>
      <c r="AF2225" s="3"/>
      <c r="AG2225" s="3"/>
      <c r="AH2225" s="9"/>
      <c r="AI2225" s="10"/>
      <c r="AJ2225" s="9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</row>
    <row r="2226" spans="1:145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13"/>
      <c r="T2226" s="13"/>
      <c r="U2226" s="13"/>
      <c r="V2226" s="13"/>
      <c r="W2226" s="4"/>
      <c r="X2226" s="30"/>
      <c r="Y2226" s="9"/>
      <c r="Z2226" s="9"/>
      <c r="AA2226" s="28"/>
      <c r="AB2226" s="3"/>
      <c r="AC2226" s="1"/>
      <c r="AD2226" s="9"/>
      <c r="AE2226" s="3"/>
      <c r="AF2226" s="3"/>
      <c r="AG2226" s="3"/>
      <c r="AH2226" s="9"/>
      <c r="AI2226" s="10"/>
      <c r="AJ2226" s="9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</row>
    <row r="2227" spans="1:145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13"/>
      <c r="T2227" s="13"/>
      <c r="U2227" s="13"/>
      <c r="V2227" s="13"/>
      <c r="W2227" s="4"/>
      <c r="X2227" s="30"/>
      <c r="Y2227" s="9"/>
      <c r="Z2227" s="9"/>
      <c r="AA2227" s="28"/>
      <c r="AB2227" s="3"/>
      <c r="AC2227" s="1"/>
      <c r="AD2227" s="9"/>
      <c r="AE2227" s="3"/>
      <c r="AF2227" s="3"/>
      <c r="AG2227" s="3"/>
      <c r="AH2227" s="9"/>
      <c r="AI2227" s="10"/>
      <c r="AJ2227" s="9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</row>
    <row r="2228" spans="1:145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13"/>
      <c r="T2228" s="13"/>
      <c r="U2228" s="13"/>
      <c r="V2228" s="13"/>
      <c r="W2228" s="4"/>
      <c r="X2228" s="30"/>
      <c r="Y2228" s="9"/>
      <c r="Z2228" s="9"/>
      <c r="AA2228" s="28"/>
      <c r="AB2228" s="3"/>
      <c r="AC2228" s="1"/>
      <c r="AD2228" s="9"/>
      <c r="AE2228" s="3"/>
      <c r="AF2228" s="3"/>
      <c r="AG2228" s="3"/>
      <c r="AH2228" s="9"/>
      <c r="AI2228" s="10"/>
      <c r="AJ2228" s="9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</row>
    <row r="2229" spans="1:145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13"/>
      <c r="T2229" s="13"/>
      <c r="U2229" s="13"/>
      <c r="V2229" s="13"/>
      <c r="W2229" s="4"/>
      <c r="X2229" s="30"/>
      <c r="Y2229" s="9"/>
      <c r="Z2229" s="9"/>
      <c r="AA2229" s="28"/>
      <c r="AB2229" s="3"/>
      <c r="AC2229" s="1"/>
      <c r="AD2229" s="9"/>
      <c r="AE2229" s="3"/>
      <c r="AF2229" s="3"/>
      <c r="AG2229" s="3"/>
      <c r="AH2229" s="9"/>
      <c r="AI2229" s="10"/>
      <c r="AJ2229" s="9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</row>
    <row r="2230" spans="1:145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13"/>
      <c r="T2230" s="13"/>
      <c r="U2230" s="13"/>
      <c r="V2230" s="13"/>
      <c r="W2230" s="4"/>
      <c r="X2230" s="30"/>
      <c r="Y2230" s="9"/>
      <c r="Z2230" s="9"/>
      <c r="AA2230" s="28"/>
      <c r="AB2230" s="3"/>
      <c r="AC2230" s="1"/>
      <c r="AD2230" s="9"/>
      <c r="AE2230" s="3"/>
      <c r="AF2230" s="3"/>
      <c r="AG2230" s="3"/>
      <c r="AH2230" s="9"/>
      <c r="AI2230" s="10"/>
      <c r="AJ2230" s="9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</row>
    <row r="2231" spans="1:145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13"/>
      <c r="T2231" s="13"/>
      <c r="U2231" s="13"/>
      <c r="V2231" s="13"/>
      <c r="W2231" s="4"/>
      <c r="X2231" s="30"/>
      <c r="Y2231" s="9"/>
      <c r="Z2231" s="9"/>
      <c r="AA2231" s="28"/>
      <c r="AB2231" s="3"/>
      <c r="AC2231" s="1"/>
      <c r="AD2231" s="9"/>
      <c r="AE2231" s="3"/>
      <c r="AF2231" s="3"/>
      <c r="AG2231" s="3"/>
      <c r="AH2231" s="9"/>
      <c r="AI2231" s="10"/>
      <c r="AJ2231" s="9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</row>
    <row r="2232" spans="1:145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13"/>
      <c r="T2232" s="13"/>
      <c r="U2232" s="13"/>
      <c r="V2232" s="13"/>
      <c r="W2232" s="4"/>
      <c r="X2232" s="30"/>
      <c r="Y2232" s="9"/>
      <c r="Z2232" s="9"/>
      <c r="AA2232" s="28"/>
      <c r="AB2232" s="3"/>
      <c r="AC2232" s="1"/>
      <c r="AD2232" s="9"/>
      <c r="AE2232" s="3"/>
      <c r="AF2232" s="3"/>
      <c r="AG2232" s="3"/>
      <c r="AH2232" s="9"/>
      <c r="AI2232" s="10"/>
      <c r="AJ2232" s="9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</row>
    <row r="2233" spans="1:145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13"/>
      <c r="T2233" s="13"/>
      <c r="U2233" s="13"/>
      <c r="V2233" s="13"/>
      <c r="W2233" s="4"/>
      <c r="X2233" s="30"/>
      <c r="Y2233" s="9"/>
      <c r="Z2233" s="9"/>
      <c r="AA2233" s="28"/>
      <c r="AB2233" s="3"/>
      <c r="AC2233" s="1"/>
      <c r="AD2233" s="9"/>
      <c r="AE2233" s="3"/>
      <c r="AF2233" s="3"/>
      <c r="AG2233" s="3"/>
      <c r="AH2233" s="9"/>
      <c r="AI2233" s="10"/>
      <c r="AJ2233" s="9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</row>
    <row r="2234" spans="1:145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13"/>
      <c r="T2234" s="13"/>
      <c r="U2234" s="13"/>
      <c r="V2234" s="13"/>
      <c r="W2234" s="4"/>
      <c r="X2234" s="30"/>
      <c r="Y2234" s="9"/>
      <c r="Z2234" s="9"/>
      <c r="AA2234" s="28"/>
      <c r="AB2234" s="3"/>
      <c r="AC2234" s="1"/>
      <c r="AD2234" s="9"/>
      <c r="AE2234" s="3"/>
      <c r="AF2234" s="3"/>
      <c r="AG2234" s="3"/>
      <c r="AH2234" s="9"/>
      <c r="AI2234" s="10"/>
      <c r="AJ2234" s="9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</row>
    <row r="2235" spans="1:145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13"/>
      <c r="T2235" s="13"/>
      <c r="U2235" s="13"/>
      <c r="V2235" s="13"/>
      <c r="W2235" s="4"/>
      <c r="X2235" s="30"/>
      <c r="Y2235" s="9"/>
      <c r="Z2235" s="9"/>
      <c r="AA2235" s="28"/>
      <c r="AB2235" s="3"/>
      <c r="AC2235" s="1"/>
      <c r="AD2235" s="9"/>
      <c r="AE2235" s="3"/>
      <c r="AF2235" s="3"/>
      <c r="AG2235" s="3"/>
      <c r="AH2235" s="9"/>
      <c r="AI2235" s="10"/>
      <c r="AJ2235" s="9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</row>
    <row r="2236" spans="1:145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13"/>
      <c r="T2236" s="13"/>
      <c r="U2236" s="13"/>
      <c r="V2236" s="13"/>
      <c r="W2236" s="4"/>
      <c r="X2236" s="30"/>
      <c r="Y2236" s="9"/>
      <c r="Z2236" s="9"/>
      <c r="AA2236" s="28"/>
      <c r="AB2236" s="3"/>
      <c r="AC2236" s="1"/>
      <c r="AD2236" s="9"/>
      <c r="AE2236" s="3"/>
      <c r="AF2236" s="3"/>
      <c r="AG2236" s="3"/>
      <c r="AH2236" s="9"/>
      <c r="AI2236" s="10"/>
      <c r="AJ2236" s="9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</row>
    <row r="2237" spans="1:145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13"/>
      <c r="T2237" s="13"/>
      <c r="U2237" s="13"/>
      <c r="V2237" s="13"/>
      <c r="W2237" s="4"/>
      <c r="X2237" s="30"/>
      <c r="Y2237" s="9"/>
      <c r="Z2237" s="9"/>
      <c r="AA2237" s="28"/>
      <c r="AB2237" s="3"/>
      <c r="AC2237" s="1"/>
      <c r="AD2237" s="9"/>
      <c r="AE2237" s="3"/>
      <c r="AF2237" s="3"/>
      <c r="AG2237" s="3"/>
      <c r="AH2237" s="9"/>
      <c r="AI2237" s="10"/>
      <c r="AJ2237" s="9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</row>
    <row r="2238" spans="1:145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13"/>
      <c r="T2238" s="13"/>
      <c r="U2238" s="13"/>
      <c r="V2238" s="13"/>
      <c r="W2238" s="4"/>
      <c r="X2238" s="30"/>
      <c r="Y2238" s="9"/>
      <c r="Z2238" s="9"/>
      <c r="AA2238" s="28"/>
      <c r="AB2238" s="3"/>
      <c r="AC2238" s="1"/>
      <c r="AD2238" s="9"/>
      <c r="AE2238" s="3"/>
      <c r="AF2238" s="3"/>
      <c r="AG2238" s="3"/>
      <c r="AH2238" s="9"/>
      <c r="AI2238" s="10"/>
      <c r="AJ2238" s="9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</row>
    <row r="2239" spans="1:145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13"/>
      <c r="T2239" s="13"/>
      <c r="U2239" s="13"/>
      <c r="V2239" s="13"/>
      <c r="W2239" s="4"/>
      <c r="X2239" s="30"/>
      <c r="Y2239" s="9"/>
      <c r="Z2239" s="9"/>
      <c r="AA2239" s="28"/>
      <c r="AB2239" s="3"/>
      <c r="AC2239" s="1"/>
      <c r="AD2239" s="9"/>
      <c r="AE2239" s="3"/>
      <c r="AF2239" s="3"/>
      <c r="AG2239" s="3"/>
      <c r="AH2239" s="9"/>
      <c r="AI2239" s="10"/>
      <c r="AJ2239" s="9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</row>
    <row r="2240" spans="1:145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13"/>
      <c r="T2240" s="13"/>
      <c r="U2240" s="13"/>
      <c r="V2240" s="13"/>
      <c r="W2240" s="4"/>
      <c r="X2240" s="30"/>
      <c r="Y2240" s="9"/>
      <c r="Z2240" s="9"/>
      <c r="AA2240" s="28"/>
      <c r="AB2240" s="3"/>
      <c r="AC2240" s="1"/>
      <c r="AD2240" s="9"/>
      <c r="AE2240" s="3"/>
      <c r="AF2240" s="3"/>
      <c r="AG2240" s="3"/>
      <c r="AH2240" s="9"/>
      <c r="AI2240" s="10"/>
      <c r="AJ2240" s="9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</row>
    <row r="2241" spans="1:145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13"/>
      <c r="T2241" s="13"/>
      <c r="U2241" s="13"/>
      <c r="V2241" s="13"/>
      <c r="W2241" s="4"/>
      <c r="X2241" s="30"/>
      <c r="Y2241" s="9"/>
      <c r="Z2241" s="9"/>
      <c r="AA2241" s="28"/>
      <c r="AB2241" s="3"/>
      <c r="AC2241" s="1"/>
      <c r="AD2241" s="9"/>
      <c r="AE2241" s="3"/>
      <c r="AF2241" s="3"/>
      <c r="AG2241" s="3"/>
      <c r="AH2241" s="9"/>
      <c r="AI2241" s="10"/>
      <c r="AJ2241" s="9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</row>
    <row r="2242" spans="1:145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13"/>
      <c r="T2242" s="13"/>
      <c r="U2242" s="13"/>
      <c r="V2242" s="13"/>
      <c r="W2242" s="4"/>
      <c r="X2242" s="30"/>
      <c r="Y2242" s="9"/>
      <c r="Z2242" s="9"/>
      <c r="AA2242" s="28"/>
      <c r="AB2242" s="3"/>
      <c r="AC2242" s="1"/>
      <c r="AD2242" s="9"/>
      <c r="AE2242" s="3"/>
      <c r="AF2242" s="3"/>
      <c r="AG2242" s="3"/>
      <c r="AH2242" s="9"/>
      <c r="AI2242" s="10"/>
      <c r="AJ2242" s="9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</row>
    <row r="2243" spans="1:145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13"/>
      <c r="T2243" s="13"/>
      <c r="U2243" s="13"/>
      <c r="V2243" s="13"/>
      <c r="W2243" s="4"/>
      <c r="X2243" s="30"/>
      <c r="Y2243" s="9"/>
      <c r="Z2243" s="9"/>
      <c r="AA2243" s="28"/>
      <c r="AB2243" s="3"/>
      <c r="AC2243" s="1"/>
      <c r="AD2243" s="9"/>
      <c r="AE2243" s="3"/>
      <c r="AF2243" s="3"/>
      <c r="AG2243" s="3"/>
      <c r="AH2243" s="9"/>
      <c r="AI2243" s="10"/>
      <c r="AJ2243" s="9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</row>
    <row r="2244" spans="1:145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13"/>
      <c r="T2244" s="13"/>
      <c r="U2244" s="13"/>
      <c r="V2244" s="13"/>
      <c r="W2244" s="4"/>
      <c r="X2244" s="30"/>
      <c r="Y2244" s="9"/>
      <c r="Z2244" s="9"/>
      <c r="AA2244" s="28"/>
      <c r="AB2244" s="3"/>
      <c r="AC2244" s="1"/>
      <c r="AD2244" s="9"/>
      <c r="AE2244" s="3"/>
      <c r="AF2244" s="3"/>
      <c r="AG2244" s="3"/>
      <c r="AH2244" s="9"/>
      <c r="AI2244" s="10"/>
      <c r="AJ2244" s="9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</row>
    <row r="2245" spans="1:145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13"/>
      <c r="T2245" s="13"/>
      <c r="U2245" s="13"/>
      <c r="V2245" s="13"/>
      <c r="W2245" s="4"/>
      <c r="X2245" s="30"/>
      <c r="Y2245" s="9"/>
      <c r="Z2245" s="9"/>
      <c r="AA2245" s="28"/>
      <c r="AB2245" s="3"/>
      <c r="AC2245" s="1"/>
      <c r="AD2245" s="9"/>
      <c r="AE2245" s="3"/>
      <c r="AF2245" s="3"/>
      <c r="AG2245" s="3"/>
      <c r="AH2245" s="9"/>
      <c r="AI2245" s="10"/>
      <c r="AJ2245" s="9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</row>
    <row r="2246" spans="1:145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13"/>
      <c r="T2246" s="13"/>
      <c r="U2246" s="13"/>
      <c r="V2246" s="13"/>
      <c r="W2246" s="4"/>
      <c r="X2246" s="30"/>
      <c r="Y2246" s="9"/>
      <c r="Z2246" s="9"/>
      <c r="AA2246" s="28"/>
      <c r="AB2246" s="3"/>
      <c r="AC2246" s="1"/>
      <c r="AD2246" s="9"/>
      <c r="AE2246" s="3"/>
      <c r="AF2246" s="3"/>
      <c r="AG2246" s="3"/>
      <c r="AH2246" s="9"/>
      <c r="AI2246" s="10"/>
      <c r="AJ2246" s="9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</row>
    <row r="2247" spans="1:145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13"/>
      <c r="T2247" s="13"/>
      <c r="U2247" s="13"/>
      <c r="V2247" s="13"/>
      <c r="W2247" s="4"/>
      <c r="X2247" s="30"/>
      <c r="Y2247" s="9"/>
      <c r="Z2247" s="9"/>
      <c r="AA2247" s="28"/>
      <c r="AB2247" s="3"/>
      <c r="AC2247" s="1"/>
      <c r="AD2247" s="9"/>
      <c r="AE2247" s="3"/>
      <c r="AF2247" s="3"/>
      <c r="AG2247" s="3"/>
      <c r="AH2247" s="9"/>
      <c r="AI2247" s="10"/>
      <c r="AJ2247" s="9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</row>
    <row r="2248" spans="1:145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13"/>
      <c r="T2248" s="13"/>
      <c r="U2248" s="13"/>
      <c r="V2248" s="13"/>
      <c r="W2248" s="4"/>
      <c r="X2248" s="30"/>
      <c r="Y2248" s="9"/>
      <c r="Z2248" s="9"/>
      <c r="AA2248" s="28"/>
      <c r="AB2248" s="3"/>
      <c r="AC2248" s="1"/>
      <c r="AD2248" s="9"/>
      <c r="AE2248" s="3"/>
      <c r="AF2248" s="3"/>
      <c r="AG2248" s="3"/>
      <c r="AH2248" s="9"/>
      <c r="AI2248" s="10"/>
      <c r="AJ2248" s="9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</row>
    <row r="2249" spans="1:145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13"/>
      <c r="T2249" s="13"/>
      <c r="U2249" s="13"/>
      <c r="V2249" s="13"/>
      <c r="W2249" s="4"/>
      <c r="X2249" s="30"/>
      <c r="Y2249" s="9"/>
      <c r="Z2249" s="9"/>
      <c r="AA2249" s="28"/>
      <c r="AB2249" s="3"/>
      <c r="AC2249" s="1"/>
      <c r="AD2249" s="9"/>
      <c r="AE2249" s="3"/>
      <c r="AF2249" s="3"/>
      <c r="AG2249" s="3"/>
      <c r="AH2249" s="9"/>
      <c r="AI2249" s="10"/>
      <c r="AJ2249" s="9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</row>
    <row r="2250" spans="1:145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13"/>
      <c r="T2250" s="13"/>
      <c r="U2250" s="13"/>
      <c r="V2250" s="13"/>
      <c r="W2250" s="4"/>
      <c r="X2250" s="30"/>
      <c r="Y2250" s="9"/>
      <c r="Z2250" s="9"/>
      <c r="AA2250" s="28"/>
      <c r="AB2250" s="3"/>
      <c r="AC2250" s="1"/>
      <c r="AD2250" s="9"/>
      <c r="AE2250" s="3"/>
      <c r="AF2250" s="3"/>
      <c r="AG2250" s="3"/>
      <c r="AH2250" s="9"/>
      <c r="AI2250" s="10"/>
      <c r="AJ2250" s="9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</row>
    <row r="2251" spans="1:145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13"/>
      <c r="T2251" s="13"/>
      <c r="U2251" s="13"/>
      <c r="V2251" s="13"/>
      <c r="W2251" s="4"/>
      <c r="X2251" s="30"/>
      <c r="Y2251" s="9"/>
      <c r="Z2251" s="9"/>
      <c r="AA2251" s="28"/>
      <c r="AB2251" s="3"/>
      <c r="AC2251" s="1"/>
      <c r="AD2251" s="9"/>
      <c r="AE2251" s="3"/>
      <c r="AF2251" s="3"/>
      <c r="AG2251" s="3"/>
      <c r="AH2251" s="9"/>
      <c r="AI2251" s="10"/>
      <c r="AJ2251" s="9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</row>
    <row r="2252" spans="1:145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13"/>
      <c r="T2252" s="13"/>
      <c r="U2252" s="13"/>
      <c r="V2252" s="13"/>
      <c r="W2252" s="4"/>
      <c r="X2252" s="30"/>
      <c r="Y2252" s="9"/>
      <c r="Z2252" s="9"/>
      <c r="AA2252" s="28"/>
      <c r="AB2252" s="3"/>
      <c r="AC2252" s="1"/>
      <c r="AD2252" s="9"/>
      <c r="AE2252" s="3"/>
      <c r="AF2252" s="3"/>
      <c r="AG2252" s="3"/>
      <c r="AH2252" s="9"/>
      <c r="AI2252" s="10"/>
      <c r="AJ2252" s="9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</row>
    <row r="2253" spans="1:145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13"/>
      <c r="T2253" s="13"/>
      <c r="U2253" s="13"/>
      <c r="V2253" s="13"/>
      <c r="W2253" s="4"/>
      <c r="X2253" s="30"/>
      <c r="Y2253" s="9"/>
      <c r="Z2253" s="9"/>
      <c r="AA2253" s="28"/>
      <c r="AB2253" s="3"/>
      <c r="AC2253" s="1"/>
      <c r="AD2253" s="9"/>
      <c r="AE2253" s="3"/>
      <c r="AF2253" s="3"/>
      <c r="AG2253" s="3"/>
      <c r="AH2253" s="9"/>
      <c r="AI2253" s="10"/>
      <c r="AJ2253" s="9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</row>
    <row r="2254" spans="1:145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13"/>
      <c r="T2254" s="13"/>
      <c r="U2254" s="13"/>
      <c r="V2254" s="13"/>
      <c r="W2254" s="4"/>
      <c r="X2254" s="30"/>
      <c r="Y2254" s="9"/>
      <c r="Z2254" s="9"/>
      <c r="AA2254" s="28"/>
      <c r="AB2254" s="3"/>
      <c r="AC2254" s="1"/>
      <c r="AD2254" s="9"/>
      <c r="AE2254" s="3"/>
      <c r="AF2254" s="3"/>
      <c r="AG2254" s="3"/>
      <c r="AH2254" s="9"/>
      <c r="AI2254" s="10"/>
      <c r="AJ2254" s="9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</row>
    <row r="2255" spans="1:145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13"/>
      <c r="T2255" s="13"/>
      <c r="U2255" s="13"/>
      <c r="V2255" s="13"/>
      <c r="W2255" s="4"/>
      <c r="X2255" s="30"/>
      <c r="Y2255" s="9"/>
      <c r="Z2255" s="9"/>
      <c r="AA2255" s="28"/>
      <c r="AB2255" s="3"/>
      <c r="AC2255" s="1"/>
      <c r="AD2255" s="9"/>
      <c r="AE2255" s="3"/>
      <c r="AF2255" s="3"/>
      <c r="AG2255" s="3"/>
      <c r="AH2255" s="9"/>
      <c r="AI2255" s="10"/>
      <c r="AJ2255" s="9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</row>
    <row r="2256" spans="1:145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13"/>
      <c r="T2256" s="13"/>
      <c r="U2256" s="13"/>
      <c r="V2256" s="13"/>
      <c r="W2256" s="4"/>
      <c r="X2256" s="30"/>
      <c r="Y2256" s="9"/>
      <c r="Z2256" s="9"/>
      <c r="AA2256" s="28"/>
      <c r="AB2256" s="3"/>
      <c r="AC2256" s="1"/>
      <c r="AD2256" s="9"/>
      <c r="AE2256" s="3"/>
      <c r="AF2256" s="3"/>
      <c r="AG2256" s="3"/>
      <c r="AH2256" s="9"/>
      <c r="AI2256" s="10"/>
      <c r="AJ2256" s="9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</row>
    <row r="2257" spans="1:145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13"/>
      <c r="T2257" s="13"/>
      <c r="U2257" s="13"/>
      <c r="V2257" s="13"/>
      <c r="W2257" s="4"/>
      <c r="X2257" s="30"/>
      <c r="Y2257" s="9"/>
      <c r="Z2257" s="9"/>
      <c r="AA2257" s="28"/>
      <c r="AB2257" s="3"/>
      <c r="AC2257" s="1"/>
      <c r="AD2257" s="9"/>
      <c r="AE2257" s="3"/>
      <c r="AF2257" s="3"/>
      <c r="AG2257" s="3"/>
      <c r="AH2257" s="9"/>
      <c r="AI2257" s="10"/>
      <c r="AJ2257" s="9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</row>
    <row r="2258" spans="1:145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13"/>
      <c r="T2258" s="13"/>
      <c r="U2258" s="13"/>
      <c r="V2258" s="13"/>
      <c r="W2258" s="4"/>
      <c r="X2258" s="30"/>
      <c r="Y2258" s="9"/>
      <c r="Z2258" s="9"/>
      <c r="AA2258" s="28"/>
      <c r="AB2258" s="3"/>
      <c r="AC2258" s="1"/>
      <c r="AD2258" s="9"/>
      <c r="AE2258" s="3"/>
      <c r="AF2258" s="3"/>
      <c r="AG2258" s="3"/>
      <c r="AH2258" s="9"/>
      <c r="AI2258" s="10"/>
      <c r="AJ2258" s="9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</row>
    <row r="2259" spans="1:145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13"/>
      <c r="T2259" s="13"/>
      <c r="U2259" s="13"/>
      <c r="V2259" s="13"/>
      <c r="W2259" s="4"/>
      <c r="X2259" s="30"/>
      <c r="Y2259" s="9"/>
      <c r="Z2259" s="9"/>
      <c r="AA2259" s="28"/>
      <c r="AB2259" s="3"/>
      <c r="AC2259" s="1"/>
      <c r="AD2259" s="9"/>
      <c r="AE2259" s="3"/>
      <c r="AF2259" s="3"/>
      <c r="AG2259" s="3"/>
      <c r="AH2259" s="9"/>
      <c r="AI2259" s="10"/>
      <c r="AJ2259" s="9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</row>
    <row r="2260" spans="1:145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13"/>
      <c r="T2260" s="13"/>
      <c r="U2260" s="13"/>
      <c r="V2260" s="13"/>
      <c r="W2260" s="4"/>
      <c r="X2260" s="30"/>
      <c r="Y2260" s="9"/>
      <c r="Z2260" s="9"/>
      <c r="AA2260" s="28"/>
      <c r="AB2260" s="3"/>
      <c r="AC2260" s="1"/>
      <c r="AD2260" s="9"/>
      <c r="AE2260" s="3"/>
      <c r="AF2260" s="3"/>
      <c r="AG2260" s="3"/>
      <c r="AH2260" s="9"/>
      <c r="AI2260" s="10"/>
      <c r="AJ2260" s="9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</row>
    <row r="2261" spans="1:145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13"/>
      <c r="T2261" s="13"/>
      <c r="U2261" s="13"/>
      <c r="V2261" s="13"/>
      <c r="W2261" s="4"/>
      <c r="X2261" s="30"/>
      <c r="Y2261" s="9"/>
      <c r="Z2261" s="9"/>
      <c r="AA2261" s="28"/>
      <c r="AB2261" s="3"/>
      <c r="AC2261" s="1"/>
      <c r="AD2261" s="9"/>
      <c r="AE2261" s="3"/>
      <c r="AF2261" s="3"/>
      <c r="AG2261" s="3"/>
      <c r="AH2261" s="9"/>
      <c r="AI2261" s="10"/>
      <c r="AJ2261" s="9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</row>
    <row r="2262" spans="1:145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13"/>
      <c r="T2262" s="13"/>
      <c r="U2262" s="13"/>
      <c r="V2262" s="13"/>
      <c r="W2262" s="4"/>
      <c r="X2262" s="30"/>
      <c r="Y2262" s="9"/>
      <c r="Z2262" s="9"/>
      <c r="AA2262" s="28"/>
      <c r="AB2262" s="3"/>
      <c r="AC2262" s="1"/>
      <c r="AD2262" s="9"/>
      <c r="AE2262" s="3"/>
      <c r="AF2262" s="3"/>
      <c r="AG2262" s="3"/>
      <c r="AH2262" s="9"/>
      <c r="AI2262" s="10"/>
      <c r="AJ2262" s="9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</row>
    <row r="2263" spans="1:145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13"/>
      <c r="T2263" s="13"/>
      <c r="U2263" s="13"/>
      <c r="V2263" s="13"/>
      <c r="W2263" s="4"/>
      <c r="X2263" s="30"/>
      <c r="Y2263" s="9"/>
      <c r="Z2263" s="9"/>
      <c r="AA2263" s="28"/>
      <c r="AB2263" s="3"/>
      <c r="AC2263" s="1"/>
      <c r="AD2263" s="9"/>
      <c r="AE2263" s="3"/>
      <c r="AF2263" s="3"/>
      <c r="AG2263" s="3"/>
      <c r="AH2263" s="9"/>
      <c r="AI2263" s="10"/>
      <c r="AJ2263" s="9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</row>
    <row r="2264" spans="1:145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13"/>
      <c r="T2264" s="13"/>
      <c r="U2264" s="13"/>
      <c r="V2264" s="13"/>
      <c r="W2264" s="4"/>
      <c r="X2264" s="30"/>
      <c r="Y2264" s="9"/>
      <c r="Z2264" s="9"/>
      <c r="AA2264" s="28"/>
      <c r="AB2264" s="3"/>
      <c r="AC2264" s="1"/>
      <c r="AD2264" s="9"/>
      <c r="AE2264" s="3"/>
      <c r="AF2264" s="3"/>
      <c r="AG2264" s="3"/>
      <c r="AH2264" s="9"/>
      <c r="AI2264" s="10"/>
      <c r="AJ2264" s="9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</row>
    <row r="2265" spans="1:145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13"/>
      <c r="T2265" s="13"/>
      <c r="U2265" s="13"/>
      <c r="V2265" s="13"/>
      <c r="W2265" s="4"/>
      <c r="X2265" s="30"/>
      <c r="Y2265" s="9"/>
      <c r="Z2265" s="9"/>
      <c r="AA2265" s="28"/>
      <c r="AB2265" s="3"/>
      <c r="AC2265" s="1"/>
      <c r="AD2265" s="9"/>
      <c r="AE2265" s="3"/>
      <c r="AF2265" s="3"/>
      <c r="AG2265" s="3"/>
      <c r="AH2265" s="9"/>
      <c r="AI2265" s="10"/>
      <c r="AJ2265" s="9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</row>
    <row r="2266" spans="1:145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13"/>
      <c r="T2266" s="13"/>
      <c r="U2266" s="13"/>
      <c r="V2266" s="13"/>
      <c r="W2266" s="4"/>
      <c r="X2266" s="30"/>
      <c r="Y2266" s="9"/>
      <c r="Z2266" s="9"/>
      <c r="AA2266" s="28"/>
      <c r="AB2266" s="3"/>
      <c r="AC2266" s="1"/>
      <c r="AD2266" s="9"/>
      <c r="AE2266" s="3"/>
      <c r="AF2266" s="3"/>
      <c r="AG2266" s="3"/>
      <c r="AH2266" s="9"/>
      <c r="AI2266" s="10"/>
      <c r="AJ2266" s="9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</row>
    <row r="2267" spans="1:145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13"/>
      <c r="T2267" s="13"/>
      <c r="U2267" s="13"/>
      <c r="V2267" s="13"/>
      <c r="W2267" s="4"/>
      <c r="X2267" s="30"/>
      <c r="Y2267" s="9"/>
      <c r="Z2267" s="9"/>
      <c r="AA2267" s="28"/>
      <c r="AB2267" s="3"/>
      <c r="AC2267" s="1"/>
      <c r="AD2267" s="9"/>
      <c r="AE2267" s="3"/>
      <c r="AF2267" s="3"/>
      <c r="AG2267" s="3"/>
      <c r="AH2267" s="9"/>
      <c r="AI2267" s="10"/>
      <c r="AJ2267" s="9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</row>
    <row r="2268" spans="1:145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13"/>
      <c r="T2268" s="13"/>
      <c r="U2268" s="13"/>
      <c r="V2268" s="13"/>
      <c r="W2268" s="4"/>
      <c r="X2268" s="30"/>
      <c r="Y2268" s="9"/>
      <c r="Z2268" s="9"/>
      <c r="AA2268" s="28"/>
      <c r="AB2268" s="3"/>
      <c r="AC2268" s="1"/>
      <c r="AD2268" s="9"/>
      <c r="AE2268" s="3"/>
      <c r="AF2268" s="3"/>
      <c r="AG2268" s="3"/>
      <c r="AH2268" s="9"/>
      <c r="AI2268" s="10"/>
      <c r="AJ2268" s="9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</row>
    <row r="2269" spans="1:145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13"/>
      <c r="T2269" s="13"/>
      <c r="U2269" s="13"/>
      <c r="V2269" s="13"/>
      <c r="W2269" s="4"/>
      <c r="X2269" s="30"/>
      <c r="Y2269" s="9"/>
      <c r="Z2269" s="9"/>
      <c r="AA2269" s="28"/>
      <c r="AB2269" s="3"/>
      <c r="AC2269" s="1"/>
      <c r="AD2269" s="9"/>
      <c r="AE2269" s="3"/>
      <c r="AF2269" s="3"/>
      <c r="AG2269" s="3"/>
      <c r="AH2269" s="9"/>
      <c r="AI2269" s="10"/>
      <c r="AJ2269" s="9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</row>
    <row r="2270" spans="1:145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13"/>
      <c r="T2270" s="13"/>
      <c r="U2270" s="13"/>
      <c r="V2270" s="13"/>
      <c r="W2270" s="4"/>
      <c r="X2270" s="30"/>
      <c r="Y2270" s="9"/>
      <c r="Z2270" s="9"/>
      <c r="AA2270" s="28"/>
      <c r="AB2270" s="3"/>
      <c r="AC2270" s="1"/>
      <c r="AD2270" s="9"/>
      <c r="AE2270" s="3"/>
      <c r="AF2270" s="3"/>
      <c r="AG2270" s="3"/>
      <c r="AH2270" s="9"/>
      <c r="AI2270" s="10"/>
      <c r="AJ2270" s="9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</row>
    <row r="2271" spans="1:145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13"/>
      <c r="T2271" s="13"/>
      <c r="U2271" s="13"/>
      <c r="V2271" s="13"/>
      <c r="W2271" s="4"/>
      <c r="X2271" s="30"/>
      <c r="Y2271" s="9"/>
      <c r="Z2271" s="9"/>
      <c r="AA2271" s="28"/>
      <c r="AB2271" s="3"/>
      <c r="AC2271" s="1"/>
      <c r="AD2271" s="9"/>
      <c r="AE2271" s="3"/>
      <c r="AF2271" s="3"/>
      <c r="AG2271" s="3"/>
      <c r="AH2271" s="9"/>
      <c r="AI2271" s="10"/>
      <c r="AJ2271" s="9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</row>
    <row r="2272" spans="1:145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13"/>
      <c r="T2272" s="13"/>
      <c r="U2272" s="13"/>
      <c r="V2272" s="13"/>
      <c r="W2272" s="4"/>
      <c r="X2272" s="30"/>
      <c r="Y2272" s="9"/>
      <c r="Z2272" s="9"/>
      <c r="AA2272" s="28"/>
      <c r="AB2272" s="3"/>
      <c r="AC2272" s="1"/>
      <c r="AD2272" s="9"/>
      <c r="AE2272" s="3"/>
      <c r="AF2272" s="3"/>
      <c r="AG2272" s="3"/>
      <c r="AH2272" s="9"/>
      <c r="AI2272" s="10"/>
      <c r="AJ2272" s="9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</row>
    <row r="2273" spans="1:145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13"/>
      <c r="T2273" s="13"/>
      <c r="U2273" s="13"/>
      <c r="V2273" s="13"/>
      <c r="W2273" s="4"/>
      <c r="X2273" s="30"/>
      <c r="Y2273" s="9"/>
      <c r="Z2273" s="9"/>
      <c r="AA2273" s="28"/>
      <c r="AB2273" s="3"/>
      <c r="AC2273" s="1"/>
      <c r="AD2273" s="9"/>
      <c r="AE2273" s="3"/>
      <c r="AF2273" s="3"/>
      <c r="AG2273" s="3"/>
      <c r="AH2273" s="9"/>
      <c r="AI2273" s="10"/>
      <c r="AJ2273" s="9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</row>
    <row r="2274" spans="1:145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13"/>
      <c r="T2274" s="13"/>
      <c r="U2274" s="13"/>
      <c r="V2274" s="13"/>
      <c r="W2274" s="4"/>
      <c r="X2274" s="30"/>
      <c r="Y2274" s="9"/>
      <c r="Z2274" s="9"/>
      <c r="AA2274" s="28"/>
      <c r="AB2274" s="3"/>
      <c r="AC2274" s="1"/>
      <c r="AD2274" s="9"/>
      <c r="AE2274" s="3"/>
      <c r="AF2274" s="3"/>
      <c r="AG2274" s="3"/>
      <c r="AH2274" s="9"/>
      <c r="AI2274" s="10"/>
      <c r="AJ2274" s="9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</row>
    <row r="2275" spans="1:145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13"/>
      <c r="T2275" s="13"/>
      <c r="U2275" s="13"/>
      <c r="V2275" s="13"/>
      <c r="W2275" s="4"/>
      <c r="X2275" s="30"/>
      <c r="Y2275" s="9"/>
      <c r="Z2275" s="9"/>
      <c r="AA2275" s="28"/>
      <c r="AB2275" s="3"/>
      <c r="AC2275" s="1"/>
      <c r="AD2275" s="9"/>
      <c r="AE2275" s="3"/>
      <c r="AF2275" s="3"/>
      <c r="AG2275" s="3"/>
      <c r="AH2275" s="9"/>
      <c r="AI2275" s="10"/>
      <c r="AJ2275" s="9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</row>
    <row r="2276" spans="1:145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13"/>
      <c r="T2276" s="13"/>
      <c r="U2276" s="13"/>
      <c r="V2276" s="13"/>
      <c r="W2276" s="4"/>
      <c r="X2276" s="30"/>
      <c r="Y2276" s="9"/>
      <c r="Z2276" s="9"/>
      <c r="AA2276" s="28"/>
      <c r="AB2276" s="3"/>
      <c r="AC2276" s="1"/>
      <c r="AD2276" s="9"/>
      <c r="AE2276" s="3"/>
      <c r="AF2276" s="3"/>
      <c r="AG2276" s="3"/>
      <c r="AH2276" s="9"/>
      <c r="AI2276" s="10"/>
      <c r="AJ2276" s="9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</row>
    <row r="2277" spans="1:145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13"/>
      <c r="T2277" s="13"/>
      <c r="U2277" s="13"/>
      <c r="V2277" s="13"/>
      <c r="W2277" s="4"/>
      <c r="X2277" s="30"/>
      <c r="Y2277" s="9"/>
      <c r="Z2277" s="9"/>
      <c r="AA2277" s="28"/>
      <c r="AB2277" s="3"/>
      <c r="AC2277" s="1"/>
      <c r="AD2277" s="9"/>
      <c r="AE2277" s="3"/>
      <c r="AF2277" s="3"/>
      <c r="AG2277" s="3"/>
      <c r="AH2277" s="9"/>
      <c r="AI2277" s="10"/>
      <c r="AJ2277" s="9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</row>
    <row r="2278" spans="1:145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13"/>
      <c r="T2278" s="13"/>
      <c r="U2278" s="13"/>
      <c r="V2278" s="13"/>
      <c r="W2278" s="4"/>
      <c r="X2278" s="30"/>
      <c r="Y2278" s="9"/>
      <c r="Z2278" s="9"/>
      <c r="AA2278" s="28"/>
      <c r="AB2278" s="3"/>
      <c r="AC2278" s="1"/>
      <c r="AD2278" s="9"/>
      <c r="AE2278" s="3"/>
      <c r="AF2278" s="3"/>
      <c r="AG2278" s="3"/>
      <c r="AH2278" s="9"/>
      <c r="AI2278" s="10"/>
      <c r="AJ2278" s="9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</row>
    <row r="2279" spans="1:145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13"/>
      <c r="T2279" s="13"/>
      <c r="U2279" s="13"/>
      <c r="V2279" s="13"/>
      <c r="W2279" s="4"/>
      <c r="X2279" s="30"/>
      <c r="Y2279" s="9"/>
      <c r="Z2279" s="9"/>
      <c r="AA2279" s="28"/>
      <c r="AB2279" s="3"/>
      <c r="AC2279" s="1"/>
      <c r="AD2279" s="9"/>
      <c r="AE2279" s="3"/>
      <c r="AF2279" s="3"/>
      <c r="AG2279" s="3"/>
      <c r="AH2279" s="9"/>
      <c r="AI2279" s="10"/>
      <c r="AJ2279" s="9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</row>
    <row r="2280" spans="1:145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13"/>
      <c r="T2280" s="13"/>
      <c r="U2280" s="13"/>
      <c r="V2280" s="13"/>
      <c r="W2280" s="4"/>
      <c r="X2280" s="30"/>
      <c r="Y2280" s="9"/>
      <c r="Z2280" s="9"/>
      <c r="AA2280" s="28"/>
      <c r="AB2280" s="3"/>
      <c r="AC2280" s="1"/>
      <c r="AD2280" s="9"/>
      <c r="AE2280" s="3"/>
      <c r="AF2280" s="3"/>
      <c r="AG2280" s="3"/>
      <c r="AH2280" s="9"/>
      <c r="AI2280" s="10"/>
      <c r="AJ2280" s="9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</row>
    <row r="2281" spans="1:145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13"/>
      <c r="T2281" s="13"/>
      <c r="U2281" s="13"/>
      <c r="V2281" s="13"/>
      <c r="W2281" s="4"/>
      <c r="X2281" s="30"/>
      <c r="Y2281" s="9"/>
      <c r="Z2281" s="9"/>
      <c r="AA2281" s="28"/>
      <c r="AB2281" s="3"/>
      <c r="AC2281" s="1"/>
      <c r="AD2281" s="9"/>
      <c r="AE2281" s="3"/>
      <c r="AF2281" s="3"/>
      <c r="AG2281" s="3"/>
      <c r="AH2281" s="9"/>
      <c r="AI2281" s="10"/>
      <c r="AJ2281" s="9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</row>
    <row r="2282" spans="1:145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13"/>
      <c r="T2282" s="13"/>
      <c r="U2282" s="13"/>
      <c r="V2282" s="13"/>
      <c r="W2282" s="4"/>
      <c r="X2282" s="30"/>
      <c r="Y2282" s="9"/>
      <c r="Z2282" s="9"/>
      <c r="AA2282" s="28"/>
      <c r="AB2282" s="3"/>
      <c r="AC2282" s="1"/>
      <c r="AD2282" s="9"/>
      <c r="AE2282" s="3"/>
      <c r="AF2282" s="3"/>
      <c r="AG2282" s="3"/>
      <c r="AH2282" s="9"/>
      <c r="AI2282" s="10"/>
      <c r="AJ2282" s="9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</row>
    <row r="2283" spans="1:145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13"/>
      <c r="T2283" s="13"/>
      <c r="U2283" s="13"/>
      <c r="V2283" s="13"/>
      <c r="W2283" s="4"/>
      <c r="X2283" s="30"/>
      <c r="Y2283" s="9"/>
      <c r="Z2283" s="9"/>
      <c r="AA2283" s="28"/>
      <c r="AB2283" s="3"/>
      <c r="AC2283" s="1"/>
      <c r="AD2283" s="9"/>
      <c r="AE2283" s="3"/>
      <c r="AF2283" s="3"/>
      <c r="AG2283" s="3"/>
      <c r="AH2283" s="9"/>
      <c r="AI2283" s="10"/>
      <c r="AJ2283" s="9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</row>
    <row r="2284" spans="1:145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13"/>
      <c r="T2284" s="13"/>
      <c r="U2284" s="13"/>
      <c r="V2284" s="13"/>
      <c r="W2284" s="4"/>
      <c r="X2284" s="30"/>
      <c r="Y2284" s="9"/>
      <c r="Z2284" s="9"/>
      <c r="AA2284" s="28"/>
      <c r="AB2284" s="3"/>
      <c r="AC2284" s="1"/>
      <c r="AD2284" s="9"/>
      <c r="AE2284" s="3"/>
      <c r="AF2284" s="3"/>
      <c r="AG2284" s="3"/>
      <c r="AH2284" s="9"/>
      <c r="AI2284" s="10"/>
      <c r="AJ2284" s="9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</row>
    <row r="2285" spans="1:145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13"/>
      <c r="T2285" s="13"/>
      <c r="U2285" s="13"/>
      <c r="V2285" s="13"/>
      <c r="W2285" s="4"/>
      <c r="X2285" s="30"/>
      <c r="Y2285" s="9"/>
      <c r="Z2285" s="9"/>
      <c r="AA2285" s="28"/>
      <c r="AB2285" s="3"/>
      <c r="AC2285" s="1"/>
      <c r="AD2285" s="9"/>
      <c r="AE2285" s="3"/>
      <c r="AF2285" s="3"/>
      <c r="AG2285" s="3"/>
      <c r="AH2285" s="9"/>
      <c r="AI2285" s="10"/>
      <c r="AJ2285" s="9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</row>
    <row r="2286" spans="1:145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13"/>
      <c r="T2286" s="13"/>
      <c r="U2286" s="13"/>
      <c r="V2286" s="13"/>
      <c r="W2286" s="4"/>
      <c r="X2286" s="30"/>
      <c r="Y2286" s="9"/>
      <c r="Z2286" s="9"/>
      <c r="AA2286" s="28"/>
      <c r="AB2286" s="3"/>
      <c r="AC2286" s="1"/>
      <c r="AD2286" s="9"/>
      <c r="AE2286" s="3"/>
      <c r="AF2286" s="3"/>
      <c r="AG2286" s="3"/>
      <c r="AH2286" s="9"/>
      <c r="AI2286" s="10"/>
      <c r="AJ2286" s="9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</row>
    <row r="2287" spans="1:145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13"/>
      <c r="T2287" s="13"/>
      <c r="U2287" s="13"/>
      <c r="V2287" s="13"/>
      <c r="W2287" s="4"/>
      <c r="X2287" s="30"/>
      <c r="Y2287" s="9"/>
      <c r="Z2287" s="9"/>
      <c r="AA2287" s="28"/>
      <c r="AB2287" s="3"/>
      <c r="AC2287" s="1"/>
      <c r="AD2287" s="9"/>
      <c r="AE2287" s="3"/>
      <c r="AF2287" s="3"/>
      <c r="AG2287" s="3"/>
      <c r="AH2287" s="9"/>
      <c r="AI2287" s="10"/>
      <c r="AJ2287" s="9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</row>
    <row r="2288" spans="1:145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13"/>
      <c r="T2288" s="13"/>
      <c r="U2288" s="13"/>
      <c r="V2288" s="13"/>
      <c r="W2288" s="4"/>
      <c r="X2288" s="30"/>
      <c r="Y2288" s="9"/>
      <c r="Z2288" s="9"/>
      <c r="AA2288" s="28"/>
      <c r="AB2288" s="3"/>
      <c r="AC2288" s="1"/>
      <c r="AD2288" s="9"/>
      <c r="AE2288" s="3"/>
      <c r="AF2288" s="3"/>
      <c r="AG2288" s="3"/>
      <c r="AH2288" s="9"/>
      <c r="AI2288" s="10"/>
      <c r="AJ2288" s="9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</row>
    <row r="2289" spans="1:145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13"/>
      <c r="T2289" s="13"/>
      <c r="U2289" s="13"/>
      <c r="V2289" s="13"/>
      <c r="W2289" s="4"/>
      <c r="X2289" s="30"/>
      <c r="Y2289" s="9"/>
      <c r="Z2289" s="9"/>
      <c r="AA2289" s="28"/>
      <c r="AB2289" s="3"/>
      <c r="AC2289" s="1"/>
      <c r="AD2289" s="9"/>
      <c r="AE2289" s="3"/>
      <c r="AF2289" s="3"/>
      <c r="AG2289" s="3"/>
      <c r="AH2289" s="9"/>
      <c r="AI2289" s="10"/>
      <c r="AJ2289" s="9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</row>
    <row r="2290" spans="1:145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13"/>
      <c r="T2290" s="13"/>
      <c r="U2290" s="13"/>
      <c r="V2290" s="13"/>
      <c r="W2290" s="4"/>
      <c r="X2290" s="30"/>
      <c r="Y2290" s="9"/>
      <c r="Z2290" s="9"/>
      <c r="AA2290" s="28"/>
      <c r="AB2290" s="3"/>
      <c r="AC2290" s="1"/>
      <c r="AD2290" s="9"/>
      <c r="AE2290" s="3"/>
      <c r="AF2290" s="3"/>
      <c r="AG2290" s="3"/>
      <c r="AH2290" s="9"/>
      <c r="AI2290" s="10"/>
      <c r="AJ2290" s="9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</row>
    <row r="2291" spans="1:145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13"/>
      <c r="T2291" s="13"/>
      <c r="U2291" s="13"/>
      <c r="V2291" s="13"/>
      <c r="W2291" s="4"/>
      <c r="X2291" s="30"/>
      <c r="Y2291" s="9"/>
      <c r="Z2291" s="9"/>
      <c r="AA2291" s="28"/>
      <c r="AB2291" s="3"/>
      <c r="AC2291" s="1"/>
      <c r="AD2291" s="9"/>
      <c r="AE2291" s="3"/>
      <c r="AF2291" s="3"/>
      <c r="AG2291" s="3"/>
      <c r="AH2291" s="9"/>
      <c r="AI2291" s="10"/>
      <c r="AJ2291" s="9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</row>
    <row r="2292" spans="1:145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13"/>
      <c r="T2292" s="13"/>
      <c r="U2292" s="13"/>
      <c r="V2292" s="13"/>
      <c r="W2292" s="4"/>
      <c r="X2292" s="30"/>
      <c r="Y2292" s="9"/>
      <c r="Z2292" s="9"/>
      <c r="AA2292" s="28"/>
      <c r="AB2292" s="3"/>
      <c r="AC2292" s="1"/>
      <c r="AD2292" s="9"/>
      <c r="AE2292" s="3"/>
      <c r="AF2292" s="3"/>
      <c r="AG2292" s="3"/>
      <c r="AH2292" s="9"/>
      <c r="AI2292" s="10"/>
      <c r="AJ2292" s="9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</row>
    <row r="2293" spans="1:145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13"/>
      <c r="T2293" s="13"/>
      <c r="U2293" s="13"/>
      <c r="V2293" s="13"/>
      <c r="W2293" s="4"/>
      <c r="X2293" s="30"/>
      <c r="Y2293" s="9"/>
      <c r="Z2293" s="9"/>
      <c r="AA2293" s="28"/>
      <c r="AB2293" s="3"/>
      <c r="AC2293" s="1"/>
      <c r="AD2293" s="9"/>
      <c r="AE2293" s="3"/>
      <c r="AF2293" s="3"/>
      <c r="AG2293" s="3"/>
      <c r="AH2293" s="9"/>
      <c r="AI2293" s="10"/>
      <c r="AJ2293" s="9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</row>
    <row r="2294" spans="1:145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13"/>
      <c r="T2294" s="13"/>
      <c r="U2294" s="13"/>
      <c r="V2294" s="13"/>
      <c r="W2294" s="4"/>
      <c r="X2294" s="30"/>
      <c r="Y2294" s="9"/>
      <c r="Z2294" s="9"/>
      <c r="AA2294" s="28"/>
      <c r="AB2294" s="3"/>
      <c r="AC2294" s="1"/>
      <c r="AD2294" s="9"/>
      <c r="AE2294" s="3"/>
      <c r="AF2294" s="3"/>
      <c r="AG2294" s="3"/>
      <c r="AH2294" s="9"/>
      <c r="AI2294" s="10"/>
      <c r="AJ2294" s="9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</row>
    <row r="2295" spans="1:145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13"/>
      <c r="T2295" s="13"/>
      <c r="U2295" s="13"/>
      <c r="V2295" s="13"/>
      <c r="W2295" s="4"/>
      <c r="X2295" s="30"/>
      <c r="Y2295" s="9"/>
      <c r="Z2295" s="9"/>
      <c r="AA2295" s="28"/>
      <c r="AB2295" s="3"/>
      <c r="AC2295" s="1"/>
      <c r="AD2295" s="9"/>
      <c r="AE2295" s="3"/>
      <c r="AF2295" s="3"/>
      <c r="AG2295" s="3"/>
      <c r="AH2295" s="9"/>
      <c r="AI2295" s="10"/>
      <c r="AJ2295" s="9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</row>
    <row r="2296" spans="1:145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13"/>
      <c r="T2296" s="13"/>
      <c r="U2296" s="13"/>
      <c r="V2296" s="13"/>
      <c r="W2296" s="4"/>
      <c r="X2296" s="30"/>
      <c r="Y2296" s="9"/>
      <c r="Z2296" s="9"/>
      <c r="AA2296" s="28"/>
      <c r="AB2296" s="3"/>
      <c r="AC2296" s="1"/>
      <c r="AD2296" s="9"/>
      <c r="AE2296" s="3"/>
      <c r="AF2296" s="3"/>
      <c r="AG2296" s="3"/>
      <c r="AH2296" s="9"/>
      <c r="AI2296" s="10"/>
      <c r="AJ2296" s="9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</row>
    <row r="2297" spans="1:145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13"/>
      <c r="T2297" s="13"/>
      <c r="U2297" s="13"/>
      <c r="V2297" s="13"/>
      <c r="W2297" s="4"/>
      <c r="X2297" s="30"/>
      <c r="Y2297" s="9"/>
      <c r="Z2297" s="9"/>
      <c r="AA2297" s="28"/>
      <c r="AB2297" s="3"/>
      <c r="AC2297" s="1"/>
      <c r="AD2297" s="9"/>
      <c r="AE2297" s="3"/>
      <c r="AF2297" s="3"/>
      <c r="AG2297" s="3"/>
      <c r="AH2297" s="9"/>
      <c r="AI2297" s="10"/>
      <c r="AJ2297" s="9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</row>
    <row r="2298" spans="1:145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13"/>
      <c r="T2298" s="13"/>
      <c r="U2298" s="13"/>
      <c r="V2298" s="13"/>
      <c r="W2298" s="4"/>
      <c r="X2298" s="30"/>
      <c r="Y2298" s="9"/>
      <c r="Z2298" s="9"/>
      <c r="AA2298" s="28"/>
      <c r="AB2298" s="3"/>
      <c r="AC2298" s="1"/>
      <c r="AD2298" s="9"/>
      <c r="AE2298" s="3"/>
      <c r="AF2298" s="3"/>
      <c r="AG2298" s="3"/>
      <c r="AH2298" s="9"/>
      <c r="AI2298" s="10"/>
      <c r="AJ2298" s="9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</row>
    <row r="2299" spans="1:145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13"/>
      <c r="T2299" s="13"/>
      <c r="U2299" s="13"/>
      <c r="V2299" s="13"/>
      <c r="W2299" s="4"/>
      <c r="X2299" s="30"/>
      <c r="Y2299" s="9"/>
      <c r="Z2299" s="9"/>
      <c r="AA2299" s="28"/>
      <c r="AB2299" s="3"/>
      <c r="AC2299" s="1"/>
      <c r="AD2299" s="9"/>
      <c r="AE2299" s="3"/>
      <c r="AF2299" s="3"/>
      <c r="AG2299" s="3"/>
      <c r="AH2299" s="9"/>
      <c r="AI2299" s="10"/>
      <c r="AJ2299" s="9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</row>
    <row r="2300" spans="1:145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13"/>
      <c r="T2300" s="13"/>
      <c r="U2300" s="13"/>
      <c r="V2300" s="13"/>
      <c r="W2300" s="4"/>
      <c r="X2300" s="30"/>
      <c r="Y2300" s="9"/>
      <c r="Z2300" s="9"/>
      <c r="AA2300" s="28"/>
      <c r="AB2300" s="3"/>
      <c r="AC2300" s="1"/>
      <c r="AD2300" s="9"/>
      <c r="AE2300" s="3"/>
      <c r="AF2300" s="3"/>
      <c r="AG2300" s="3"/>
      <c r="AH2300" s="9"/>
      <c r="AI2300" s="10"/>
      <c r="AJ2300" s="9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</row>
    <row r="2301" spans="1:145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13"/>
      <c r="T2301" s="13"/>
      <c r="U2301" s="13"/>
      <c r="V2301" s="13"/>
      <c r="W2301" s="4"/>
      <c r="X2301" s="30"/>
      <c r="Y2301" s="9"/>
      <c r="Z2301" s="9"/>
      <c r="AA2301" s="28"/>
      <c r="AB2301" s="3"/>
      <c r="AC2301" s="1"/>
      <c r="AD2301" s="9"/>
      <c r="AE2301" s="3"/>
      <c r="AF2301" s="3"/>
      <c r="AG2301" s="3"/>
      <c r="AH2301" s="9"/>
      <c r="AI2301" s="10"/>
      <c r="AJ2301" s="9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</row>
    <row r="2302" spans="1:145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13"/>
      <c r="T2302" s="13"/>
      <c r="U2302" s="13"/>
      <c r="V2302" s="13"/>
      <c r="W2302" s="4"/>
      <c r="X2302" s="30"/>
      <c r="Y2302" s="9"/>
      <c r="Z2302" s="9"/>
      <c r="AA2302" s="28"/>
      <c r="AB2302" s="3"/>
      <c r="AC2302" s="1"/>
      <c r="AD2302" s="9"/>
      <c r="AE2302" s="3"/>
      <c r="AF2302" s="3"/>
      <c r="AG2302" s="3"/>
      <c r="AH2302" s="9"/>
      <c r="AI2302" s="10"/>
      <c r="AJ2302" s="9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</row>
    <row r="2303" spans="1:145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13"/>
      <c r="T2303" s="13"/>
      <c r="U2303" s="13"/>
      <c r="V2303" s="13"/>
      <c r="W2303" s="4"/>
      <c r="X2303" s="30"/>
      <c r="Y2303" s="9"/>
      <c r="Z2303" s="9"/>
      <c r="AA2303" s="28"/>
      <c r="AB2303" s="3"/>
      <c r="AC2303" s="1"/>
      <c r="AD2303" s="9"/>
      <c r="AE2303" s="3"/>
      <c r="AF2303" s="3"/>
      <c r="AG2303" s="3"/>
      <c r="AH2303" s="9"/>
      <c r="AI2303" s="10"/>
      <c r="AJ2303" s="9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</row>
    <row r="2304" spans="1:145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13"/>
      <c r="T2304" s="13"/>
      <c r="U2304" s="13"/>
      <c r="V2304" s="13"/>
      <c r="W2304" s="4"/>
      <c r="X2304" s="30"/>
      <c r="Y2304" s="9"/>
      <c r="Z2304" s="9"/>
      <c r="AA2304" s="28"/>
      <c r="AB2304" s="3"/>
      <c r="AC2304" s="1"/>
      <c r="AD2304" s="9"/>
      <c r="AE2304" s="3"/>
      <c r="AF2304" s="3"/>
      <c r="AG2304" s="3"/>
      <c r="AH2304" s="9"/>
      <c r="AI2304" s="10"/>
      <c r="AJ2304" s="9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</row>
    <row r="2305" spans="1:145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13"/>
      <c r="T2305" s="13"/>
      <c r="U2305" s="13"/>
      <c r="V2305" s="13"/>
      <c r="W2305" s="4"/>
      <c r="X2305" s="30"/>
      <c r="Y2305" s="9"/>
      <c r="Z2305" s="9"/>
      <c r="AA2305" s="28"/>
      <c r="AB2305" s="3"/>
      <c r="AC2305" s="1"/>
      <c r="AD2305" s="9"/>
      <c r="AE2305" s="3"/>
      <c r="AF2305" s="3"/>
      <c r="AG2305" s="3"/>
      <c r="AH2305" s="9"/>
      <c r="AI2305" s="10"/>
      <c r="AJ2305" s="9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</row>
    <row r="2306" spans="1:145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13"/>
      <c r="T2306" s="13"/>
      <c r="U2306" s="13"/>
      <c r="V2306" s="13"/>
      <c r="W2306" s="4"/>
      <c r="X2306" s="30"/>
      <c r="Y2306" s="9"/>
      <c r="Z2306" s="9"/>
      <c r="AA2306" s="28"/>
      <c r="AB2306" s="3"/>
      <c r="AC2306" s="1"/>
      <c r="AD2306" s="9"/>
      <c r="AE2306" s="3"/>
      <c r="AF2306" s="3"/>
      <c r="AG2306" s="3"/>
      <c r="AH2306" s="9"/>
      <c r="AI2306" s="10"/>
      <c r="AJ2306" s="9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</row>
    <row r="2307" spans="1:145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13"/>
      <c r="T2307" s="13"/>
      <c r="U2307" s="13"/>
      <c r="V2307" s="13"/>
      <c r="W2307" s="4"/>
      <c r="X2307" s="30"/>
      <c r="Y2307" s="9"/>
      <c r="Z2307" s="9"/>
      <c r="AA2307" s="28"/>
      <c r="AB2307" s="3"/>
      <c r="AC2307" s="1"/>
      <c r="AD2307" s="9"/>
      <c r="AE2307" s="3"/>
      <c r="AF2307" s="3"/>
      <c r="AG2307" s="3"/>
      <c r="AH2307" s="9"/>
      <c r="AI2307" s="10"/>
      <c r="AJ2307" s="9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</row>
    <row r="2308" spans="1:145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13"/>
      <c r="T2308" s="13"/>
      <c r="U2308" s="13"/>
      <c r="V2308" s="13"/>
      <c r="W2308" s="4"/>
      <c r="X2308" s="30"/>
      <c r="Y2308" s="9"/>
      <c r="Z2308" s="9"/>
      <c r="AA2308" s="28"/>
      <c r="AB2308" s="3"/>
      <c r="AC2308" s="1"/>
      <c r="AD2308" s="9"/>
      <c r="AE2308" s="3"/>
      <c r="AF2308" s="3"/>
      <c r="AG2308" s="3"/>
      <c r="AH2308" s="9"/>
      <c r="AI2308" s="10"/>
      <c r="AJ2308" s="9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</row>
    <row r="2309" spans="1:145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13"/>
      <c r="T2309" s="13"/>
      <c r="U2309" s="13"/>
      <c r="V2309" s="13"/>
      <c r="W2309" s="4"/>
      <c r="X2309" s="30"/>
      <c r="Y2309" s="9"/>
      <c r="Z2309" s="9"/>
      <c r="AA2309" s="28"/>
      <c r="AB2309" s="3"/>
      <c r="AC2309" s="1"/>
      <c r="AD2309" s="9"/>
      <c r="AE2309" s="3"/>
      <c r="AF2309" s="3"/>
      <c r="AG2309" s="3"/>
      <c r="AH2309" s="9"/>
      <c r="AI2309" s="10"/>
      <c r="AJ2309" s="9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</row>
    <row r="2310" spans="1:145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13"/>
      <c r="T2310" s="13"/>
      <c r="U2310" s="13"/>
      <c r="V2310" s="13"/>
      <c r="W2310" s="4"/>
      <c r="X2310" s="30"/>
      <c r="Y2310" s="9"/>
      <c r="Z2310" s="9"/>
      <c r="AA2310" s="28"/>
      <c r="AB2310" s="3"/>
      <c r="AC2310" s="1"/>
      <c r="AD2310" s="9"/>
      <c r="AE2310" s="3"/>
      <c r="AF2310" s="3"/>
      <c r="AG2310" s="3"/>
      <c r="AH2310" s="9"/>
      <c r="AI2310" s="10"/>
      <c r="AJ2310" s="9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</row>
    <row r="2311" spans="1:145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13"/>
      <c r="T2311" s="13"/>
      <c r="U2311" s="13"/>
      <c r="V2311" s="13"/>
      <c r="W2311" s="4"/>
      <c r="X2311" s="30"/>
      <c r="Y2311" s="9"/>
      <c r="Z2311" s="9"/>
      <c r="AA2311" s="28"/>
      <c r="AB2311" s="3"/>
      <c r="AC2311" s="1"/>
      <c r="AD2311" s="9"/>
      <c r="AE2311" s="3"/>
      <c r="AF2311" s="3"/>
      <c r="AG2311" s="3"/>
      <c r="AH2311" s="9"/>
      <c r="AI2311" s="10"/>
      <c r="AJ2311" s="9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</row>
    <row r="2312" spans="1:145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13"/>
      <c r="T2312" s="13"/>
      <c r="U2312" s="13"/>
      <c r="V2312" s="13"/>
      <c r="W2312" s="4"/>
      <c r="X2312" s="30"/>
      <c r="Y2312" s="9"/>
      <c r="Z2312" s="9"/>
      <c r="AA2312" s="28"/>
      <c r="AB2312" s="3"/>
      <c r="AC2312" s="1"/>
      <c r="AD2312" s="9"/>
      <c r="AE2312" s="3"/>
      <c r="AF2312" s="3"/>
      <c r="AG2312" s="3"/>
      <c r="AH2312" s="9"/>
      <c r="AI2312" s="10"/>
      <c r="AJ2312" s="9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</row>
    <row r="2313" spans="1:145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13"/>
      <c r="T2313" s="13"/>
      <c r="U2313" s="13"/>
      <c r="V2313" s="13"/>
      <c r="W2313" s="4"/>
      <c r="X2313" s="30"/>
      <c r="Y2313" s="9"/>
      <c r="Z2313" s="9"/>
      <c r="AA2313" s="28"/>
      <c r="AB2313" s="3"/>
      <c r="AC2313" s="1"/>
      <c r="AD2313" s="9"/>
      <c r="AE2313" s="3"/>
      <c r="AF2313" s="3"/>
      <c r="AG2313" s="3"/>
      <c r="AH2313" s="9"/>
      <c r="AI2313" s="10"/>
      <c r="AJ2313" s="9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</row>
    <row r="2314" spans="1:145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13"/>
      <c r="T2314" s="13"/>
      <c r="U2314" s="13"/>
      <c r="V2314" s="13"/>
      <c r="W2314" s="4"/>
      <c r="X2314" s="30"/>
      <c r="Y2314" s="9"/>
      <c r="Z2314" s="9"/>
      <c r="AA2314" s="28"/>
      <c r="AB2314" s="3"/>
      <c r="AC2314" s="1"/>
      <c r="AD2314" s="9"/>
      <c r="AE2314" s="3"/>
      <c r="AF2314" s="3"/>
      <c r="AG2314" s="3"/>
      <c r="AH2314" s="9"/>
      <c r="AI2314" s="10"/>
      <c r="AJ2314" s="9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</row>
    <row r="2315" spans="1:145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13"/>
      <c r="T2315" s="13"/>
      <c r="U2315" s="13"/>
      <c r="V2315" s="13"/>
      <c r="W2315" s="4"/>
      <c r="X2315" s="30"/>
      <c r="Y2315" s="9"/>
      <c r="Z2315" s="9"/>
      <c r="AA2315" s="28"/>
      <c r="AB2315" s="3"/>
      <c r="AC2315" s="1"/>
      <c r="AD2315" s="9"/>
      <c r="AE2315" s="3"/>
      <c r="AF2315" s="3"/>
      <c r="AG2315" s="3"/>
      <c r="AH2315" s="9"/>
      <c r="AI2315" s="10"/>
      <c r="AJ2315" s="9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</row>
    <row r="2316" spans="1:145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13"/>
      <c r="T2316" s="13"/>
      <c r="U2316" s="13"/>
      <c r="V2316" s="13"/>
      <c r="W2316" s="4"/>
      <c r="X2316" s="30"/>
      <c r="Y2316" s="9"/>
      <c r="Z2316" s="9"/>
      <c r="AA2316" s="28"/>
      <c r="AB2316" s="3"/>
      <c r="AC2316" s="1"/>
      <c r="AD2316" s="9"/>
      <c r="AE2316" s="3"/>
      <c r="AF2316" s="3"/>
      <c r="AG2316" s="3"/>
      <c r="AH2316" s="9"/>
      <c r="AI2316" s="10"/>
      <c r="AJ2316" s="9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</row>
    <row r="2317" spans="1:145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13"/>
      <c r="T2317" s="13"/>
      <c r="U2317" s="13"/>
      <c r="V2317" s="13"/>
      <c r="W2317" s="4"/>
      <c r="X2317" s="30"/>
      <c r="Y2317" s="9"/>
      <c r="Z2317" s="9"/>
      <c r="AA2317" s="28"/>
      <c r="AB2317" s="3"/>
      <c r="AC2317" s="1"/>
      <c r="AD2317" s="9"/>
      <c r="AE2317" s="3"/>
      <c r="AF2317" s="3"/>
      <c r="AG2317" s="3"/>
      <c r="AH2317" s="9"/>
      <c r="AI2317" s="10"/>
      <c r="AJ2317" s="9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</row>
    <row r="2318" spans="1:145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13"/>
      <c r="T2318" s="13"/>
      <c r="U2318" s="13"/>
      <c r="V2318" s="13"/>
      <c r="W2318" s="4"/>
      <c r="X2318" s="30"/>
      <c r="Y2318" s="9"/>
      <c r="Z2318" s="9"/>
      <c r="AA2318" s="28"/>
      <c r="AB2318" s="3"/>
      <c r="AC2318" s="1"/>
      <c r="AD2318" s="9"/>
      <c r="AE2318" s="3"/>
      <c r="AF2318" s="3"/>
      <c r="AG2318" s="3"/>
      <c r="AH2318" s="9"/>
      <c r="AI2318" s="10"/>
      <c r="AJ2318" s="9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</row>
    <row r="2319" spans="1:145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13"/>
      <c r="T2319" s="13"/>
      <c r="U2319" s="13"/>
      <c r="V2319" s="13"/>
      <c r="W2319" s="4"/>
      <c r="X2319" s="30"/>
      <c r="Y2319" s="9"/>
      <c r="Z2319" s="9"/>
      <c r="AA2319" s="28"/>
      <c r="AB2319" s="3"/>
      <c r="AC2319" s="1"/>
      <c r="AD2319" s="9"/>
      <c r="AE2319" s="3"/>
      <c r="AF2319" s="3"/>
      <c r="AG2319" s="3"/>
      <c r="AH2319" s="9"/>
      <c r="AI2319" s="10"/>
      <c r="AJ2319" s="9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</row>
    <row r="2320" spans="1:145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13"/>
      <c r="T2320" s="13"/>
      <c r="U2320" s="13"/>
      <c r="V2320" s="13"/>
      <c r="W2320" s="4"/>
      <c r="X2320" s="30"/>
      <c r="Y2320" s="9"/>
      <c r="Z2320" s="9"/>
      <c r="AA2320" s="28"/>
      <c r="AB2320" s="3"/>
      <c r="AC2320" s="1"/>
      <c r="AD2320" s="9"/>
      <c r="AE2320" s="3"/>
      <c r="AF2320" s="3"/>
      <c r="AG2320" s="3"/>
      <c r="AH2320" s="9"/>
      <c r="AI2320" s="10"/>
      <c r="AJ2320" s="9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</row>
    <row r="2321" spans="1:145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13"/>
      <c r="T2321" s="13"/>
      <c r="U2321" s="13"/>
      <c r="V2321" s="13"/>
      <c r="W2321" s="4"/>
      <c r="X2321" s="30"/>
      <c r="Y2321" s="9"/>
      <c r="Z2321" s="9"/>
      <c r="AA2321" s="28"/>
      <c r="AB2321" s="3"/>
      <c r="AC2321" s="1"/>
      <c r="AD2321" s="9"/>
      <c r="AE2321" s="3"/>
      <c r="AF2321" s="3"/>
      <c r="AG2321" s="3"/>
      <c r="AH2321" s="9"/>
      <c r="AI2321" s="10"/>
      <c r="AJ2321" s="9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</row>
    <row r="2322" spans="1:145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13"/>
      <c r="T2322" s="13"/>
      <c r="U2322" s="13"/>
      <c r="V2322" s="13"/>
      <c r="W2322" s="4"/>
      <c r="X2322" s="30"/>
      <c r="Y2322" s="9"/>
      <c r="Z2322" s="9"/>
      <c r="AA2322" s="28"/>
      <c r="AB2322" s="3"/>
      <c r="AC2322" s="1"/>
      <c r="AD2322" s="9"/>
      <c r="AE2322" s="3"/>
      <c r="AF2322" s="3"/>
      <c r="AG2322" s="3"/>
      <c r="AH2322" s="9"/>
      <c r="AI2322" s="10"/>
      <c r="AJ2322" s="9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</row>
    <row r="2323" spans="1:145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13"/>
      <c r="T2323" s="13"/>
      <c r="U2323" s="13"/>
      <c r="V2323" s="13"/>
      <c r="W2323" s="4"/>
      <c r="X2323" s="30"/>
      <c r="Y2323" s="9"/>
      <c r="Z2323" s="9"/>
      <c r="AA2323" s="28"/>
      <c r="AB2323" s="3"/>
      <c r="AC2323" s="1"/>
      <c r="AD2323" s="9"/>
      <c r="AE2323" s="3"/>
      <c r="AF2323" s="3"/>
      <c r="AG2323" s="3"/>
      <c r="AH2323" s="9"/>
      <c r="AI2323" s="10"/>
      <c r="AJ2323" s="9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</row>
    <row r="2324" spans="1:145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13"/>
      <c r="T2324" s="13"/>
      <c r="U2324" s="13"/>
      <c r="V2324" s="13"/>
      <c r="W2324" s="4"/>
      <c r="X2324" s="30"/>
      <c r="Y2324" s="9"/>
      <c r="Z2324" s="9"/>
      <c r="AA2324" s="28"/>
      <c r="AB2324" s="3"/>
      <c r="AC2324" s="1"/>
      <c r="AD2324" s="9"/>
      <c r="AE2324" s="3"/>
      <c r="AF2324" s="3"/>
      <c r="AG2324" s="3"/>
      <c r="AH2324" s="9"/>
      <c r="AI2324" s="10"/>
      <c r="AJ2324" s="9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</row>
    <row r="2325" spans="1:145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13"/>
      <c r="T2325" s="13"/>
      <c r="U2325" s="13"/>
      <c r="V2325" s="13"/>
      <c r="W2325" s="4"/>
      <c r="X2325" s="30"/>
      <c r="Y2325" s="9"/>
      <c r="Z2325" s="9"/>
      <c r="AA2325" s="28"/>
      <c r="AB2325" s="3"/>
      <c r="AC2325" s="1"/>
      <c r="AD2325" s="9"/>
      <c r="AE2325" s="3"/>
      <c r="AF2325" s="3"/>
      <c r="AG2325" s="3"/>
      <c r="AH2325" s="9"/>
      <c r="AI2325" s="10"/>
      <c r="AJ2325" s="9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</row>
    <row r="2326" spans="1:145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13"/>
      <c r="T2326" s="13"/>
      <c r="U2326" s="13"/>
      <c r="V2326" s="13"/>
      <c r="W2326" s="4"/>
      <c r="X2326" s="30"/>
      <c r="Y2326" s="9"/>
      <c r="Z2326" s="9"/>
      <c r="AA2326" s="28"/>
      <c r="AB2326" s="3"/>
      <c r="AC2326" s="1"/>
      <c r="AD2326" s="9"/>
      <c r="AE2326" s="3"/>
      <c r="AF2326" s="3"/>
      <c r="AG2326" s="3"/>
      <c r="AH2326" s="9"/>
      <c r="AI2326" s="10"/>
      <c r="AJ2326" s="9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</row>
    <row r="2327" spans="1:145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13"/>
      <c r="T2327" s="13"/>
      <c r="U2327" s="13"/>
      <c r="V2327" s="13"/>
      <c r="W2327" s="4"/>
      <c r="X2327" s="30"/>
      <c r="Y2327" s="9"/>
      <c r="Z2327" s="9"/>
      <c r="AA2327" s="28"/>
      <c r="AB2327" s="3"/>
      <c r="AC2327" s="1"/>
      <c r="AD2327" s="9"/>
      <c r="AE2327" s="3"/>
      <c r="AF2327" s="3"/>
      <c r="AG2327" s="3"/>
      <c r="AH2327" s="9"/>
      <c r="AI2327" s="10"/>
      <c r="AJ2327" s="9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</row>
    <row r="2328" spans="1:145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13"/>
      <c r="T2328" s="13"/>
      <c r="U2328" s="13"/>
      <c r="V2328" s="13"/>
      <c r="W2328" s="4"/>
      <c r="X2328" s="30"/>
      <c r="Y2328" s="9"/>
      <c r="Z2328" s="9"/>
      <c r="AA2328" s="28"/>
      <c r="AB2328" s="3"/>
      <c r="AC2328" s="1"/>
      <c r="AD2328" s="9"/>
      <c r="AE2328" s="3"/>
      <c r="AF2328" s="3"/>
      <c r="AG2328" s="3"/>
      <c r="AH2328" s="9"/>
      <c r="AI2328" s="10"/>
      <c r="AJ2328" s="9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</row>
    <row r="2329" spans="1:145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13"/>
      <c r="T2329" s="13"/>
      <c r="U2329" s="13"/>
      <c r="V2329" s="13"/>
      <c r="W2329" s="4"/>
      <c r="X2329" s="30"/>
      <c r="Y2329" s="9"/>
      <c r="Z2329" s="9"/>
      <c r="AA2329" s="28"/>
      <c r="AB2329" s="3"/>
      <c r="AC2329" s="1"/>
      <c r="AD2329" s="9"/>
      <c r="AE2329" s="3"/>
      <c r="AF2329" s="3"/>
      <c r="AG2329" s="3"/>
      <c r="AH2329" s="9"/>
      <c r="AI2329" s="10"/>
      <c r="AJ2329" s="9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</row>
    <row r="2330" spans="1:145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13"/>
      <c r="T2330" s="13"/>
      <c r="U2330" s="13"/>
      <c r="V2330" s="13"/>
      <c r="W2330" s="4"/>
      <c r="X2330" s="30"/>
      <c r="Y2330" s="9"/>
      <c r="Z2330" s="9"/>
      <c r="AA2330" s="28"/>
      <c r="AB2330" s="3"/>
      <c r="AC2330" s="1"/>
      <c r="AD2330" s="9"/>
      <c r="AE2330" s="3"/>
      <c r="AF2330" s="3"/>
      <c r="AG2330" s="3"/>
      <c r="AH2330" s="9"/>
      <c r="AI2330" s="10"/>
      <c r="AJ2330" s="9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</row>
    <row r="2331" spans="1:145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13"/>
      <c r="T2331" s="13"/>
      <c r="U2331" s="13"/>
      <c r="V2331" s="13"/>
      <c r="W2331" s="4"/>
      <c r="X2331" s="30"/>
      <c r="Y2331" s="9"/>
      <c r="Z2331" s="9"/>
      <c r="AA2331" s="28"/>
      <c r="AB2331" s="3"/>
      <c r="AC2331" s="1"/>
      <c r="AD2331" s="9"/>
      <c r="AE2331" s="3"/>
      <c r="AF2331" s="3"/>
      <c r="AG2331" s="3"/>
      <c r="AH2331" s="9"/>
      <c r="AI2331" s="10"/>
      <c r="AJ2331" s="9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</row>
    <row r="2332" spans="1:145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13"/>
      <c r="T2332" s="13"/>
      <c r="U2332" s="13"/>
      <c r="V2332" s="13"/>
      <c r="W2332" s="4"/>
      <c r="X2332" s="30"/>
      <c r="Y2332" s="9"/>
      <c r="Z2332" s="9"/>
      <c r="AA2332" s="28"/>
      <c r="AB2332" s="3"/>
      <c r="AC2332" s="1"/>
      <c r="AD2332" s="9"/>
      <c r="AE2332" s="3"/>
      <c r="AF2332" s="3"/>
      <c r="AG2332" s="3"/>
      <c r="AH2332" s="9"/>
      <c r="AI2332" s="10"/>
      <c r="AJ2332" s="9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</row>
    <row r="2333" spans="1:145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13"/>
      <c r="T2333" s="13"/>
      <c r="U2333" s="13"/>
      <c r="V2333" s="13"/>
      <c r="W2333" s="4"/>
      <c r="X2333" s="30"/>
      <c r="Y2333" s="9"/>
      <c r="Z2333" s="9"/>
      <c r="AA2333" s="28"/>
      <c r="AB2333" s="3"/>
      <c r="AC2333" s="1"/>
      <c r="AD2333" s="9"/>
      <c r="AE2333" s="3"/>
      <c r="AF2333" s="3"/>
      <c r="AG2333" s="3"/>
      <c r="AH2333" s="9"/>
      <c r="AI2333" s="10"/>
      <c r="AJ2333" s="9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</row>
    <row r="2334" spans="1:145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13"/>
      <c r="T2334" s="13"/>
      <c r="U2334" s="13"/>
      <c r="V2334" s="13"/>
      <c r="W2334" s="4"/>
      <c r="X2334" s="30"/>
      <c r="Y2334" s="9"/>
      <c r="Z2334" s="9"/>
      <c r="AA2334" s="28"/>
      <c r="AB2334" s="3"/>
      <c r="AC2334" s="1"/>
      <c r="AD2334" s="9"/>
      <c r="AE2334" s="3"/>
      <c r="AF2334" s="3"/>
      <c r="AG2334" s="3"/>
      <c r="AH2334" s="9"/>
      <c r="AI2334" s="10"/>
      <c r="AJ2334" s="9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</row>
    <row r="2335" spans="1:145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13"/>
      <c r="T2335" s="13"/>
      <c r="U2335" s="13"/>
      <c r="V2335" s="13"/>
      <c r="W2335" s="4"/>
      <c r="X2335" s="30"/>
      <c r="Y2335" s="9"/>
      <c r="Z2335" s="9"/>
      <c r="AA2335" s="28"/>
      <c r="AB2335" s="3"/>
      <c r="AC2335" s="1"/>
      <c r="AD2335" s="9"/>
      <c r="AE2335" s="3"/>
      <c r="AF2335" s="3"/>
      <c r="AG2335" s="3"/>
      <c r="AH2335" s="9"/>
      <c r="AI2335" s="10"/>
      <c r="AJ2335" s="9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</row>
    <row r="2336" spans="1:145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13"/>
      <c r="T2336" s="13"/>
      <c r="U2336" s="13"/>
      <c r="V2336" s="13"/>
      <c r="W2336" s="4"/>
      <c r="X2336" s="30"/>
      <c r="Y2336" s="9"/>
      <c r="Z2336" s="9"/>
      <c r="AA2336" s="28"/>
      <c r="AB2336" s="3"/>
      <c r="AC2336" s="1"/>
      <c r="AD2336" s="9"/>
      <c r="AE2336" s="3"/>
      <c r="AF2336" s="3"/>
      <c r="AG2336" s="3"/>
      <c r="AH2336" s="9"/>
      <c r="AI2336" s="10"/>
      <c r="AJ2336" s="9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</row>
    <row r="2337" spans="1:145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13"/>
      <c r="T2337" s="13"/>
      <c r="U2337" s="13"/>
      <c r="V2337" s="13"/>
      <c r="W2337" s="4"/>
      <c r="X2337" s="30"/>
      <c r="Y2337" s="9"/>
      <c r="Z2337" s="9"/>
      <c r="AA2337" s="28"/>
      <c r="AB2337" s="3"/>
      <c r="AC2337" s="1"/>
      <c r="AD2337" s="9"/>
      <c r="AE2337" s="3"/>
      <c r="AF2337" s="3"/>
      <c r="AG2337" s="3"/>
      <c r="AH2337" s="9"/>
      <c r="AI2337" s="10"/>
      <c r="AJ2337" s="9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</row>
    <row r="2338" spans="1:145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13"/>
      <c r="T2338" s="13"/>
      <c r="U2338" s="13"/>
      <c r="V2338" s="13"/>
      <c r="W2338" s="4"/>
      <c r="X2338" s="30"/>
      <c r="Y2338" s="9"/>
      <c r="Z2338" s="9"/>
      <c r="AA2338" s="28"/>
      <c r="AB2338" s="3"/>
      <c r="AC2338" s="1"/>
      <c r="AD2338" s="9"/>
      <c r="AE2338" s="3"/>
      <c r="AF2338" s="3"/>
      <c r="AG2338" s="3"/>
      <c r="AH2338" s="9"/>
      <c r="AI2338" s="10"/>
      <c r="AJ2338" s="9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</row>
    <row r="2339" spans="1:145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13"/>
      <c r="T2339" s="13"/>
      <c r="U2339" s="13"/>
      <c r="V2339" s="13"/>
      <c r="W2339" s="4"/>
      <c r="X2339" s="30"/>
      <c r="Y2339" s="9"/>
      <c r="Z2339" s="9"/>
      <c r="AA2339" s="28"/>
      <c r="AB2339" s="3"/>
      <c r="AC2339" s="1"/>
      <c r="AD2339" s="9"/>
      <c r="AE2339" s="3"/>
      <c r="AF2339" s="3"/>
      <c r="AG2339" s="3"/>
      <c r="AH2339" s="9"/>
      <c r="AI2339" s="10"/>
      <c r="AJ2339" s="9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</row>
    <row r="2340" spans="1:145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13"/>
      <c r="T2340" s="13"/>
      <c r="U2340" s="13"/>
      <c r="V2340" s="13"/>
      <c r="W2340" s="4"/>
      <c r="X2340" s="30"/>
      <c r="Y2340" s="9"/>
      <c r="Z2340" s="9"/>
      <c r="AA2340" s="28"/>
      <c r="AB2340" s="3"/>
      <c r="AC2340" s="1"/>
      <c r="AD2340" s="9"/>
      <c r="AE2340" s="3"/>
      <c r="AF2340" s="3"/>
      <c r="AG2340" s="3"/>
      <c r="AH2340" s="9"/>
      <c r="AI2340" s="10"/>
      <c r="AJ2340" s="9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</row>
    <row r="2341" spans="1:145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13"/>
      <c r="T2341" s="13"/>
      <c r="U2341" s="13"/>
      <c r="V2341" s="13"/>
      <c r="W2341" s="4"/>
      <c r="X2341" s="30"/>
      <c r="Y2341" s="9"/>
      <c r="Z2341" s="9"/>
      <c r="AA2341" s="28"/>
      <c r="AB2341" s="3"/>
      <c r="AC2341" s="1"/>
      <c r="AD2341" s="9"/>
      <c r="AE2341" s="3"/>
      <c r="AF2341" s="3"/>
      <c r="AG2341" s="3"/>
      <c r="AH2341" s="9"/>
      <c r="AI2341" s="10"/>
      <c r="AJ2341" s="9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</row>
    <row r="2342" spans="1:145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13"/>
      <c r="T2342" s="13"/>
      <c r="U2342" s="13"/>
      <c r="V2342" s="13"/>
      <c r="W2342" s="4"/>
      <c r="X2342" s="30"/>
      <c r="Y2342" s="9"/>
      <c r="Z2342" s="9"/>
      <c r="AA2342" s="28"/>
      <c r="AB2342" s="3"/>
      <c r="AC2342" s="1"/>
      <c r="AD2342" s="9"/>
      <c r="AE2342" s="3"/>
      <c r="AF2342" s="3"/>
      <c r="AG2342" s="3"/>
      <c r="AH2342" s="9"/>
      <c r="AI2342" s="10"/>
      <c r="AJ2342" s="9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</row>
    <row r="2343" spans="1:145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13"/>
      <c r="T2343" s="13"/>
      <c r="U2343" s="13"/>
      <c r="V2343" s="13"/>
      <c r="W2343" s="4"/>
      <c r="X2343" s="30"/>
      <c r="Y2343" s="9"/>
      <c r="Z2343" s="9"/>
      <c r="AA2343" s="28"/>
      <c r="AB2343" s="3"/>
      <c r="AC2343" s="1"/>
      <c r="AD2343" s="9"/>
      <c r="AE2343" s="3"/>
      <c r="AF2343" s="3"/>
      <c r="AG2343" s="3"/>
      <c r="AH2343" s="9"/>
      <c r="AI2343" s="10"/>
      <c r="AJ2343" s="9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</row>
    <row r="2344" spans="1:145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13"/>
      <c r="T2344" s="13"/>
      <c r="U2344" s="13"/>
      <c r="V2344" s="13"/>
      <c r="W2344" s="4"/>
      <c r="X2344" s="30"/>
      <c r="Y2344" s="9"/>
      <c r="Z2344" s="9"/>
      <c r="AA2344" s="28"/>
      <c r="AB2344" s="3"/>
      <c r="AC2344" s="1"/>
      <c r="AD2344" s="9"/>
      <c r="AE2344" s="3"/>
      <c r="AF2344" s="3"/>
      <c r="AG2344" s="3"/>
      <c r="AH2344" s="9"/>
      <c r="AI2344" s="10"/>
      <c r="AJ2344" s="9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</row>
    <row r="2345" spans="1:145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13"/>
      <c r="T2345" s="13"/>
      <c r="U2345" s="13"/>
      <c r="V2345" s="13"/>
      <c r="W2345" s="4"/>
      <c r="X2345" s="30"/>
      <c r="Y2345" s="9"/>
      <c r="Z2345" s="9"/>
      <c r="AA2345" s="28"/>
      <c r="AB2345" s="3"/>
      <c r="AC2345" s="1"/>
      <c r="AD2345" s="9"/>
      <c r="AE2345" s="3"/>
      <c r="AF2345" s="3"/>
      <c r="AG2345" s="3"/>
      <c r="AH2345" s="9"/>
      <c r="AI2345" s="10"/>
      <c r="AJ2345" s="9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</row>
    <row r="2346" spans="1:145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13"/>
      <c r="T2346" s="13"/>
      <c r="U2346" s="13"/>
      <c r="V2346" s="13"/>
      <c r="W2346" s="4"/>
      <c r="X2346" s="30"/>
      <c r="Y2346" s="9"/>
      <c r="Z2346" s="9"/>
      <c r="AA2346" s="28"/>
      <c r="AB2346" s="3"/>
      <c r="AC2346" s="1"/>
      <c r="AD2346" s="9"/>
      <c r="AE2346" s="3"/>
      <c r="AF2346" s="3"/>
      <c r="AG2346" s="3"/>
      <c r="AH2346" s="9"/>
      <c r="AI2346" s="10"/>
      <c r="AJ2346" s="9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</row>
    <row r="2347" spans="1:145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13"/>
      <c r="T2347" s="13"/>
      <c r="U2347" s="13"/>
      <c r="V2347" s="13"/>
      <c r="W2347" s="4"/>
      <c r="X2347" s="30"/>
      <c r="Y2347" s="9"/>
      <c r="Z2347" s="9"/>
      <c r="AA2347" s="28"/>
      <c r="AB2347" s="3"/>
      <c r="AC2347" s="1"/>
      <c r="AD2347" s="9"/>
      <c r="AE2347" s="3"/>
      <c r="AF2347" s="3"/>
      <c r="AG2347" s="3"/>
      <c r="AH2347" s="9"/>
      <c r="AI2347" s="10"/>
      <c r="AJ2347" s="9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</row>
    <row r="2348" spans="1:145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13"/>
      <c r="T2348" s="13"/>
      <c r="U2348" s="13"/>
      <c r="V2348" s="13"/>
      <c r="W2348" s="4"/>
      <c r="X2348" s="30"/>
      <c r="Y2348" s="9"/>
      <c r="Z2348" s="9"/>
      <c r="AA2348" s="28"/>
      <c r="AB2348" s="3"/>
      <c r="AC2348" s="1"/>
      <c r="AD2348" s="9"/>
      <c r="AE2348" s="3"/>
      <c r="AF2348" s="3"/>
      <c r="AG2348" s="3"/>
      <c r="AH2348" s="9"/>
      <c r="AI2348" s="10"/>
      <c r="AJ2348" s="9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</row>
    <row r="2349" spans="1:145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13"/>
      <c r="T2349" s="13"/>
      <c r="U2349" s="13"/>
      <c r="V2349" s="13"/>
      <c r="W2349" s="4"/>
      <c r="X2349" s="30"/>
      <c r="Y2349" s="9"/>
      <c r="Z2349" s="9"/>
      <c r="AA2349" s="28"/>
      <c r="AB2349" s="3"/>
      <c r="AC2349" s="1"/>
      <c r="AD2349" s="9"/>
      <c r="AE2349" s="3"/>
      <c r="AF2349" s="3"/>
      <c r="AG2349" s="3"/>
      <c r="AH2349" s="9"/>
      <c r="AI2349" s="10"/>
      <c r="AJ2349" s="9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</row>
    <row r="2350" spans="1:145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13"/>
      <c r="T2350" s="13"/>
      <c r="U2350" s="13"/>
      <c r="V2350" s="13"/>
      <c r="W2350" s="4"/>
      <c r="X2350" s="30"/>
      <c r="Y2350" s="9"/>
      <c r="Z2350" s="9"/>
      <c r="AA2350" s="28"/>
      <c r="AB2350" s="3"/>
      <c r="AC2350" s="1"/>
      <c r="AD2350" s="9"/>
      <c r="AE2350" s="3"/>
      <c r="AF2350" s="3"/>
      <c r="AG2350" s="3"/>
      <c r="AH2350" s="9"/>
      <c r="AI2350" s="10"/>
      <c r="AJ2350" s="9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</row>
    <row r="2351" spans="1:145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13"/>
      <c r="T2351" s="13"/>
      <c r="U2351" s="13"/>
      <c r="V2351" s="13"/>
      <c r="W2351" s="4"/>
      <c r="X2351" s="30"/>
      <c r="Y2351" s="9"/>
      <c r="Z2351" s="9"/>
      <c r="AA2351" s="28"/>
      <c r="AB2351" s="3"/>
      <c r="AC2351" s="1"/>
      <c r="AD2351" s="9"/>
      <c r="AE2351" s="3"/>
      <c r="AF2351" s="3"/>
      <c r="AG2351" s="3"/>
      <c r="AH2351" s="9"/>
      <c r="AI2351" s="10"/>
      <c r="AJ2351" s="9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</row>
    <row r="2352" spans="1:145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13"/>
      <c r="T2352" s="13"/>
      <c r="U2352" s="13"/>
      <c r="V2352" s="13"/>
      <c r="W2352" s="4"/>
      <c r="X2352" s="30"/>
      <c r="Y2352" s="9"/>
      <c r="Z2352" s="9"/>
      <c r="AA2352" s="28"/>
      <c r="AB2352" s="3"/>
      <c r="AC2352" s="1"/>
      <c r="AD2352" s="9"/>
      <c r="AE2352" s="3"/>
      <c r="AF2352" s="3"/>
      <c r="AG2352" s="3"/>
      <c r="AH2352" s="9"/>
      <c r="AI2352" s="10"/>
      <c r="AJ2352" s="9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</row>
    <row r="2353" spans="1:145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13"/>
      <c r="T2353" s="13"/>
      <c r="U2353" s="13"/>
      <c r="V2353" s="13"/>
      <c r="W2353" s="4"/>
      <c r="X2353" s="30"/>
      <c r="Y2353" s="9"/>
      <c r="Z2353" s="9"/>
      <c r="AA2353" s="28"/>
      <c r="AB2353" s="3"/>
      <c r="AC2353" s="1"/>
      <c r="AD2353" s="9"/>
      <c r="AE2353" s="3"/>
      <c r="AF2353" s="3"/>
      <c r="AG2353" s="3"/>
      <c r="AH2353" s="9"/>
      <c r="AI2353" s="10"/>
      <c r="AJ2353" s="9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</row>
    <row r="2354" spans="1:145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13"/>
      <c r="T2354" s="13"/>
      <c r="U2354" s="13"/>
      <c r="V2354" s="13"/>
      <c r="W2354" s="4"/>
      <c r="X2354" s="30"/>
      <c r="Y2354" s="9"/>
      <c r="Z2354" s="9"/>
      <c r="AA2354" s="28"/>
      <c r="AB2354" s="3"/>
      <c r="AC2354" s="1"/>
      <c r="AD2354" s="9"/>
      <c r="AE2354" s="3"/>
      <c r="AF2354" s="3"/>
      <c r="AG2354" s="3"/>
      <c r="AH2354" s="9"/>
      <c r="AI2354" s="10"/>
      <c r="AJ2354" s="9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</row>
    <row r="2355" spans="1:145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13"/>
      <c r="T2355" s="13"/>
      <c r="U2355" s="13"/>
      <c r="V2355" s="13"/>
      <c r="W2355" s="4"/>
      <c r="X2355" s="30"/>
      <c r="Y2355" s="9"/>
      <c r="Z2355" s="9"/>
      <c r="AA2355" s="28"/>
      <c r="AB2355" s="3"/>
      <c r="AC2355" s="1"/>
      <c r="AD2355" s="9"/>
      <c r="AE2355" s="3"/>
      <c r="AF2355" s="3"/>
      <c r="AG2355" s="3"/>
      <c r="AH2355" s="9"/>
      <c r="AI2355" s="10"/>
      <c r="AJ2355" s="9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</row>
    <row r="2356" spans="1:145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13"/>
      <c r="T2356" s="13"/>
      <c r="U2356" s="13"/>
      <c r="V2356" s="13"/>
      <c r="W2356" s="4"/>
      <c r="X2356" s="30"/>
      <c r="Y2356" s="9"/>
      <c r="Z2356" s="9"/>
      <c r="AA2356" s="28"/>
      <c r="AB2356" s="3"/>
      <c r="AC2356" s="1"/>
      <c r="AD2356" s="9"/>
      <c r="AE2356" s="3"/>
      <c r="AF2356" s="3"/>
      <c r="AG2356" s="3"/>
      <c r="AH2356" s="9"/>
      <c r="AI2356" s="10"/>
      <c r="AJ2356" s="9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</row>
    <row r="2357" spans="1:145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13"/>
      <c r="T2357" s="13"/>
      <c r="U2357" s="13"/>
      <c r="V2357" s="13"/>
      <c r="W2357" s="4"/>
      <c r="X2357" s="30"/>
      <c r="Y2357" s="9"/>
      <c r="Z2357" s="9"/>
      <c r="AA2357" s="28"/>
      <c r="AB2357" s="3"/>
      <c r="AC2357" s="1"/>
      <c r="AD2357" s="9"/>
      <c r="AE2357" s="3"/>
      <c r="AF2357" s="3"/>
      <c r="AG2357" s="3"/>
      <c r="AH2357" s="9"/>
      <c r="AI2357" s="10"/>
      <c r="AJ2357" s="9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</row>
    <row r="2358" spans="1:145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13"/>
      <c r="T2358" s="13"/>
      <c r="U2358" s="13"/>
      <c r="V2358" s="13"/>
      <c r="W2358" s="4"/>
      <c r="X2358" s="30"/>
      <c r="Y2358" s="9"/>
      <c r="Z2358" s="9"/>
      <c r="AA2358" s="28"/>
      <c r="AB2358" s="3"/>
      <c r="AC2358" s="1"/>
      <c r="AD2358" s="9"/>
      <c r="AE2358" s="3"/>
      <c r="AF2358" s="3"/>
      <c r="AG2358" s="3"/>
      <c r="AH2358" s="9"/>
      <c r="AI2358" s="10"/>
      <c r="AJ2358" s="9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</row>
    <row r="2359" spans="1:145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13"/>
      <c r="T2359" s="13"/>
      <c r="U2359" s="13"/>
      <c r="V2359" s="13"/>
      <c r="W2359" s="4"/>
      <c r="X2359" s="30"/>
      <c r="Y2359" s="9"/>
      <c r="Z2359" s="9"/>
      <c r="AA2359" s="28"/>
      <c r="AB2359" s="3"/>
      <c r="AC2359" s="1"/>
      <c r="AD2359" s="9"/>
      <c r="AE2359" s="3"/>
      <c r="AF2359" s="3"/>
      <c r="AG2359" s="3"/>
      <c r="AH2359" s="9"/>
      <c r="AI2359" s="10"/>
      <c r="AJ2359" s="9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</row>
    <row r="2360" spans="1:145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13"/>
      <c r="T2360" s="13"/>
      <c r="U2360" s="13"/>
      <c r="V2360" s="13"/>
      <c r="W2360" s="4"/>
      <c r="X2360" s="30"/>
      <c r="Y2360" s="9"/>
      <c r="Z2360" s="9"/>
      <c r="AA2360" s="28"/>
      <c r="AB2360" s="3"/>
      <c r="AC2360" s="1"/>
      <c r="AD2360" s="9"/>
      <c r="AE2360" s="3"/>
      <c r="AF2360" s="3"/>
      <c r="AG2360" s="3"/>
      <c r="AH2360" s="9"/>
      <c r="AI2360" s="10"/>
      <c r="AJ2360" s="9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</row>
    <row r="2361" spans="1:145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13"/>
      <c r="T2361" s="13"/>
      <c r="U2361" s="13"/>
      <c r="V2361" s="13"/>
      <c r="W2361" s="4"/>
      <c r="X2361" s="30"/>
      <c r="Y2361" s="9"/>
      <c r="Z2361" s="9"/>
      <c r="AA2361" s="28"/>
      <c r="AB2361" s="3"/>
      <c r="AC2361" s="1"/>
      <c r="AD2361" s="9"/>
      <c r="AE2361" s="3"/>
      <c r="AF2361" s="3"/>
      <c r="AG2361" s="3"/>
      <c r="AH2361" s="9"/>
      <c r="AI2361" s="10"/>
      <c r="AJ2361" s="9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</row>
    <row r="2362" spans="1:145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13"/>
      <c r="T2362" s="13"/>
      <c r="U2362" s="13"/>
      <c r="V2362" s="13"/>
      <c r="W2362" s="4"/>
      <c r="X2362" s="30"/>
      <c r="Y2362" s="9"/>
      <c r="Z2362" s="9"/>
      <c r="AA2362" s="28"/>
      <c r="AB2362" s="3"/>
      <c r="AC2362" s="1"/>
      <c r="AD2362" s="9"/>
      <c r="AE2362" s="3"/>
      <c r="AF2362" s="3"/>
      <c r="AG2362" s="3"/>
      <c r="AH2362" s="9"/>
      <c r="AI2362" s="10"/>
      <c r="AJ2362" s="9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</row>
    <row r="2363" spans="1:145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13"/>
      <c r="T2363" s="13"/>
      <c r="U2363" s="13"/>
      <c r="V2363" s="13"/>
      <c r="W2363" s="4"/>
      <c r="X2363" s="30"/>
      <c r="Y2363" s="9"/>
      <c r="Z2363" s="9"/>
      <c r="AA2363" s="28"/>
      <c r="AB2363" s="3"/>
      <c r="AC2363" s="1"/>
      <c r="AD2363" s="9"/>
      <c r="AE2363" s="3"/>
      <c r="AF2363" s="3"/>
      <c r="AG2363" s="3"/>
      <c r="AH2363" s="9"/>
      <c r="AI2363" s="10"/>
      <c r="AJ2363" s="9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</row>
    <row r="2364" spans="1:145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13"/>
      <c r="T2364" s="13"/>
      <c r="U2364" s="13"/>
      <c r="V2364" s="13"/>
      <c r="W2364" s="4"/>
      <c r="X2364" s="30"/>
      <c r="Y2364" s="9"/>
      <c r="Z2364" s="9"/>
      <c r="AA2364" s="28"/>
      <c r="AB2364" s="3"/>
      <c r="AC2364" s="1"/>
      <c r="AD2364" s="9"/>
      <c r="AE2364" s="3"/>
      <c r="AF2364" s="3"/>
      <c r="AG2364" s="3"/>
      <c r="AH2364" s="9"/>
      <c r="AI2364" s="10"/>
      <c r="AJ2364" s="9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</row>
    <row r="2365" spans="1:145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13"/>
      <c r="T2365" s="13"/>
      <c r="U2365" s="13"/>
      <c r="V2365" s="13"/>
      <c r="W2365" s="4"/>
      <c r="X2365" s="30"/>
      <c r="Y2365" s="9"/>
      <c r="Z2365" s="9"/>
      <c r="AA2365" s="28"/>
      <c r="AB2365" s="3"/>
      <c r="AC2365" s="1"/>
      <c r="AD2365" s="9"/>
      <c r="AE2365" s="3"/>
      <c r="AF2365" s="3"/>
      <c r="AG2365" s="3"/>
      <c r="AH2365" s="9"/>
      <c r="AI2365" s="10"/>
      <c r="AJ2365" s="9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</row>
    <row r="2366" spans="1:145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13"/>
      <c r="T2366" s="13"/>
      <c r="U2366" s="13"/>
      <c r="V2366" s="13"/>
      <c r="W2366" s="4"/>
      <c r="X2366" s="30"/>
      <c r="Y2366" s="9"/>
      <c r="Z2366" s="9"/>
      <c r="AA2366" s="28"/>
      <c r="AB2366" s="3"/>
      <c r="AC2366" s="1"/>
      <c r="AD2366" s="9"/>
      <c r="AE2366" s="3"/>
      <c r="AF2366" s="3"/>
      <c r="AG2366" s="3"/>
      <c r="AH2366" s="9"/>
      <c r="AI2366" s="10"/>
      <c r="AJ2366" s="9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</row>
    <row r="2367" spans="1:145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13"/>
      <c r="T2367" s="13"/>
      <c r="U2367" s="13"/>
      <c r="V2367" s="13"/>
      <c r="W2367" s="4"/>
      <c r="X2367" s="30"/>
      <c r="Y2367" s="9"/>
      <c r="Z2367" s="9"/>
      <c r="AA2367" s="28"/>
      <c r="AB2367" s="3"/>
      <c r="AC2367" s="1"/>
      <c r="AD2367" s="9"/>
      <c r="AE2367" s="3"/>
      <c r="AF2367" s="3"/>
      <c r="AG2367" s="3"/>
      <c r="AH2367" s="9"/>
      <c r="AI2367" s="10"/>
      <c r="AJ2367" s="9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</row>
    <row r="2368" spans="1:145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13"/>
      <c r="T2368" s="13"/>
      <c r="U2368" s="13"/>
      <c r="V2368" s="13"/>
      <c r="W2368" s="4"/>
      <c r="X2368" s="30"/>
      <c r="Y2368" s="9"/>
      <c r="Z2368" s="9"/>
      <c r="AA2368" s="28"/>
      <c r="AB2368" s="3"/>
      <c r="AC2368" s="1"/>
      <c r="AD2368" s="9"/>
      <c r="AE2368" s="3"/>
      <c r="AF2368" s="3"/>
      <c r="AG2368" s="3"/>
      <c r="AH2368" s="9"/>
      <c r="AI2368" s="10"/>
      <c r="AJ2368" s="9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</row>
    <row r="2369" spans="1:145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13"/>
      <c r="T2369" s="13"/>
      <c r="U2369" s="13"/>
      <c r="V2369" s="13"/>
      <c r="W2369" s="4"/>
      <c r="X2369" s="30"/>
      <c r="Y2369" s="9"/>
      <c r="Z2369" s="9"/>
      <c r="AA2369" s="28"/>
      <c r="AB2369" s="3"/>
      <c r="AC2369" s="1"/>
      <c r="AD2369" s="9"/>
      <c r="AE2369" s="3"/>
      <c r="AF2369" s="3"/>
      <c r="AG2369" s="3"/>
      <c r="AH2369" s="9"/>
      <c r="AI2369" s="10"/>
      <c r="AJ2369" s="9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</row>
    <row r="2370" spans="1:145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13"/>
      <c r="T2370" s="13"/>
      <c r="U2370" s="13"/>
      <c r="V2370" s="13"/>
      <c r="W2370" s="4"/>
      <c r="X2370" s="30"/>
      <c r="Y2370" s="9"/>
      <c r="Z2370" s="9"/>
      <c r="AA2370" s="28"/>
      <c r="AB2370" s="3"/>
      <c r="AC2370" s="1"/>
      <c r="AD2370" s="9"/>
      <c r="AE2370" s="3"/>
      <c r="AF2370" s="3"/>
      <c r="AG2370" s="3"/>
      <c r="AH2370" s="9"/>
      <c r="AI2370" s="10"/>
      <c r="AJ2370" s="9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</row>
    <row r="2371" spans="1:145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13"/>
      <c r="T2371" s="13"/>
      <c r="U2371" s="13"/>
      <c r="V2371" s="13"/>
      <c r="W2371" s="4"/>
      <c r="X2371" s="30"/>
      <c r="Y2371" s="9"/>
      <c r="Z2371" s="9"/>
      <c r="AA2371" s="28"/>
      <c r="AB2371" s="3"/>
      <c r="AC2371" s="1"/>
      <c r="AD2371" s="9"/>
      <c r="AE2371" s="3"/>
      <c r="AF2371" s="3"/>
      <c r="AG2371" s="3"/>
      <c r="AH2371" s="9"/>
      <c r="AI2371" s="10"/>
      <c r="AJ2371" s="9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</row>
    <row r="2372" spans="1:145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13"/>
      <c r="T2372" s="13"/>
      <c r="U2372" s="13"/>
      <c r="V2372" s="13"/>
      <c r="W2372" s="4"/>
      <c r="X2372" s="30"/>
      <c r="Y2372" s="9"/>
      <c r="Z2372" s="9"/>
      <c r="AA2372" s="28"/>
      <c r="AB2372" s="3"/>
      <c r="AC2372" s="1"/>
      <c r="AD2372" s="9"/>
      <c r="AE2372" s="3"/>
      <c r="AF2372" s="3"/>
      <c r="AG2372" s="3"/>
      <c r="AH2372" s="9"/>
      <c r="AI2372" s="10"/>
      <c r="AJ2372" s="9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</row>
    <row r="2373" spans="1:145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13"/>
      <c r="T2373" s="13"/>
      <c r="U2373" s="13"/>
      <c r="V2373" s="13"/>
      <c r="W2373" s="4"/>
      <c r="X2373" s="30"/>
      <c r="Y2373" s="9"/>
      <c r="Z2373" s="9"/>
      <c r="AA2373" s="28"/>
      <c r="AB2373" s="3"/>
      <c r="AC2373" s="1"/>
      <c r="AD2373" s="9"/>
      <c r="AE2373" s="3"/>
      <c r="AF2373" s="3"/>
      <c r="AG2373" s="3"/>
      <c r="AH2373" s="9"/>
      <c r="AI2373" s="10"/>
      <c r="AJ2373" s="9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</row>
    <row r="2374" spans="1:145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13"/>
      <c r="T2374" s="13"/>
      <c r="U2374" s="13"/>
      <c r="V2374" s="13"/>
      <c r="W2374" s="4"/>
      <c r="X2374" s="30"/>
      <c r="Y2374" s="9"/>
      <c r="Z2374" s="9"/>
      <c r="AA2374" s="28"/>
      <c r="AB2374" s="3"/>
      <c r="AC2374" s="1"/>
      <c r="AD2374" s="9"/>
      <c r="AE2374" s="3"/>
      <c r="AF2374" s="3"/>
      <c r="AG2374" s="3"/>
      <c r="AH2374" s="9"/>
      <c r="AI2374" s="10"/>
      <c r="AJ2374" s="9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</row>
    <row r="2375" spans="1:145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13"/>
      <c r="T2375" s="13"/>
      <c r="U2375" s="13"/>
      <c r="V2375" s="13"/>
      <c r="W2375" s="4"/>
      <c r="X2375" s="30"/>
      <c r="Y2375" s="9"/>
      <c r="Z2375" s="9"/>
      <c r="AA2375" s="28"/>
      <c r="AB2375" s="3"/>
      <c r="AC2375" s="1"/>
      <c r="AD2375" s="9"/>
      <c r="AE2375" s="3"/>
      <c r="AF2375" s="3"/>
      <c r="AG2375" s="3"/>
      <c r="AH2375" s="9"/>
      <c r="AI2375" s="10"/>
      <c r="AJ2375" s="9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</row>
    <row r="2376" spans="1:145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13"/>
      <c r="T2376" s="13"/>
      <c r="U2376" s="13"/>
      <c r="V2376" s="13"/>
      <c r="W2376" s="4"/>
      <c r="X2376" s="30"/>
      <c r="Y2376" s="9"/>
      <c r="Z2376" s="9"/>
      <c r="AA2376" s="28"/>
      <c r="AB2376" s="3"/>
      <c r="AC2376" s="1"/>
      <c r="AD2376" s="9"/>
      <c r="AE2376" s="3"/>
      <c r="AF2376" s="3"/>
      <c r="AG2376" s="3"/>
      <c r="AH2376" s="9"/>
      <c r="AI2376" s="10"/>
      <c r="AJ2376" s="9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</row>
    <row r="2377" spans="1:145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13"/>
      <c r="T2377" s="13"/>
      <c r="U2377" s="13"/>
      <c r="V2377" s="13"/>
      <c r="W2377" s="4"/>
      <c r="X2377" s="30"/>
      <c r="Y2377" s="9"/>
      <c r="Z2377" s="9"/>
      <c r="AA2377" s="28"/>
      <c r="AB2377" s="3"/>
      <c r="AC2377" s="1"/>
      <c r="AD2377" s="9"/>
      <c r="AE2377" s="3"/>
      <c r="AF2377" s="3"/>
      <c r="AG2377" s="3"/>
      <c r="AH2377" s="9"/>
      <c r="AI2377" s="10"/>
      <c r="AJ2377" s="9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</row>
    <row r="2378" spans="1:145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13"/>
      <c r="T2378" s="13"/>
      <c r="U2378" s="13"/>
      <c r="V2378" s="13"/>
      <c r="W2378" s="4"/>
      <c r="X2378" s="30"/>
      <c r="Y2378" s="9"/>
      <c r="Z2378" s="9"/>
      <c r="AA2378" s="28"/>
      <c r="AB2378" s="3"/>
      <c r="AC2378" s="1"/>
      <c r="AD2378" s="9"/>
      <c r="AE2378" s="3"/>
      <c r="AF2378" s="3"/>
      <c r="AG2378" s="3"/>
      <c r="AH2378" s="9"/>
      <c r="AI2378" s="10"/>
      <c r="AJ2378" s="9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</row>
    <row r="2379" spans="1:145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13"/>
      <c r="T2379" s="13"/>
      <c r="U2379" s="13"/>
      <c r="V2379" s="13"/>
      <c r="W2379" s="4"/>
      <c r="X2379" s="30"/>
      <c r="Y2379" s="9"/>
      <c r="Z2379" s="9"/>
      <c r="AA2379" s="28"/>
      <c r="AB2379" s="3"/>
      <c r="AC2379" s="1"/>
      <c r="AD2379" s="9"/>
      <c r="AE2379" s="3"/>
      <c r="AF2379" s="3"/>
      <c r="AG2379" s="3"/>
      <c r="AH2379" s="9"/>
      <c r="AI2379" s="10"/>
      <c r="AJ2379" s="9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</row>
    <row r="2380" spans="1:145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13"/>
      <c r="T2380" s="13"/>
      <c r="U2380" s="13"/>
      <c r="V2380" s="13"/>
      <c r="W2380" s="4"/>
      <c r="X2380" s="30"/>
      <c r="Y2380" s="9"/>
      <c r="Z2380" s="9"/>
      <c r="AA2380" s="28"/>
      <c r="AB2380" s="3"/>
      <c r="AC2380" s="1"/>
      <c r="AD2380" s="9"/>
      <c r="AE2380" s="3"/>
      <c r="AF2380" s="3"/>
      <c r="AG2380" s="3"/>
      <c r="AH2380" s="9"/>
      <c r="AI2380" s="10"/>
      <c r="AJ2380" s="9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</row>
    <row r="2381" spans="1:145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13"/>
      <c r="T2381" s="13"/>
      <c r="U2381" s="13"/>
      <c r="V2381" s="13"/>
      <c r="W2381" s="4"/>
      <c r="X2381" s="30"/>
      <c r="Y2381" s="9"/>
      <c r="Z2381" s="9"/>
      <c r="AA2381" s="28"/>
      <c r="AB2381" s="3"/>
      <c r="AC2381" s="1"/>
      <c r="AD2381" s="9"/>
      <c r="AE2381" s="3"/>
      <c r="AF2381" s="3"/>
      <c r="AG2381" s="3"/>
      <c r="AH2381" s="9"/>
      <c r="AI2381" s="10"/>
      <c r="AJ2381" s="9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</row>
    <row r="2382" spans="1:145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13"/>
      <c r="T2382" s="13"/>
      <c r="U2382" s="13"/>
      <c r="V2382" s="13"/>
      <c r="W2382" s="4"/>
      <c r="X2382" s="30"/>
      <c r="Y2382" s="9"/>
      <c r="Z2382" s="9"/>
      <c r="AA2382" s="28"/>
      <c r="AB2382" s="3"/>
      <c r="AC2382" s="1"/>
      <c r="AD2382" s="9"/>
      <c r="AE2382" s="3"/>
      <c r="AF2382" s="3"/>
      <c r="AG2382" s="3"/>
      <c r="AH2382" s="9"/>
      <c r="AI2382" s="10"/>
      <c r="AJ2382" s="9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</row>
    <row r="2383" spans="1:145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13"/>
      <c r="T2383" s="13"/>
      <c r="U2383" s="13"/>
      <c r="V2383" s="13"/>
      <c r="W2383" s="4"/>
      <c r="X2383" s="30"/>
      <c r="Y2383" s="9"/>
      <c r="Z2383" s="9"/>
      <c r="AA2383" s="28"/>
      <c r="AB2383" s="3"/>
      <c r="AC2383" s="1"/>
      <c r="AD2383" s="9"/>
      <c r="AE2383" s="3"/>
      <c r="AF2383" s="3"/>
      <c r="AG2383" s="3"/>
      <c r="AH2383" s="9"/>
      <c r="AI2383" s="10"/>
      <c r="AJ2383" s="9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</row>
    <row r="2384" spans="1:145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13"/>
      <c r="T2384" s="13"/>
      <c r="U2384" s="13"/>
      <c r="V2384" s="13"/>
      <c r="W2384" s="4"/>
      <c r="X2384" s="30"/>
      <c r="Y2384" s="9"/>
      <c r="Z2384" s="9"/>
      <c r="AA2384" s="28"/>
      <c r="AB2384" s="3"/>
      <c r="AC2384" s="1"/>
      <c r="AD2384" s="9"/>
      <c r="AE2384" s="3"/>
      <c r="AF2384" s="3"/>
      <c r="AG2384" s="3"/>
      <c r="AH2384" s="9"/>
      <c r="AI2384" s="10"/>
      <c r="AJ2384" s="9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</row>
    <row r="2385" spans="1:145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13"/>
      <c r="T2385" s="13"/>
      <c r="U2385" s="13"/>
      <c r="V2385" s="13"/>
      <c r="W2385" s="4"/>
      <c r="X2385" s="30"/>
      <c r="Y2385" s="27"/>
      <c r="Z2385" s="27"/>
      <c r="AA2385" s="32"/>
      <c r="AB2385" s="20"/>
      <c r="AC2385" s="23"/>
      <c r="AD2385" s="27"/>
      <c r="AE2385" s="20"/>
      <c r="AF2385" s="20"/>
      <c r="AG2385" s="20"/>
      <c r="AH2385" s="27"/>
      <c r="AI2385" s="21"/>
      <c r="AJ2385" s="27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</row>
    <row r="2386" spans="1:145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13"/>
      <c r="T2386" s="13"/>
      <c r="U2386" s="13"/>
      <c r="V2386" s="13"/>
      <c r="W2386" s="4"/>
      <c r="X2386" s="30"/>
      <c r="Y2386" s="27"/>
      <c r="Z2386" s="27"/>
      <c r="AA2386" s="32"/>
      <c r="AB2386" s="20"/>
      <c r="AC2386" s="23"/>
      <c r="AD2386" s="27"/>
      <c r="AE2386" s="20"/>
      <c r="AF2386" s="20"/>
      <c r="AG2386" s="20"/>
      <c r="AH2386" s="27"/>
      <c r="AI2386" s="21"/>
      <c r="AJ2386" s="27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</row>
    <row r="2387" spans="1:145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13"/>
      <c r="T2387" s="13"/>
      <c r="U2387" s="13"/>
      <c r="V2387" s="13"/>
      <c r="W2387" s="4"/>
      <c r="X2387" s="30"/>
      <c r="Y2387" s="27"/>
      <c r="Z2387" s="27"/>
      <c r="AA2387" s="32"/>
      <c r="AB2387" s="20"/>
      <c r="AC2387" s="23"/>
      <c r="AD2387" s="27"/>
      <c r="AE2387" s="20"/>
      <c r="AF2387" s="20"/>
      <c r="AG2387" s="20"/>
      <c r="AH2387" s="27"/>
      <c r="AI2387" s="21"/>
      <c r="AJ2387" s="27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</row>
    <row r="2388" spans="1:145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13"/>
      <c r="T2388" s="13"/>
      <c r="U2388" s="13"/>
      <c r="V2388" s="13"/>
      <c r="W2388" s="4"/>
      <c r="X2388" s="30"/>
      <c r="Y2388" s="9"/>
      <c r="Z2388" s="9"/>
      <c r="AA2388" s="28"/>
      <c r="AB2388" s="3"/>
      <c r="AC2388" s="1"/>
      <c r="AD2388" s="9"/>
      <c r="AE2388" s="3"/>
      <c r="AF2388" s="3"/>
      <c r="AG2388" s="3"/>
      <c r="AH2388" s="9"/>
      <c r="AI2388" s="10"/>
      <c r="AJ2388" s="9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</row>
    <row r="2389" spans="1:145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13"/>
      <c r="T2389" s="13"/>
      <c r="U2389" s="13"/>
      <c r="V2389" s="13"/>
      <c r="W2389" s="4"/>
      <c r="X2389" s="30"/>
      <c r="Y2389" s="9"/>
      <c r="Z2389" s="9"/>
      <c r="AA2389" s="28"/>
      <c r="AB2389" s="3"/>
      <c r="AC2389" s="1"/>
      <c r="AD2389" s="9"/>
      <c r="AE2389" s="3"/>
      <c r="AF2389" s="3"/>
      <c r="AG2389" s="3"/>
      <c r="AH2389" s="9"/>
      <c r="AI2389" s="10"/>
      <c r="AJ2389" s="9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</row>
    <row r="2390" spans="1:145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13"/>
      <c r="T2390" s="13"/>
      <c r="U2390" s="13"/>
      <c r="V2390" s="13"/>
      <c r="W2390" s="4"/>
      <c r="X2390" s="30"/>
      <c r="Y2390" s="9"/>
      <c r="Z2390" s="9"/>
      <c r="AA2390" s="28"/>
      <c r="AB2390" s="3"/>
      <c r="AC2390" s="1"/>
      <c r="AD2390" s="9"/>
      <c r="AE2390" s="3"/>
      <c r="AF2390" s="3"/>
      <c r="AG2390" s="3"/>
      <c r="AH2390" s="9"/>
      <c r="AI2390" s="10"/>
      <c r="AJ2390" s="9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</row>
    <row r="2391" spans="1:145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13"/>
      <c r="T2391" s="13"/>
      <c r="U2391" s="13"/>
      <c r="V2391" s="13"/>
      <c r="W2391" s="4"/>
      <c r="X2391" s="30"/>
      <c r="Y2391" s="9"/>
      <c r="Z2391" s="9"/>
      <c r="AA2391" s="28"/>
      <c r="AB2391" s="3"/>
      <c r="AC2391" s="1"/>
      <c r="AD2391" s="9"/>
      <c r="AE2391" s="3"/>
      <c r="AF2391" s="3"/>
      <c r="AG2391" s="3"/>
      <c r="AH2391" s="9"/>
      <c r="AI2391" s="10"/>
      <c r="AJ2391" s="9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</row>
    <row r="2392" spans="1:145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13"/>
      <c r="T2392" s="13"/>
      <c r="U2392" s="13"/>
      <c r="V2392" s="13"/>
      <c r="W2392" s="4"/>
      <c r="X2392" s="30"/>
      <c r="Y2392" s="9"/>
      <c r="Z2392" s="9"/>
      <c r="AA2392" s="28"/>
      <c r="AB2392" s="3"/>
      <c r="AC2392" s="1"/>
      <c r="AD2392" s="9"/>
      <c r="AE2392" s="3"/>
      <c r="AF2392" s="3"/>
      <c r="AG2392" s="3"/>
      <c r="AH2392" s="9"/>
      <c r="AI2392" s="10"/>
      <c r="AJ2392" s="9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</row>
    <row r="2393" spans="1:145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13"/>
      <c r="T2393" s="13"/>
      <c r="U2393" s="13"/>
      <c r="V2393" s="13"/>
      <c r="W2393" s="4"/>
      <c r="X2393" s="30"/>
      <c r="Y2393" s="9"/>
      <c r="Z2393" s="9"/>
      <c r="AA2393" s="28"/>
      <c r="AB2393" s="3"/>
      <c r="AC2393" s="1"/>
      <c r="AD2393" s="9"/>
      <c r="AE2393" s="3"/>
      <c r="AF2393" s="3"/>
      <c r="AG2393" s="3"/>
      <c r="AH2393" s="9"/>
      <c r="AI2393" s="10"/>
      <c r="AJ2393" s="9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</row>
    <row r="2394" spans="1:145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13"/>
      <c r="T2394" s="13"/>
      <c r="U2394" s="13"/>
      <c r="V2394" s="13"/>
      <c r="W2394" s="4"/>
      <c r="X2394" s="30"/>
      <c r="Y2394" s="9"/>
      <c r="Z2394" s="9"/>
      <c r="AA2394" s="28"/>
      <c r="AB2394" s="3"/>
      <c r="AC2394" s="1"/>
      <c r="AD2394" s="9"/>
      <c r="AE2394" s="3"/>
      <c r="AF2394" s="3"/>
      <c r="AG2394" s="3"/>
      <c r="AH2394" s="9"/>
      <c r="AI2394" s="10"/>
      <c r="AJ2394" s="9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</row>
    <row r="2395" spans="1:145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13"/>
      <c r="T2395" s="13"/>
      <c r="U2395" s="13"/>
      <c r="V2395" s="13"/>
      <c r="W2395" s="4"/>
      <c r="X2395" s="30"/>
      <c r="Y2395" s="9"/>
      <c r="Z2395" s="9"/>
      <c r="AA2395" s="28"/>
      <c r="AB2395" s="3"/>
      <c r="AC2395" s="1"/>
      <c r="AD2395" s="9"/>
      <c r="AE2395" s="3"/>
      <c r="AF2395" s="3"/>
      <c r="AG2395" s="3"/>
      <c r="AH2395" s="9"/>
      <c r="AI2395" s="10"/>
      <c r="AJ2395" s="9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</row>
    <row r="2396" spans="1:145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13"/>
      <c r="T2396" s="13"/>
      <c r="U2396" s="13"/>
      <c r="V2396" s="13"/>
      <c r="W2396" s="4"/>
      <c r="X2396" s="30"/>
      <c r="Y2396" s="9"/>
      <c r="Z2396" s="9"/>
      <c r="AA2396" s="28"/>
      <c r="AB2396" s="3"/>
      <c r="AC2396" s="1"/>
      <c r="AD2396" s="9"/>
      <c r="AE2396" s="3"/>
      <c r="AF2396" s="3"/>
      <c r="AG2396" s="3"/>
      <c r="AH2396" s="9"/>
      <c r="AI2396" s="10"/>
      <c r="AJ2396" s="9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</row>
    <row r="2397" spans="1:145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13"/>
      <c r="T2397" s="13"/>
      <c r="U2397" s="13"/>
      <c r="V2397" s="13"/>
      <c r="W2397" s="4"/>
      <c r="X2397" s="30"/>
      <c r="Y2397" s="9"/>
      <c r="Z2397" s="9"/>
      <c r="AA2397" s="28"/>
      <c r="AB2397" s="3"/>
      <c r="AC2397" s="1"/>
      <c r="AD2397" s="9"/>
      <c r="AE2397" s="3"/>
      <c r="AF2397" s="3"/>
      <c r="AG2397" s="3"/>
      <c r="AH2397" s="9"/>
      <c r="AI2397" s="10"/>
      <c r="AJ2397" s="9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</row>
    <row r="2398" spans="1:145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13"/>
      <c r="T2398" s="13"/>
      <c r="U2398" s="13"/>
      <c r="V2398" s="13"/>
      <c r="W2398" s="4"/>
      <c r="X2398" s="30"/>
      <c r="Y2398" s="9"/>
      <c r="Z2398" s="9"/>
      <c r="AA2398" s="28"/>
      <c r="AB2398" s="3"/>
      <c r="AC2398" s="1"/>
      <c r="AD2398" s="9"/>
      <c r="AE2398" s="3"/>
      <c r="AF2398" s="3"/>
      <c r="AG2398" s="3"/>
      <c r="AH2398" s="9"/>
      <c r="AI2398" s="10"/>
      <c r="AJ2398" s="9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</row>
    <row r="2399" spans="1:145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13"/>
      <c r="T2399" s="13"/>
      <c r="U2399" s="13"/>
      <c r="V2399" s="13"/>
      <c r="W2399" s="4"/>
      <c r="X2399" s="30"/>
      <c r="Y2399" s="9"/>
      <c r="Z2399" s="9"/>
      <c r="AA2399" s="28"/>
      <c r="AB2399" s="3"/>
      <c r="AC2399" s="1"/>
      <c r="AD2399" s="9"/>
      <c r="AE2399" s="3"/>
      <c r="AF2399" s="3"/>
      <c r="AG2399" s="3"/>
      <c r="AH2399" s="9"/>
      <c r="AI2399" s="10"/>
      <c r="AJ2399" s="9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</row>
    <row r="2400" spans="1:145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13"/>
      <c r="T2400" s="13"/>
      <c r="U2400" s="13"/>
      <c r="V2400" s="13"/>
      <c r="W2400" s="4"/>
      <c r="X2400" s="30"/>
      <c r="Y2400" s="9"/>
      <c r="Z2400" s="9"/>
      <c r="AA2400" s="28"/>
      <c r="AB2400" s="3"/>
      <c r="AC2400" s="1"/>
      <c r="AD2400" s="9"/>
      <c r="AE2400" s="3"/>
      <c r="AF2400" s="3"/>
      <c r="AG2400" s="3"/>
      <c r="AH2400" s="9"/>
      <c r="AI2400" s="10"/>
      <c r="AJ2400" s="9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</row>
    <row r="2401" spans="1:145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13"/>
      <c r="T2401" s="13"/>
      <c r="U2401" s="13"/>
      <c r="V2401" s="13"/>
      <c r="W2401" s="4"/>
      <c r="X2401" s="30"/>
      <c r="Y2401" s="9"/>
      <c r="Z2401" s="9"/>
      <c r="AA2401" s="28"/>
      <c r="AB2401" s="3"/>
      <c r="AC2401" s="1"/>
      <c r="AD2401" s="9"/>
      <c r="AE2401" s="3"/>
      <c r="AF2401" s="3"/>
      <c r="AG2401" s="3"/>
      <c r="AH2401" s="9"/>
      <c r="AI2401" s="10"/>
      <c r="AJ2401" s="9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</row>
    <row r="2402" spans="1:145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13"/>
      <c r="T2402" s="13"/>
      <c r="U2402" s="13"/>
      <c r="V2402" s="13"/>
      <c r="W2402" s="4"/>
      <c r="X2402" s="30"/>
      <c r="Y2402" s="9"/>
      <c r="Z2402" s="9"/>
      <c r="AA2402" s="28"/>
      <c r="AB2402" s="3"/>
      <c r="AC2402" s="1"/>
      <c r="AD2402" s="9"/>
      <c r="AE2402" s="3"/>
      <c r="AF2402" s="3"/>
      <c r="AG2402" s="3"/>
      <c r="AH2402" s="9"/>
      <c r="AI2402" s="10"/>
      <c r="AJ2402" s="9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</row>
    <row r="2403" spans="1:145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13"/>
      <c r="T2403" s="13"/>
      <c r="U2403" s="13"/>
      <c r="V2403" s="13"/>
      <c r="W2403" s="4"/>
      <c r="X2403" s="30"/>
      <c r="Y2403" s="9"/>
      <c r="Z2403" s="9"/>
      <c r="AA2403" s="28"/>
      <c r="AB2403" s="3"/>
      <c r="AC2403" s="1"/>
      <c r="AD2403" s="9"/>
      <c r="AE2403" s="3"/>
      <c r="AF2403" s="3"/>
      <c r="AG2403" s="3"/>
      <c r="AH2403" s="9"/>
      <c r="AI2403" s="10"/>
      <c r="AJ2403" s="9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</row>
    <row r="2404" spans="1:145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13"/>
      <c r="T2404" s="13"/>
      <c r="U2404" s="13"/>
      <c r="V2404" s="13"/>
      <c r="W2404" s="4"/>
      <c r="X2404" s="30"/>
      <c r="Y2404" s="9"/>
      <c r="Z2404" s="9"/>
      <c r="AA2404" s="28"/>
      <c r="AB2404" s="3"/>
      <c r="AC2404" s="1"/>
      <c r="AD2404" s="9"/>
      <c r="AE2404" s="3"/>
      <c r="AF2404" s="3"/>
      <c r="AG2404" s="3"/>
      <c r="AH2404" s="9"/>
      <c r="AI2404" s="10"/>
      <c r="AJ2404" s="9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</row>
    <row r="2405" spans="1:145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13"/>
      <c r="T2405" s="13"/>
      <c r="U2405" s="13"/>
      <c r="V2405" s="13"/>
      <c r="W2405" s="4"/>
      <c r="X2405" s="30"/>
      <c r="Y2405" s="9"/>
      <c r="Z2405" s="9"/>
      <c r="AA2405" s="28"/>
      <c r="AB2405" s="3"/>
      <c r="AC2405" s="1"/>
      <c r="AD2405" s="9"/>
      <c r="AE2405" s="3"/>
      <c r="AF2405" s="3"/>
      <c r="AG2405" s="3"/>
      <c r="AH2405" s="9"/>
      <c r="AI2405" s="10"/>
      <c r="AJ2405" s="9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</row>
    <row r="2406" spans="1:145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13"/>
      <c r="T2406" s="13"/>
      <c r="U2406" s="13"/>
      <c r="V2406" s="13"/>
      <c r="W2406" s="4"/>
      <c r="X2406" s="30"/>
      <c r="Y2406" s="9"/>
      <c r="Z2406" s="9"/>
      <c r="AA2406" s="28"/>
      <c r="AB2406" s="3"/>
      <c r="AC2406" s="1"/>
      <c r="AD2406" s="9"/>
      <c r="AE2406" s="3"/>
      <c r="AF2406" s="3"/>
      <c r="AG2406" s="3"/>
      <c r="AH2406" s="9"/>
      <c r="AI2406" s="10"/>
      <c r="AJ2406" s="9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</row>
    <row r="2407" spans="1:145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13"/>
      <c r="T2407" s="13"/>
      <c r="U2407" s="13"/>
      <c r="V2407" s="13"/>
      <c r="W2407" s="4"/>
      <c r="X2407" s="30"/>
      <c r="Y2407" s="9"/>
      <c r="Z2407" s="9"/>
      <c r="AA2407" s="28"/>
      <c r="AB2407" s="3"/>
      <c r="AC2407" s="1"/>
      <c r="AD2407" s="9"/>
      <c r="AE2407" s="3"/>
      <c r="AF2407" s="3"/>
      <c r="AG2407" s="3"/>
      <c r="AH2407" s="9"/>
      <c r="AI2407" s="10"/>
      <c r="AJ2407" s="9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</row>
    <row r="2408" spans="1:145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13"/>
      <c r="T2408" s="13"/>
      <c r="U2408" s="13"/>
      <c r="V2408" s="13"/>
      <c r="W2408" s="4"/>
      <c r="X2408" s="30"/>
      <c r="Y2408" s="9"/>
      <c r="Z2408" s="9"/>
      <c r="AA2408" s="28"/>
      <c r="AB2408" s="3"/>
      <c r="AC2408" s="1"/>
      <c r="AD2408" s="9"/>
      <c r="AE2408" s="3"/>
      <c r="AF2408" s="3"/>
      <c r="AG2408" s="3"/>
      <c r="AH2408" s="9"/>
      <c r="AI2408" s="10"/>
      <c r="AJ2408" s="9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</row>
    <row r="2409" spans="1:145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13"/>
      <c r="T2409" s="13"/>
      <c r="U2409" s="13"/>
      <c r="V2409" s="13"/>
      <c r="W2409" s="4"/>
      <c r="X2409" s="30"/>
      <c r="Y2409" s="9"/>
      <c r="Z2409" s="9"/>
      <c r="AA2409" s="28"/>
      <c r="AB2409" s="3"/>
      <c r="AC2409" s="1"/>
      <c r="AD2409" s="9"/>
      <c r="AE2409" s="3"/>
      <c r="AF2409" s="3"/>
      <c r="AG2409" s="3"/>
      <c r="AH2409" s="9"/>
      <c r="AI2409" s="10"/>
      <c r="AJ2409" s="9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</row>
    <row r="2410" spans="1:145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13"/>
      <c r="T2410" s="13"/>
      <c r="U2410" s="13"/>
      <c r="V2410" s="13"/>
      <c r="W2410" s="4"/>
      <c r="X2410" s="30"/>
      <c r="Y2410" s="9"/>
      <c r="Z2410" s="9"/>
      <c r="AA2410" s="28"/>
      <c r="AB2410" s="3"/>
      <c r="AC2410" s="1"/>
      <c r="AD2410" s="9"/>
      <c r="AE2410" s="3"/>
      <c r="AF2410" s="3"/>
      <c r="AG2410" s="3"/>
      <c r="AH2410" s="9"/>
      <c r="AI2410" s="10"/>
      <c r="AJ2410" s="9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</row>
    <row r="2411" spans="1:145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13"/>
      <c r="T2411" s="13"/>
      <c r="U2411" s="13"/>
      <c r="V2411" s="13"/>
      <c r="W2411" s="4"/>
      <c r="X2411" s="30"/>
      <c r="Y2411" s="9"/>
      <c r="Z2411" s="9"/>
      <c r="AA2411" s="28"/>
      <c r="AB2411" s="3"/>
      <c r="AC2411" s="1"/>
      <c r="AD2411" s="9"/>
      <c r="AE2411" s="3"/>
      <c r="AF2411" s="3"/>
      <c r="AG2411" s="3"/>
      <c r="AH2411" s="9"/>
      <c r="AI2411" s="10"/>
      <c r="AJ2411" s="9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</row>
    <row r="2412" spans="1:145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13"/>
      <c r="T2412" s="13"/>
      <c r="U2412" s="13"/>
      <c r="V2412" s="13"/>
      <c r="W2412" s="4"/>
      <c r="X2412" s="30"/>
      <c r="Y2412" s="9"/>
      <c r="Z2412" s="9"/>
      <c r="AA2412" s="28"/>
      <c r="AB2412" s="3"/>
      <c r="AC2412" s="1"/>
      <c r="AD2412" s="9"/>
      <c r="AE2412" s="3"/>
      <c r="AF2412" s="3"/>
      <c r="AG2412" s="3"/>
      <c r="AH2412" s="9"/>
      <c r="AI2412" s="10"/>
      <c r="AJ2412" s="9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</row>
    <row r="2413" spans="1:145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13"/>
      <c r="T2413" s="13"/>
      <c r="U2413" s="13"/>
      <c r="V2413" s="13"/>
      <c r="W2413" s="4"/>
      <c r="X2413" s="30"/>
      <c r="Y2413" s="9"/>
      <c r="Z2413" s="9"/>
      <c r="AA2413" s="28"/>
      <c r="AB2413" s="3"/>
      <c r="AC2413" s="1"/>
      <c r="AD2413" s="9"/>
      <c r="AE2413" s="3"/>
      <c r="AF2413" s="3"/>
      <c r="AG2413" s="3"/>
      <c r="AH2413" s="9"/>
      <c r="AI2413" s="10"/>
      <c r="AJ2413" s="9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</row>
    <row r="2414" spans="1:145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13"/>
      <c r="T2414" s="13"/>
      <c r="U2414" s="13"/>
      <c r="V2414" s="13"/>
      <c r="W2414" s="4"/>
      <c r="X2414" s="30"/>
      <c r="Y2414" s="9"/>
      <c r="Z2414" s="9"/>
      <c r="AA2414" s="28"/>
      <c r="AB2414" s="3"/>
      <c r="AC2414" s="1"/>
      <c r="AD2414" s="9"/>
      <c r="AE2414" s="3"/>
      <c r="AF2414" s="3"/>
      <c r="AG2414" s="3"/>
      <c r="AH2414" s="9"/>
      <c r="AI2414" s="10"/>
      <c r="AJ2414" s="9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</row>
    <row r="2415" spans="1:145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13"/>
      <c r="T2415" s="13"/>
      <c r="U2415" s="13"/>
      <c r="V2415" s="13"/>
      <c r="W2415" s="4"/>
      <c r="X2415" s="30"/>
      <c r="Y2415" s="9"/>
      <c r="Z2415" s="9"/>
      <c r="AA2415" s="28"/>
      <c r="AB2415" s="3"/>
      <c r="AC2415" s="1"/>
      <c r="AD2415" s="9"/>
      <c r="AE2415" s="3"/>
      <c r="AF2415" s="3"/>
      <c r="AG2415" s="3"/>
      <c r="AH2415" s="9"/>
      <c r="AI2415" s="10"/>
      <c r="AJ2415" s="9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</row>
    <row r="2416" spans="1:145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13"/>
      <c r="T2416" s="13"/>
      <c r="U2416" s="13"/>
      <c r="V2416" s="13"/>
      <c r="W2416" s="4"/>
      <c r="X2416" s="30"/>
      <c r="Y2416" s="9"/>
      <c r="Z2416" s="9"/>
      <c r="AA2416" s="28"/>
      <c r="AB2416" s="3"/>
      <c r="AC2416" s="1"/>
      <c r="AD2416" s="9"/>
      <c r="AE2416" s="3"/>
      <c r="AF2416" s="3"/>
      <c r="AG2416" s="3"/>
      <c r="AH2416" s="9"/>
      <c r="AI2416" s="10"/>
      <c r="AJ2416" s="9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</row>
    <row r="2417" spans="1:145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13"/>
      <c r="T2417" s="13"/>
      <c r="U2417" s="13"/>
      <c r="V2417" s="13"/>
      <c r="W2417" s="4"/>
      <c r="X2417" s="30"/>
      <c r="Y2417" s="9"/>
      <c r="Z2417" s="9"/>
      <c r="AA2417" s="28"/>
      <c r="AB2417" s="3"/>
      <c r="AC2417" s="1"/>
      <c r="AD2417" s="9"/>
      <c r="AE2417" s="3"/>
      <c r="AF2417" s="3"/>
      <c r="AG2417" s="3"/>
      <c r="AH2417" s="9"/>
      <c r="AI2417" s="10"/>
      <c r="AJ2417" s="9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</row>
    <row r="2418" spans="1:145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13"/>
      <c r="T2418" s="13"/>
      <c r="U2418" s="13"/>
      <c r="V2418" s="13"/>
      <c r="W2418" s="4"/>
      <c r="X2418" s="30"/>
      <c r="Y2418" s="9"/>
      <c r="Z2418" s="9"/>
      <c r="AA2418" s="28"/>
      <c r="AB2418" s="3"/>
      <c r="AC2418" s="1"/>
      <c r="AD2418" s="9"/>
      <c r="AE2418" s="3"/>
      <c r="AF2418" s="3"/>
      <c r="AG2418" s="3"/>
      <c r="AH2418" s="9"/>
      <c r="AI2418" s="10"/>
      <c r="AJ2418" s="9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</row>
    <row r="2419" spans="1:145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13"/>
      <c r="T2419" s="13"/>
      <c r="U2419" s="13"/>
      <c r="V2419" s="13"/>
      <c r="W2419" s="4"/>
      <c r="X2419" s="30"/>
      <c r="Y2419" s="9"/>
      <c r="Z2419" s="9"/>
      <c r="AA2419" s="28"/>
      <c r="AB2419" s="3"/>
      <c r="AC2419" s="1"/>
      <c r="AD2419" s="9"/>
      <c r="AE2419" s="3"/>
      <c r="AF2419" s="3"/>
      <c r="AG2419" s="3"/>
      <c r="AH2419" s="9"/>
      <c r="AI2419" s="10"/>
      <c r="AJ2419" s="9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</row>
    <row r="2420" spans="1:145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13"/>
      <c r="T2420" s="13"/>
      <c r="U2420" s="13"/>
      <c r="V2420" s="13"/>
      <c r="W2420" s="4"/>
      <c r="X2420" s="30"/>
      <c r="Y2420" s="9"/>
      <c r="Z2420" s="9"/>
      <c r="AA2420" s="28"/>
      <c r="AB2420" s="3"/>
      <c r="AC2420" s="1"/>
      <c r="AD2420" s="9"/>
      <c r="AE2420" s="3"/>
      <c r="AF2420" s="3"/>
      <c r="AG2420" s="3"/>
      <c r="AH2420" s="9"/>
      <c r="AI2420" s="10"/>
      <c r="AJ2420" s="9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</row>
    <row r="2421" spans="1:145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13"/>
      <c r="T2421" s="13"/>
      <c r="U2421" s="13"/>
      <c r="V2421" s="13"/>
      <c r="W2421" s="4"/>
      <c r="X2421" s="30"/>
      <c r="Y2421" s="9"/>
      <c r="Z2421" s="9"/>
      <c r="AA2421" s="28"/>
      <c r="AB2421" s="3"/>
      <c r="AC2421" s="1"/>
      <c r="AD2421" s="9"/>
      <c r="AE2421" s="3"/>
      <c r="AF2421" s="3"/>
      <c r="AG2421" s="3"/>
      <c r="AH2421" s="9"/>
      <c r="AI2421" s="10"/>
      <c r="AJ2421" s="9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</row>
    <row r="2422" spans="1:145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13"/>
      <c r="T2422" s="13"/>
      <c r="U2422" s="13"/>
      <c r="V2422" s="13"/>
      <c r="W2422" s="4"/>
      <c r="X2422" s="30"/>
      <c r="Y2422" s="9"/>
      <c r="Z2422" s="9"/>
      <c r="AA2422" s="28"/>
      <c r="AB2422" s="3"/>
      <c r="AC2422" s="1"/>
      <c r="AD2422" s="9"/>
      <c r="AE2422" s="3"/>
      <c r="AF2422" s="3"/>
      <c r="AG2422" s="3"/>
      <c r="AH2422" s="9"/>
      <c r="AI2422" s="10"/>
      <c r="AJ2422" s="9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</row>
    <row r="2423" spans="1:145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13"/>
      <c r="T2423" s="13"/>
      <c r="U2423" s="13"/>
      <c r="V2423" s="13"/>
      <c r="W2423" s="4"/>
      <c r="X2423" s="30"/>
      <c r="Y2423" s="9"/>
      <c r="Z2423" s="9"/>
      <c r="AA2423" s="28"/>
      <c r="AB2423" s="3"/>
      <c r="AC2423" s="1"/>
      <c r="AD2423" s="9"/>
      <c r="AE2423" s="3"/>
      <c r="AF2423" s="3"/>
      <c r="AG2423" s="3"/>
      <c r="AH2423" s="9"/>
      <c r="AI2423" s="10"/>
      <c r="AJ2423" s="9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</row>
    <row r="2424" spans="1:145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13"/>
      <c r="T2424" s="13"/>
      <c r="U2424" s="13"/>
      <c r="V2424" s="13"/>
      <c r="W2424" s="4"/>
      <c r="X2424" s="30"/>
      <c r="Y2424" s="9"/>
      <c r="Z2424" s="9"/>
      <c r="AA2424" s="28"/>
      <c r="AB2424" s="3"/>
      <c r="AC2424" s="1"/>
      <c r="AD2424" s="9"/>
      <c r="AE2424" s="3"/>
      <c r="AF2424" s="3"/>
      <c r="AG2424" s="3"/>
      <c r="AH2424" s="9"/>
      <c r="AI2424" s="10"/>
      <c r="AJ2424" s="9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</row>
    <row r="2425" spans="1:145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13"/>
      <c r="T2425" s="13"/>
      <c r="U2425" s="13"/>
      <c r="V2425" s="13"/>
      <c r="W2425" s="4"/>
      <c r="X2425" s="30"/>
      <c r="Y2425" s="9"/>
      <c r="Z2425" s="9"/>
      <c r="AA2425" s="28"/>
      <c r="AB2425" s="3"/>
      <c r="AC2425" s="1"/>
      <c r="AD2425" s="9"/>
      <c r="AE2425" s="3"/>
      <c r="AF2425" s="3"/>
      <c r="AG2425" s="3"/>
      <c r="AH2425" s="9"/>
      <c r="AI2425" s="10"/>
      <c r="AJ2425" s="9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</row>
    <row r="2426" spans="1:145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13"/>
      <c r="T2426" s="13"/>
      <c r="U2426" s="13"/>
      <c r="V2426" s="13"/>
      <c r="W2426" s="4"/>
      <c r="X2426" s="30"/>
      <c r="Y2426" s="9"/>
      <c r="Z2426" s="9"/>
      <c r="AA2426" s="28"/>
      <c r="AB2426" s="3"/>
      <c r="AC2426" s="1"/>
      <c r="AD2426" s="9"/>
      <c r="AE2426" s="3"/>
      <c r="AF2426" s="3"/>
      <c r="AG2426" s="3"/>
      <c r="AH2426" s="9"/>
      <c r="AI2426" s="10"/>
      <c r="AJ2426" s="9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</row>
    <row r="2427" spans="1:145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13"/>
      <c r="T2427" s="13"/>
      <c r="U2427" s="13"/>
      <c r="V2427" s="13"/>
      <c r="W2427" s="4"/>
      <c r="X2427" s="30"/>
      <c r="Y2427" s="9"/>
      <c r="Z2427" s="9"/>
      <c r="AA2427" s="28"/>
      <c r="AB2427" s="3"/>
      <c r="AC2427" s="1"/>
      <c r="AD2427" s="9"/>
      <c r="AE2427" s="3"/>
      <c r="AF2427" s="3"/>
      <c r="AG2427" s="3"/>
      <c r="AH2427" s="9"/>
      <c r="AI2427" s="10"/>
      <c r="AJ2427" s="9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</row>
    <row r="2428" spans="1:145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13"/>
      <c r="T2428" s="13"/>
      <c r="U2428" s="13"/>
      <c r="V2428" s="13"/>
      <c r="W2428" s="4"/>
      <c r="X2428" s="30"/>
      <c r="Y2428" s="9"/>
      <c r="Z2428" s="9"/>
      <c r="AA2428" s="28"/>
      <c r="AB2428" s="3"/>
      <c r="AC2428" s="1"/>
      <c r="AD2428" s="9"/>
      <c r="AE2428" s="3"/>
      <c r="AF2428" s="3"/>
      <c r="AG2428" s="3"/>
      <c r="AH2428" s="9"/>
      <c r="AI2428" s="10"/>
      <c r="AJ2428" s="9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</row>
    <row r="2429" spans="1:145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13"/>
      <c r="T2429" s="13"/>
      <c r="U2429" s="13"/>
      <c r="V2429" s="13"/>
      <c r="W2429" s="4"/>
      <c r="X2429" s="30"/>
      <c r="Y2429" s="9"/>
      <c r="Z2429" s="9"/>
      <c r="AA2429" s="28"/>
      <c r="AB2429" s="3"/>
      <c r="AC2429" s="1"/>
      <c r="AD2429" s="9"/>
      <c r="AE2429" s="3"/>
      <c r="AF2429" s="3"/>
      <c r="AG2429" s="3"/>
      <c r="AH2429" s="9"/>
      <c r="AI2429" s="10"/>
      <c r="AJ2429" s="9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</row>
    <row r="2430" spans="1:145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13"/>
      <c r="T2430" s="13"/>
      <c r="U2430" s="13"/>
      <c r="V2430" s="13"/>
      <c r="W2430" s="4"/>
      <c r="X2430" s="30"/>
      <c r="Y2430" s="9"/>
      <c r="Z2430" s="9"/>
      <c r="AA2430" s="28"/>
      <c r="AB2430" s="3"/>
      <c r="AC2430" s="1"/>
      <c r="AD2430" s="9"/>
      <c r="AE2430" s="3"/>
      <c r="AF2430" s="3"/>
      <c r="AG2430" s="3"/>
      <c r="AH2430" s="9"/>
      <c r="AI2430" s="10"/>
      <c r="AJ2430" s="9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</row>
    <row r="2431" spans="1:145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13"/>
      <c r="T2431" s="13"/>
      <c r="U2431" s="13"/>
      <c r="V2431" s="13"/>
      <c r="W2431" s="4"/>
      <c r="X2431" s="30"/>
      <c r="Y2431" s="9"/>
      <c r="Z2431" s="9"/>
      <c r="AA2431" s="28"/>
      <c r="AB2431" s="3"/>
      <c r="AC2431" s="1"/>
      <c r="AD2431" s="9"/>
      <c r="AE2431" s="3"/>
      <c r="AF2431" s="3"/>
      <c r="AG2431" s="3"/>
      <c r="AH2431" s="9"/>
      <c r="AI2431" s="10"/>
      <c r="AJ2431" s="9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</row>
    <row r="2432" spans="1:145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13"/>
      <c r="T2432" s="13"/>
      <c r="U2432" s="13"/>
      <c r="V2432" s="13"/>
      <c r="W2432" s="4"/>
      <c r="X2432" s="30"/>
      <c r="Y2432" s="9"/>
      <c r="Z2432" s="9"/>
      <c r="AA2432" s="28"/>
      <c r="AB2432" s="3"/>
      <c r="AC2432" s="1"/>
      <c r="AD2432" s="9"/>
      <c r="AE2432" s="3"/>
      <c r="AF2432" s="3"/>
      <c r="AG2432" s="3"/>
      <c r="AH2432" s="9"/>
      <c r="AI2432" s="10"/>
      <c r="AJ2432" s="9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</row>
    <row r="2433" spans="1:145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13"/>
      <c r="T2433" s="13"/>
      <c r="U2433" s="13"/>
      <c r="V2433" s="13"/>
      <c r="W2433" s="4"/>
      <c r="X2433" s="30"/>
      <c r="Y2433" s="9"/>
      <c r="Z2433" s="9"/>
      <c r="AA2433" s="28"/>
      <c r="AB2433" s="3"/>
      <c r="AC2433" s="1"/>
      <c r="AD2433" s="9"/>
      <c r="AE2433" s="3"/>
      <c r="AF2433" s="3"/>
      <c r="AG2433" s="3"/>
      <c r="AH2433" s="9"/>
      <c r="AI2433" s="10"/>
      <c r="AJ2433" s="9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</row>
    <row r="2434" spans="1:145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13"/>
      <c r="T2434" s="13"/>
      <c r="U2434" s="13"/>
      <c r="V2434" s="13"/>
      <c r="W2434" s="4"/>
      <c r="X2434" s="30"/>
      <c r="Y2434" s="9"/>
      <c r="Z2434" s="9"/>
      <c r="AA2434" s="28"/>
      <c r="AB2434" s="3"/>
      <c r="AC2434" s="1"/>
      <c r="AD2434" s="9"/>
      <c r="AE2434" s="3"/>
      <c r="AF2434" s="3"/>
      <c r="AG2434" s="3"/>
      <c r="AH2434" s="9"/>
      <c r="AI2434" s="10"/>
      <c r="AJ2434" s="9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</row>
    <row r="2435" spans="1:145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13"/>
      <c r="T2435" s="13"/>
      <c r="U2435" s="13"/>
      <c r="V2435" s="13"/>
      <c r="W2435" s="4"/>
      <c r="X2435" s="30"/>
      <c r="Y2435" s="9"/>
      <c r="Z2435" s="9"/>
      <c r="AA2435" s="28"/>
      <c r="AB2435" s="3"/>
      <c r="AC2435" s="1"/>
      <c r="AD2435" s="9"/>
      <c r="AE2435" s="3"/>
      <c r="AF2435" s="3"/>
      <c r="AG2435" s="3"/>
      <c r="AH2435" s="9"/>
      <c r="AI2435" s="10"/>
      <c r="AJ2435" s="9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</row>
    <row r="2436" spans="1:145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13"/>
      <c r="T2436" s="13"/>
      <c r="U2436" s="13"/>
      <c r="V2436" s="13"/>
      <c r="W2436" s="4"/>
      <c r="X2436" s="30"/>
      <c r="Y2436" s="9"/>
      <c r="Z2436" s="9"/>
      <c r="AA2436" s="28"/>
      <c r="AB2436" s="3"/>
      <c r="AC2436" s="1"/>
      <c r="AD2436" s="9"/>
      <c r="AE2436" s="3"/>
      <c r="AF2436" s="3"/>
      <c r="AG2436" s="3"/>
      <c r="AH2436" s="9"/>
      <c r="AI2436" s="10"/>
      <c r="AJ2436" s="9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</row>
    <row r="2437" spans="1:145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13"/>
      <c r="T2437" s="13"/>
      <c r="U2437" s="13"/>
      <c r="V2437" s="13"/>
      <c r="W2437" s="4"/>
      <c r="X2437" s="30"/>
      <c r="Y2437" s="9"/>
      <c r="Z2437" s="9"/>
      <c r="AA2437" s="28"/>
      <c r="AB2437" s="3"/>
      <c r="AC2437" s="1"/>
      <c r="AD2437" s="9"/>
      <c r="AE2437" s="3"/>
      <c r="AF2437" s="3"/>
      <c r="AG2437" s="3"/>
      <c r="AH2437" s="9"/>
      <c r="AI2437" s="10"/>
      <c r="AJ2437" s="9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</row>
    <row r="2438" spans="1:145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13"/>
      <c r="T2438" s="13"/>
      <c r="U2438" s="13"/>
      <c r="V2438" s="13"/>
      <c r="W2438" s="4"/>
      <c r="X2438" s="30"/>
      <c r="Y2438" s="9"/>
      <c r="Z2438" s="9"/>
      <c r="AA2438" s="28"/>
      <c r="AB2438" s="3"/>
      <c r="AC2438" s="1"/>
      <c r="AD2438" s="9"/>
      <c r="AE2438" s="3"/>
      <c r="AF2438" s="3"/>
      <c r="AG2438" s="3"/>
      <c r="AH2438" s="9"/>
      <c r="AI2438" s="10"/>
      <c r="AJ2438" s="9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</row>
    <row r="2439" spans="1:145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13"/>
      <c r="T2439" s="13"/>
      <c r="U2439" s="13"/>
      <c r="V2439" s="13"/>
      <c r="W2439" s="4"/>
      <c r="X2439" s="30"/>
      <c r="Y2439" s="9"/>
      <c r="Z2439" s="9"/>
      <c r="AA2439" s="28"/>
      <c r="AB2439" s="3"/>
      <c r="AC2439" s="1"/>
      <c r="AD2439" s="9"/>
      <c r="AE2439" s="3"/>
      <c r="AF2439" s="3"/>
      <c r="AG2439" s="3"/>
      <c r="AH2439" s="9"/>
      <c r="AI2439" s="10"/>
      <c r="AJ2439" s="9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</row>
    <row r="2440" spans="1:145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13"/>
      <c r="T2440" s="13"/>
      <c r="U2440" s="13"/>
      <c r="V2440" s="13"/>
      <c r="W2440" s="4"/>
      <c r="X2440" s="30"/>
      <c r="Y2440" s="9"/>
      <c r="Z2440" s="9"/>
      <c r="AA2440" s="28"/>
      <c r="AB2440" s="3"/>
      <c r="AC2440" s="1"/>
      <c r="AD2440" s="9"/>
      <c r="AE2440" s="3"/>
      <c r="AF2440" s="3"/>
      <c r="AG2440" s="3"/>
      <c r="AH2440" s="9"/>
      <c r="AI2440" s="10"/>
      <c r="AJ2440" s="9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</row>
    <row r="2441" spans="1:145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13"/>
      <c r="T2441" s="13"/>
      <c r="U2441" s="13"/>
      <c r="V2441" s="13"/>
      <c r="W2441" s="4"/>
      <c r="X2441" s="30"/>
      <c r="Y2441" s="9"/>
      <c r="Z2441" s="9"/>
      <c r="AA2441" s="28"/>
      <c r="AB2441" s="3"/>
      <c r="AC2441" s="1"/>
      <c r="AD2441" s="9"/>
      <c r="AE2441" s="3"/>
      <c r="AF2441" s="3"/>
      <c r="AG2441" s="3"/>
      <c r="AH2441" s="9"/>
      <c r="AI2441" s="10"/>
      <c r="AJ2441" s="9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</row>
    <row r="2442" spans="1:145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13"/>
      <c r="T2442" s="13"/>
      <c r="U2442" s="13"/>
      <c r="V2442" s="13"/>
      <c r="W2442" s="4"/>
      <c r="X2442" s="30"/>
      <c r="Y2442" s="9"/>
      <c r="Z2442" s="9"/>
      <c r="AA2442" s="28"/>
      <c r="AB2442" s="3"/>
      <c r="AC2442" s="1"/>
      <c r="AD2442" s="9"/>
      <c r="AE2442" s="3"/>
      <c r="AF2442" s="3"/>
      <c r="AG2442" s="3"/>
      <c r="AH2442" s="9"/>
      <c r="AI2442" s="10"/>
      <c r="AJ2442" s="9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</row>
    <row r="2443" spans="1:145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13"/>
      <c r="T2443" s="13"/>
      <c r="U2443" s="13"/>
      <c r="V2443" s="13"/>
      <c r="W2443" s="4"/>
      <c r="X2443" s="30"/>
      <c r="Y2443" s="9"/>
      <c r="Z2443" s="9"/>
      <c r="AA2443" s="28"/>
      <c r="AB2443" s="3"/>
      <c r="AC2443" s="1"/>
      <c r="AD2443" s="9"/>
      <c r="AE2443" s="3"/>
      <c r="AF2443" s="3"/>
      <c r="AG2443" s="3"/>
      <c r="AH2443" s="9"/>
      <c r="AI2443" s="10"/>
      <c r="AJ2443" s="9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</row>
    <row r="2444" spans="1:145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13"/>
      <c r="T2444" s="13"/>
      <c r="U2444" s="13"/>
      <c r="V2444" s="13"/>
      <c r="W2444" s="4"/>
      <c r="X2444" s="30"/>
      <c r="Y2444" s="9"/>
      <c r="Z2444" s="9"/>
      <c r="AA2444" s="28"/>
      <c r="AB2444" s="3"/>
      <c r="AC2444" s="1"/>
      <c r="AD2444" s="9"/>
      <c r="AE2444" s="3"/>
      <c r="AF2444" s="3"/>
      <c r="AG2444" s="3"/>
      <c r="AH2444" s="9"/>
      <c r="AI2444" s="10"/>
      <c r="AJ2444" s="9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</row>
    <row r="2445" spans="1:145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13"/>
      <c r="T2445" s="13"/>
      <c r="U2445" s="13"/>
      <c r="V2445" s="13"/>
      <c r="W2445" s="4"/>
      <c r="X2445" s="30"/>
      <c r="Y2445" s="9"/>
      <c r="Z2445" s="9"/>
      <c r="AA2445" s="28"/>
      <c r="AB2445" s="3"/>
      <c r="AC2445" s="1"/>
      <c r="AD2445" s="9"/>
      <c r="AE2445" s="3"/>
      <c r="AF2445" s="3"/>
      <c r="AG2445" s="3"/>
      <c r="AH2445" s="9"/>
      <c r="AI2445" s="10"/>
      <c r="AJ2445" s="9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</row>
    <row r="2446" spans="1:145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13"/>
      <c r="T2446" s="13"/>
      <c r="U2446" s="13"/>
      <c r="V2446" s="13"/>
      <c r="W2446" s="4"/>
      <c r="X2446" s="30"/>
      <c r="Y2446" s="9"/>
      <c r="Z2446" s="9"/>
      <c r="AA2446" s="28"/>
      <c r="AB2446" s="3"/>
      <c r="AC2446" s="1"/>
      <c r="AD2446" s="9"/>
      <c r="AE2446" s="3"/>
      <c r="AF2446" s="3"/>
      <c r="AG2446" s="3"/>
      <c r="AH2446" s="9"/>
      <c r="AI2446" s="10"/>
      <c r="AJ2446" s="9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</row>
    <row r="2447" spans="1:145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13"/>
      <c r="T2447" s="13"/>
      <c r="U2447" s="13"/>
      <c r="V2447" s="13"/>
      <c r="W2447" s="4"/>
      <c r="X2447" s="30"/>
      <c r="Y2447" s="9"/>
      <c r="Z2447" s="9"/>
      <c r="AA2447" s="28"/>
      <c r="AB2447" s="3"/>
      <c r="AC2447" s="1"/>
      <c r="AD2447" s="9"/>
      <c r="AE2447" s="3"/>
      <c r="AF2447" s="3"/>
      <c r="AG2447" s="3"/>
      <c r="AH2447" s="9"/>
      <c r="AI2447" s="10"/>
      <c r="AJ2447" s="9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</row>
    <row r="2448" spans="1:145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13"/>
      <c r="T2448" s="13"/>
      <c r="U2448" s="13"/>
      <c r="V2448" s="13"/>
      <c r="W2448" s="4"/>
      <c r="X2448" s="30"/>
      <c r="Y2448" s="9"/>
      <c r="Z2448" s="9"/>
      <c r="AA2448" s="28"/>
      <c r="AB2448" s="3"/>
      <c r="AC2448" s="1"/>
      <c r="AD2448" s="9"/>
      <c r="AE2448" s="3"/>
      <c r="AF2448" s="3"/>
      <c r="AG2448" s="3"/>
      <c r="AH2448" s="9"/>
      <c r="AI2448" s="10"/>
      <c r="AJ2448" s="9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</row>
    <row r="2449" spans="1:145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13"/>
      <c r="T2449" s="13"/>
      <c r="U2449" s="13"/>
      <c r="V2449" s="13"/>
      <c r="W2449" s="4"/>
      <c r="X2449" s="30"/>
      <c r="Y2449" s="9"/>
      <c r="Z2449" s="9"/>
      <c r="AA2449" s="28"/>
      <c r="AB2449" s="3"/>
      <c r="AC2449" s="1"/>
      <c r="AD2449" s="9"/>
      <c r="AE2449" s="3"/>
      <c r="AF2449" s="3"/>
      <c r="AG2449" s="3"/>
      <c r="AH2449" s="9"/>
      <c r="AI2449" s="10"/>
      <c r="AJ2449" s="9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</row>
    <row r="2450" spans="1:145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13"/>
      <c r="T2450" s="13"/>
      <c r="U2450" s="13"/>
      <c r="V2450" s="13"/>
      <c r="W2450" s="4"/>
      <c r="X2450" s="30"/>
      <c r="Y2450" s="9"/>
      <c r="Z2450" s="9"/>
      <c r="AA2450" s="28"/>
      <c r="AB2450" s="3"/>
      <c r="AC2450" s="1"/>
      <c r="AD2450" s="9"/>
      <c r="AE2450" s="3"/>
      <c r="AF2450" s="3"/>
      <c r="AG2450" s="3"/>
      <c r="AH2450" s="9"/>
      <c r="AI2450" s="10"/>
      <c r="AJ2450" s="9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</row>
    <row r="2451" spans="1:145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13"/>
      <c r="T2451" s="13"/>
      <c r="U2451" s="13"/>
      <c r="V2451" s="13"/>
      <c r="W2451" s="4"/>
      <c r="X2451" s="30"/>
      <c r="Y2451" s="9"/>
      <c r="Z2451" s="9"/>
      <c r="AA2451" s="28"/>
      <c r="AB2451" s="3"/>
      <c r="AC2451" s="1"/>
      <c r="AD2451" s="9"/>
      <c r="AE2451" s="3"/>
      <c r="AF2451" s="3"/>
      <c r="AG2451" s="3"/>
      <c r="AH2451" s="9"/>
      <c r="AI2451" s="10"/>
      <c r="AJ2451" s="9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</row>
    <row r="2452" spans="1:145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13"/>
      <c r="T2452" s="13"/>
      <c r="U2452" s="13"/>
      <c r="V2452" s="13"/>
      <c r="W2452" s="4"/>
      <c r="X2452" s="30"/>
      <c r="Y2452" s="9"/>
      <c r="Z2452" s="9"/>
      <c r="AA2452" s="28"/>
      <c r="AB2452" s="3"/>
      <c r="AC2452" s="1"/>
      <c r="AD2452" s="9"/>
      <c r="AE2452" s="3"/>
      <c r="AF2452" s="3"/>
      <c r="AG2452" s="3"/>
      <c r="AH2452" s="9"/>
      <c r="AI2452" s="10"/>
      <c r="AJ2452" s="9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</row>
    <row r="2453" spans="1:145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13"/>
      <c r="T2453" s="13"/>
      <c r="U2453" s="13"/>
      <c r="V2453" s="13"/>
      <c r="W2453" s="4"/>
      <c r="X2453" s="30"/>
      <c r="Y2453" s="9"/>
      <c r="Z2453" s="9"/>
      <c r="AA2453" s="28"/>
      <c r="AB2453" s="3"/>
      <c r="AC2453" s="1"/>
      <c r="AD2453" s="9"/>
      <c r="AE2453" s="3"/>
      <c r="AF2453" s="3"/>
      <c r="AG2453" s="3"/>
      <c r="AH2453" s="9"/>
      <c r="AI2453" s="10"/>
      <c r="AJ2453" s="9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</row>
    <row r="2454" spans="1:145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13"/>
      <c r="T2454" s="13"/>
      <c r="U2454" s="13"/>
      <c r="V2454" s="13"/>
      <c r="W2454" s="4"/>
      <c r="X2454" s="30"/>
      <c r="Y2454" s="9"/>
      <c r="Z2454" s="9"/>
      <c r="AA2454" s="28"/>
      <c r="AB2454" s="3"/>
      <c r="AC2454" s="1"/>
      <c r="AD2454" s="9"/>
      <c r="AE2454" s="3"/>
      <c r="AF2454" s="3"/>
      <c r="AG2454" s="3"/>
      <c r="AH2454" s="9"/>
      <c r="AI2454" s="10"/>
      <c r="AJ2454" s="9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</row>
    <row r="2455" spans="1:145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13"/>
      <c r="T2455" s="13"/>
      <c r="U2455" s="13"/>
      <c r="V2455" s="13"/>
      <c r="W2455" s="4"/>
      <c r="X2455" s="30"/>
      <c r="Y2455" s="9"/>
      <c r="Z2455" s="9"/>
      <c r="AA2455" s="28"/>
      <c r="AB2455" s="3"/>
      <c r="AC2455" s="1"/>
      <c r="AD2455" s="9"/>
      <c r="AE2455" s="3"/>
      <c r="AF2455" s="3"/>
      <c r="AG2455" s="3"/>
      <c r="AH2455" s="9"/>
      <c r="AI2455" s="10"/>
      <c r="AJ2455" s="9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</row>
    <row r="2456" spans="1:145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13"/>
      <c r="T2456" s="13"/>
      <c r="U2456" s="13"/>
      <c r="V2456" s="13"/>
      <c r="W2456" s="4"/>
      <c r="X2456" s="30"/>
      <c r="Y2456" s="9"/>
      <c r="Z2456" s="9"/>
      <c r="AA2456" s="28"/>
      <c r="AB2456" s="3"/>
      <c r="AC2456" s="1"/>
      <c r="AD2456" s="9"/>
      <c r="AE2456" s="3"/>
      <c r="AF2456" s="3"/>
      <c r="AG2456" s="3"/>
      <c r="AH2456" s="9"/>
      <c r="AI2456" s="10"/>
      <c r="AJ2456" s="9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</row>
    <row r="2457" spans="1:145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13"/>
      <c r="T2457" s="13"/>
      <c r="U2457" s="13"/>
      <c r="V2457" s="13"/>
      <c r="W2457" s="4"/>
      <c r="X2457" s="30"/>
      <c r="Y2457" s="9"/>
      <c r="Z2457" s="9"/>
      <c r="AA2457" s="28"/>
      <c r="AB2457" s="3"/>
      <c r="AC2457" s="1"/>
      <c r="AD2457" s="9"/>
      <c r="AE2457" s="3"/>
      <c r="AF2457" s="3"/>
      <c r="AG2457" s="3"/>
      <c r="AH2457" s="9"/>
      <c r="AI2457" s="10"/>
      <c r="AJ2457" s="9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</row>
    <row r="2458" spans="1:145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13"/>
      <c r="T2458" s="13"/>
      <c r="U2458" s="13"/>
      <c r="V2458" s="13"/>
      <c r="W2458" s="4"/>
      <c r="X2458" s="30"/>
      <c r="Y2458" s="9"/>
      <c r="Z2458" s="9"/>
      <c r="AA2458" s="28"/>
      <c r="AB2458" s="3"/>
      <c r="AC2458" s="1"/>
      <c r="AD2458" s="9"/>
      <c r="AE2458" s="3"/>
      <c r="AF2458" s="3"/>
      <c r="AG2458" s="3"/>
      <c r="AH2458" s="9"/>
      <c r="AI2458" s="10"/>
      <c r="AJ2458" s="9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</row>
    <row r="2459" spans="1:145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13"/>
      <c r="T2459" s="13"/>
      <c r="U2459" s="13"/>
      <c r="V2459" s="13"/>
      <c r="W2459" s="4"/>
      <c r="X2459" s="30"/>
      <c r="Y2459" s="9"/>
      <c r="Z2459" s="9"/>
      <c r="AA2459" s="28"/>
      <c r="AB2459" s="3"/>
      <c r="AC2459" s="1"/>
      <c r="AD2459" s="9"/>
      <c r="AE2459" s="3"/>
      <c r="AF2459" s="3"/>
      <c r="AG2459" s="3"/>
      <c r="AH2459" s="9"/>
      <c r="AI2459" s="10"/>
      <c r="AJ2459" s="9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</row>
    <row r="2460" spans="1:145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13"/>
      <c r="T2460" s="13"/>
      <c r="U2460" s="13"/>
      <c r="V2460" s="13"/>
      <c r="W2460" s="4"/>
      <c r="X2460" s="30"/>
      <c r="Y2460" s="9"/>
      <c r="Z2460" s="9"/>
      <c r="AA2460" s="28"/>
      <c r="AB2460" s="3"/>
      <c r="AC2460" s="1"/>
      <c r="AD2460" s="9"/>
      <c r="AE2460" s="3"/>
      <c r="AF2460" s="3"/>
      <c r="AG2460" s="3"/>
      <c r="AH2460" s="9"/>
      <c r="AI2460" s="10"/>
      <c r="AJ2460" s="9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</row>
    <row r="2461" spans="1:145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13"/>
      <c r="T2461" s="13"/>
      <c r="U2461" s="13"/>
      <c r="V2461" s="13"/>
      <c r="W2461" s="4"/>
      <c r="X2461" s="30"/>
      <c r="Y2461" s="9"/>
      <c r="Z2461" s="9"/>
      <c r="AA2461" s="28"/>
      <c r="AB2461" s="3"/>
      <c r="AC2461" s="1"/>
      <c r="AD2461" s="9"/>
      <c r="AE2461" s="3"/>
      <c r="AF2461" s="3"/>
      <c r="AG2461" s="3"/>
      <c r="AH2461" s="9"/>
      <c r="AI2461" s="10"/>
      <c r="AJ2461" s="9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</row>
    <row r="2462" spans="1:145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13"/>
      <c r="T2462" s="13"/>
      <c r="U2462" s="13"/>
      <c r="V2462" s="13"/>
      <c r="W2462" s="4"/>
      <c r="X2462" s="30"/>
      <c r="Y2462" s="9"/>
      <c r="Z2462" s="9"/>
      <c r="AA2462" s="28"/>
      <c r="AB2462" s="3"/>
      <c r="AC2462" s="1"/>
      <c r="AD2462" s="9"/>
      <c r="AE2462" s="3"/>
      <c r="AF2462" s="3"/>
      <c r="AG2462" s="3"/>
      <c r="AH2462" s="9"/>
      <c r="AI2462" s="10"/>
      <c r="AJ2462" s="9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</row>
    <row r="2463" spans="1:145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13"/>
      <c r="T2463" s="13"/>
      <c r="U2463" s="13"/>
      <c r="V2463" s="13"/>
      <c r="W2463" s="4"/>
      <c r="X2463" s="30"/>
      <c r="Y2463" s="9"/>
      <c r="Z2463" s="9"/>
      <c r="AA2463" s="28"/>
      <c r="AB2463" s="3"/>
      <c r="AC2463" s="1"/>
      <c r="AD2463" s="9"/>
      <c r="AE2463" s="3"/>
      <c r="AF2463" s="3"/>
      <c r="AG2463" s="3"/>
      <c r="AH2463" s="9"/>
      <c r="AI2463" s="10"/>
      <c r="AJ2463" s="9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</row>
    <row r="2464" spans="1:145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13"/>
      <c r="T2464" s="13"/>
      <c r="U2464" s="13"/>
      <c r="V2464" s="13"/>
      <c r="W2464" s="4"/>
      <c r="X2464" s="30"/>
      <c r="Y2464" s="9"/>
      <c r="Z2464" s="9"/>
      <c r="AA2464" s="28"/>
      <c r="AB2464" s="3"/>
      <c r="AC2464" s="1"/>
      <c r="AD2464" s="9"/>
      <c r="AE2464" s="3"/>
      <c r="AF2464" s="3"/>
      <c r="AG2464" s="3"/>
      <c r="AH2464" s="9"/>
      <c r="AI2464" s="10"/>
      <c r="AJ2464" s="9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</row>
    <row r="2465" spans="1:145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13"/>
      <c r="T2465" s="13"/>
      <c r="U2465" s="13"/>
      <c r="V2465" s="13"/>
      <c r="W2465" s="4"/>
      <c r="X2465" s="30"/>
      <c r="Y2465" s="9"/>
      <c r="Z2465" s="9"/>
      <c r="AA2465" s="28"/>
      <c r="AB2465" s="3"/>
      <c r="AC2465" s="1"/>
      <c r="AD2465" s="9"/>
      <c r="AE2465" s="3"/>
      <c r="AF2465" s="3"/>
      <c r="AG2465" s="3"/>
      <c r="AH2465" s="9"/>
      <c r="AI2465" s="10"/>
      <c r="AJ2465" s="9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</row>
    <row r="2466" spans="1:145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13"/>
      <c r="T2466" s="13"/>
      <c r="U2466" s="13"/>
      <c r="V2466" s="13"/>
      <c r="W2466" s="4"/>
      <c r="X2466" s="30"/>
      <c r="Y2466" s="9"/>
      <c r="Z2466" s="9"/>
      <c r="AA2466" s="28"/>
      <c r="AB2466" s="3"/>
      <c r="AC2466" s="1"/>
      <c r="AD2466" s="9"/>
      <c r="AE2466" s="3"/>
      <c r="AF2466" s="3"/>
      <c r="AG2466" s="3"/>
      <c r="AH2466" s="9"/>
      <c r="AI2466" s="10"/>
      <c r="AJ2466" s="9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</row>
    <row r="2467" spans="1:145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13"/>
      <c r="T2467" s="13"/>
      <c r="U2467" s="13"/>
      <c r="V2467" s="13"/>
      <c r="W2467" s="4"/>
      <c r="X2467" s="30"/>
      <c r="Y2467" s="9"/>
      <c r="Z2467" s="9"/>
      <c r="AA2467" s="28"/>
      <c r="AB2467" s="3"/>
      <c r="AC2467" s="1"/>
      <c r="AD2467" s="9"/>
      <c r="AE2467" s="3"/>
      <c r="AF2467" s="3"/>
      <c r="AG2467" s="3"/>
      <c r="AH2467" s="9"/>
      <c r="AI2467" s="10"/>
      <c r="AJ2467" s="9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</row>
    <row r="2468" spans="1:145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13"/>
      <c r="T2468" s="13"/>
      <c r="U2468" s="13"/>
      <c r="V2468" s="13"/>
      <c r="W2468" s="4"/>
      <c r="X2468" s="30"/>
      <c r="Y2468" s="9"/>
      <c r="Z2468" s="9"/>
      <c r="AA2468" s="28"/>
      <c r="AB2468" s="3"/>
      <c r="AC2468" s="1"/>
      <c r="AD2468" s="9"/>
      <c r="AE2468" s="3"/>
      <c r="AF2468" s="3"/>
      <c r="AG2468" s="3"/>
      <c r="AH2468" s="9"/>
      <c r="AI2468" s="10"/>
      <c r="AJ2468" s="9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</row>
    <row r="2469" spans="1:145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13"/>
      <c r="T2469" s="13"/>
      <c r="U2469" s="13"/>
      <c r="V2469" s="13"/>
      <c r="W2469" s="4"/>
      <c r="X2469" s="30"/>
      <c r="Y2469" s="9"/>
      <c r="Z2469" s="9"/>
      <c r="AA2469" s="28"/>
      <c r="AB2469" s="3"/>
      <c r="AC2469" s="1"/>
      <c r="AD2469" s="9"/>
      <c r="AE2469" s="3"/>
      <c r="AF2469" s="3"/>
      <c r="AG2469" s="3"/>
      <c r="AH2469" s="9"/>
      <c r="AI2469" s="10"/>
      <c r="AJ2469" s="9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</row>
    <row r="2470" spans="1:145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13"/>
      <c r="T2470" s="13"/>
      <c r="U2470" s="13"/>
      <c r="V2470" s="13"/>
      <c r="W2470" s="4"/>
      <c r="X2470" s="30"/>
      <c r="Y2470" s="9"/>
      <c r="Z2470" s="9"/>
      <c r="AA2470" s="28"/>
      <c r="AB2470" s="3"/>
      <c r="AC2470" s="1"/>
      <c r="AD2470" s="9"/>
      <c r="AE2470" s="3"/>
      <c r="AF2470" s="3"/>
      <c r="AG2470" s="3"/>
      <c r="AH2470" s="9"/>
      <c r="AI2470" s="10"/>
      <c r="AJ2470" s="9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</row>
    <row r="2471" spans="1:145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13"/>
      <c r="T2471" s="13"/>
      <c r="U2471" s="13"/>
      <c r="V2471" s="13"/>
      <c r="W2471" s="4"/>
      <c r="X2471" s="30"/>
      <c r="Y2471" s="9"/>
      <c r="Z2471" s="9"/>
      <c r="AA2471" s="28"/>
      <c r="AB2471" s="3"/>
      <c r="AC2471" s="1"/>
      <c r="AD2471" s="9"/>
      <c r="AE2471" s="3"/>
      <c r="AF2471" s="3"/>
      <c r="AG2471" s="3"/>
      <c r="AH2471" s="9"/>
      <c r="AI2471" s="10"/>
      <c r="AJ2471" s="9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</row>
    <row r="2472" spans="1:145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13"/>
      <c r="T2472" s="13"/>
      <c r="U2472" s="13"/>
      <c r="V2472" s="13"/>
      <c r="W2472" s="4"/>
      <c r="X2472" s="30"/>
      <c r="Y2472" s="9"/>
      <c r="Z2472" s="9"/>
      <c r="AA2472" s="28"/>
      <c r="AB2472" s="3"/>
      <c r="AC2472" s="1"/>
      <c r="AD2472" s="9"/>
      <c r="AE2472" s="3"/>
      <c r="AF2472" s="3"/>
      <c r="AG2472" s="3"/>
      <c r="AH2472" s="9"/>
      <c r="AI2472" s="10"/>
      <c r="AJ2472" s="9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</row>
    <row r="2473" spans="1:145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13"/>
      <c r="T2473" s="13"/>
      <c r="U2473" s="13"/>
      <c r="V2473" s="13"/>
      <c r="W2473" s="4"/>
      <c r="X2473" s="30"/>
      <c r="Y2473" s="9"/>
      <c r="Z2473" s="9"/>
      <c r="AA2473" s="28"/>
      <c r="AB2473" s="3"/>
      <c r="AC2473" s="1"/>
      <c r="AD2473" s="9"/>
      <c r="AE2473" s="3"/>
      <c r="AF2473" s="3"/>
      <c r="AG2473" s="3"/>
      <c r="AH2473" s="9"/>
      <c r="AI2473" s="10"/>
      <c r="AJ2473" s="9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</row>
    <row r="2474" spans="1:145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13"/>
      <c r="T2474" s="13"/>
      <c r="U2474" s="13"/>
      <c r="V2474" s="13"/>
      <c r="W2474" s="4"/>
      <c r="X2474" s="30"/>
      <c r="Y2474" s="9"/>
      <c r="Z2474" s="9"/>
      <c r="AA2474" s="28"/>
      <c r="AB2474" s="3"/>
      <c r="AC2474" s="1"/>
      <c r="AD2474" s="9"/>
      <c r="AE2474" s="3"/>
      <c r="AF2474" s="3"/>
      <c r="AG2474" s="3"/>
      <c r="AH2474" s="9"/>
      <c r="AI2474" s="10"/>
      <c r="AJ2474" s="9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</row>
    <row r="2475" spans="1:145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13"/>
      <c r="T2475" s="13"/>
      <c r="U2475" s="13"/>
      <c r="V2475" s="13"/>
      <c r="W2475" s="4"/>
      <c r="X2475" s="30"/>
      <c r="Y2475" s="9"/>
      <c r="Z2475" s="9"/>
      <c r="AA2475" s="28"/>
      <c r="AB2475" s="3"/>
      <c r="AC2475" s="1"/>
      <c r="AD2475" s="9"/>
      <c r="AE2475" s="3"/>
      <c r="AF2475" s="3"/>
      <c r="AG2475" s="3"/>
      <c r="AH2475" s="9"/>
      <c r="AI2475" s="10"/>
      <c r="AJ2475" s="9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</row>
    <row r="2476" spans="1:145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13"/>
      <c r="T2476" s="13"/>
      <c r="U2476" s="13"/>
      <c r="V2476" s="13"/>
      <c r="W2476" s="4"/>
      <c r="X2476" s="30"/>
      <c r="Y2476" s="9"/>
      <c r="Z2476" s="9"/>
      <c r="AA2476" s="28"/>
      <c r="AB2476" s="3"/>
      <c r="AC2476" s="1"/>
      <c r="AD2476" s="9"/>
      <c r="AE2476" s="3"/>
      <c r="AF2476" s="3"/>
      <c r="AG2476" s="3"/>
      <c r="AH2476" s="9"/>
      <c r="AI2476" s="10"/>
      <c r="AJ2476" s="9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</row>
    <row r="2477" spans="1:145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13"/>
      <c r="T2477" s="13"/>
      <c r="U2477" s="13"/>
      <c r="V2477" s="13"/>
      <c r="W2477" s="4"/>
      <c r="X2477" s="30"/>
      <c r="Y2477" s="9"/>
      <c r="Z2477" s="9"/>
      <c r="AA2477" s="28"/>
      <c r="AB2477" s="3"/>
      <c r="AC2477" s="1"/>
      <c r="AD2477" s="9"/>
      <c r="AE2477" s="3"/>
      <c r="AF2477" s="3"/>
      <c r="AG2477" s="3"/>
      <c r="AH2477" s="9"/>
      <c r="AI2477" s="10"/>
      <c r="AJ2477" s="9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</row>
    <row r="2478" spans="1:145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13"/>
      <c r="T2478" s="13"/>
      <c r="U2478" s="13"/>
      <c r="V2478" s="13"/>
      <c r="W2478" s="4"/>
      <c r="X2478" s="30"/>
      <c r="Y2478" s="9"/>
      <c r="Z2478" s="9"/>
      <c r="AA2478" s="28"/>
      <c r="AB2478" s="3"/>
      <c r="AC2478" s="1"/>
      <c r="AD2478" s="9"/>
      <c r="AE2478" s="3"/>
      <c r="AF2478" s="3"/>
      <c r="AG2478" s="3"/>
      <c r="AH2478" s="9"/>
      <c r="AI2478" s="10"/>
      <c r="AJ2478" s="9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</row>
    <row r="2479" spans="1:145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13"/>
      <c r="T2479" s="13"/>
      <c r="U2479" s="13"/>
      <c r="V2479" s="13"/>
      <c r="W2479" s="4"/>
      <c r="X2479" s="30"/>
      <c r="Y2479" s="9"/>
      <c r="Z2479" s="9"/>
      <c r="AA2479" s="28"/>
      <c r="AB2479" s="3"/>
      <c r="AC2479" s="1"/>
      <c r="AD2479" s="9"/>
      <c r="AE2479" s="3"/>
      <c r="AF2479" s="3"/>
      <c r="AG2479" s="3"/>
      <c r="AH2479" s="9"/>
      <c r="AI2479" s="10"/>
      <c r="AJ2479" s="9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</row>
    <row r="2480" spans="1:145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13"/>
      <c r="T2480" s="13"/>
      <c r="U2480" s="13"/>
      <c r="V2480" s="13"/>
      <c r="W2480" s="4"/>
      <c r="X2480" s="30"/>
      <c r="Y2480" s="9"/>
      <c r="Z2480" s="9"/>
      <c r="AA2480" s="28"/>
      <c r="AB2480" s="3"/>
      <c r="AC2480" s="1"/>
      <c r="AD2480" s="9"/>
      <c r="AE2480" s="3"/>
      <c r="AF2480" s="3"/>
      <c r="AG2480" s="3"/>
      <c r="AH2480" s="9"/>
      <c r="AI2480" s="10"/>
      <c r="AJ2480" s="9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</row>
    <row r="2481" spans="1:145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13"/>
      <c r="T2481" s="13"/>
      <c r="U2481" s="13"/>
      <c r="V2481" s="13"/>
      <c r="W2481" s="4"/>
      <c r="X2481" s="30"/>
      <c r="Y2481" s="9"/>
      <c r="Z2481" s="9"/>
      <c r="AA2481" s="28"/>
      <c r="AB2481" s="3"/>
      <c r="AC2481" s="1"/>
      <c r="AD2481" s="9"/>
      <c r="AE2481" s="3"/>
      <c r="AF2481" s="3"/>
      <c r="AG2481" s="3"/>
      <c r="AH2481" s="9"/>
      <c r="AI2481" s="10"/>
      <c r="AJ2481" s="9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</row>
    <row r="2482" spans="1:145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13"/>
      <c r="T2482" s="13"/>
      <c r="U2482" s="13"/>
      <c r="V2482" s="13"/>
      <c r="W2482" s="4"/>
      <c r="X2482" s="30"/>
      <c r="Y2482" s="9"/>
      <c r="Z2482" s="9"/>
      <c r="AA2482" s="28"/>
      <c r="AB2482" s="3"/>
      <c r="AC2482" s="1"/>
      <c r="AD2482" s="9"/>
      <c r="AE2482" s="3"/>
      <c r="AF2482" s="3"/>
      <c r="AG2482" s="3"/>
      <c r="AH2482" s="9"/>
      <c r="AI2482" s="10"/>
      <c r="AJ2482" s="9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</row>
    <row r="2483" spans="1:145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13"/>
      <c r="T2483" s="13"/>
      <c r="U2483" s="13"/>
      <c r="V2483" s="13"/>
      <c r="W2483" s="4"/>
      <c r="X2483" s="30"/>
      <c r="Y2483" s="9"/>
      <c r="Z2483" s="9"/>
      <c r="AA2483" s="28"/>
      <c r="AB2483" s="3"/>
      <c r="AC2483" s="1"/>
      <c r="AD2483" s="9"/>
      <c r="AE2483" s="3"/>
      <c r="AF2483" s="3"/>
      <c r="AG2483" s="3"/>
      <c r="AH2483" s="9"/>
      <c r="AI2483" s="10"/>
      <c r="AJ2483" s="9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</row>
    <row r="2484" spans="1:145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13"/>
      <c r="T2484" s="13"/>
      <c r="U2484" s="13"/>
      <c r="V2484" s="13"/>
      <c r="W2484" s="4"/>
      <c r="X2484" s="30"/>
      <c r="Y2484" s="9"/>
      <c r="Z2484" s="9"/>
      <c r="AA2484" s="28"/>
      <c r="AB2484" s="3"/>
      <c r="AC2484" s="1"/>
      <c r="AD2484" s="9"/>
      <c r="AE2484" s="3"/>
      <c r="AF2484" s="3"/>
      <c r="AG2484" s="3"/>
      <c r="AH2484" s="9"/>
      <c r="AI2484" s="10"/>
      <c r="AJ2484" s="9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</row>
    <row r="2485" spans="1:145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13"/>
      <c r="T2485" s="13"/>
      <c r="U2485" s="13"/>
      <c r="V2485" s="13"/>
      <c r="W2485" s="4"/>
      <c r="X2485" s="30"/>
      <c r="Y2485" s="9"/>
      <c r="Z2485" s="9"/>
      <c r="AA2485" s="28"/>
      <c r="AB2485" s="3"/>
      <c r="AC2485" s="1"/>
      <c r="AD2485" s="9"/>
      <c r="AE2485" s="3"/>
      <c r="AF2485" s="3"/>
      <c r="AG2485" s="3"/>
      <c r="AH2485" s="9"/>
      <c r="AI2485" s="10"/>
      <c r="AJ2485" s="9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</row>
    <row r="2486" spans="1:145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13"/>
      <c r="T2486" s="13"/>
      <c r="U2486" s="13"/>
      <c r="V2486" s="13"/>
      <c r="W2486" s="4"/>
      <c r="X2486" s="30"/>
      <c r="Y2486" s="9"/>
      <c r="Z2486" s="9"/>
      <c r="AA2486" s="28"/>
      <c r="AB2486" s="3"/>
      <c r="AC2486" s="1"/>
      <c r="AD2486" s="9"/>
      <c r="AE2486" s="3"/>
      <c r="AF2486" s="3"/>
      <c r="AG2486" s="3"/>
      <c r="AH2486" s="9"/>
      <c r="AI2486" s="10"/>
      <c r="AJ2486" s="9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</row>
    <row r="2487" spans="1:145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13"/>
      <c r="T2487" s="13"/>
      <c r="U2487" s="13"/>
      <c r="V2487" s="13"/>
      <c r="W2487" s="4"/>
      <c r="X2487" s="30"/>
      <c r="Y2487" s="9"/>
      <c r="Z2487" s="9"/>
      <c r="AA2487" s="28"/>
      <c r="AB2487" s="3"/>
      <c r="AC2487" s="1"/>
      <c r="AD2487" s="9"/>
      <c r="AE2487" s="3"/>
      <c r="AF2487" s="3"/>
      <c r="AG2487" s="3"/>
      <c r="AH2487" s="9"/>
      <c r="AI2487" s="10"/>
      <c r="AJ2487" s="9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</row>
    <row r="2488" spans="1:145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13"/>
      <c r="T2488" s="13"/>
      <c r="U2488" s="13"/>
      <c r="V2488" s="13"/>
      <c r="W2488" s="4"/>
      <c r="X2488" s="30"/>
      <c r="Y2488" s="9"/>
      <c r="Z2488" s="9"/>
      <c r="AA2488" s="28"/>
      <c r="AB2488" s="3"/>
      <c r="AC2488" s="1"/>
      <c r="AD2488" s="9"/>
      <c r="AE2488" s="3"/>
      <c r="AF2488" s="3"/>
      <c r="AG2488" s="3"/>
      <c r="AH2488" s="9"/>
      <c r="AI2488" s="10"/>
      <c r="AJ2488" s="9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</row>
    <row r="2489" spans="1:145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13"/>
      <c r="T2489" s="13"/>
      <c r="U2489" s="13"/>
      <c r="V2489" s="13"/>
      <c r="W2489" s="4"/>
      <c r="X2489" s="30"/>
      <c r="Y2489" s="9"/>
      <c r="Z2489" s="9"/>
      <c r="AA2489" s="28"/>
      <c r="AB2489" s="3"/>
      <c r="AC2489" s="1"/>
      <c r="AD2489" s="9"/>
      <c r="AE2489" s="3"/>
      <c r="AF2489" s="3"/>
      <c r="AG2489" s="3"/>
      <c r="AH2489" s="9"/>
      <c r="AI2489" s="10"/>
      <c r="AJ2489" s="9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</row>
    <row r="2490" spans="1:145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13"/>
      <c r="T2490" s="13"/>
      <c r="U2490" s="13"/>
      <c r="V2490" s="13"/>
      <c r="W2490" s="4"/>
      <c r="X2490" s="30"/>
      <c r="Y2490" s="9"/>
      <c r="Z2490" s="9"/>
      <c r="AA2490" s="28"/>
      <c r="AB2490" s="3"/>
      <c r="AC2490" s="1"/>
      <c r="AD2490" s="9"/>
      <c r="AE2490" s="3"/>
      <c r="AF2490" s="3"/>
      <c r="AG2490" s="3"/>
      <c r="AH2490" s="9"/>
      <c r="AI2490" s="10"/>
      <c r="AJ2490" s="9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</row>
    <row r="2491" spans="1:145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13"/>
      <c r="T2491" s="13"/>
      <c r="U2491" s="13"/>
      <c r="V2491" s="13"/>
      <c r="W2491" s="4"/>
      <c r="X2491" s="30"/>
      <c r="Y2491" s="9"/>
      <c r="Z2491" s="9"/>
      <c r="AA2491" s="28"/>
      <c r="AB2491" s="3"/>
      <c r="AC2491" s="1"/>
      <c r="AD2491" s="9"/>
      <c r="AE2491" s="3"/>
      <c r="AF2491" s="3"/>
      <c r="AG2491" s="3"/>
      <c r="AH2491" s="9"/>
      <c r="AI2491" s="10"/>
      <c r="AJ2491" s="9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</row>
    <row r="2492" spans="1:145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13"/>
      <c r="T2492" s="13"/>
      <c r="U2492" s="13"/>
      <c r="V2492" s="13"/>
      <c r="W2492" s="4"/>
      <c r="X2492" s="30"/>
      <c r="Y2492" s="9"/>
      <c r="Z2492" s="9"/>
      <c r="AA2492" s="28"/>
      <c r="AB2492" s="3"/>
      <c r="AC2492" s="1"/>
      <c r="AD2492" s="9"/>
      <c r="AE2492" s="3"/>
      <c r="AF2492" s="3"/>
      <c r="AG2492" s="3"/>
      <c r="AH2492" s="9"/>
      <c r="AI2492" s="10"/>
      <c r="AJ2492" s="9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</row>
    <row r="2493" spans="1:145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13"/>
      <c r="T2493" s="13"/>
      <c r="U2493" s="13"/>
      <c r="V2493" s="13"/>
      <c r="W2493" s="4"/>
      <c r="X2493" s="30"/>
      <c r="Y2493" s="9"/>
      <c r="Z2493" s="9"/>
      <c r="AA2493" s="28"/>
      <c r="AB2493" s="3"/>
      <c r="AC2493" s="1"/>
      <c r="AD2493" s="9"/>
      <c r="AE2493" s="3"/>
      <c r="AF2493" s="3"/>
      <c r="AG2493" s="3"/>
      <c r="AH2493" s="9"/>
      <c r="AI2493" s="10"/>
      <c r="AJ2493" s="9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</row>
    <row r="2494" spans="1:145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13"/>
      <c r="T2494" s="13"/>
      <c r="U2494" s="13"/>
      <c r="V2494" s="13"/>
      <c r="W2494" s="4"/>
      <c r="X2494" s="30"/>
      <c r="Y2494" s="9"/>
      <c r="Z2494" s="9"/>
      <c r="AA2494" s="28"/>
      <c r="AB2494" s="3"/>
      <c r="AC2494" s="1"/>
      <c r="AD2494" s="9"/>
      <c r="AE2494" s="3"/>
      <c r="AF2494" s="3"/>
      <c r="AG2494" s="3"/>
      <c r="AH2494" s="9"/>
      <c r="AI2494" s="10"/>
      <c r="AJ2494" s="9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</row>
    <row r="2495" spans="1:145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13"/>
      <c r="T2495" s="13"/>
      <c r="U2495" s="13"/>
      <c r="V2495" s="13"/>
      <c r="W2495" s="4"/>
      <c r="X2495" s="30"/>
      <c r="Y2495" s="9"/>
      <c r="Z2495" s="9"/>
      <c r="AA2495" s="28"/>
      <c r="AB2495" s="3"/>
      <c r="AC2495" s="1"/>
      <c r="AD2495" s="9"/>
      <c r="AE2495" s="3"/>
      <c r="AF2495" s="3"/>
      <c r="AG2495" s="3"/>
      <c r="AH2495" s="9"/>
      <c r="AI2495" s="10"/>
      <c r="AJ2495" s="9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</row>
    <row r="2496" spans="1:145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13"/>
      <c r="T2496" s="13"/>
      <c r="U2496" s="13"/>
      <c r="V2496" s="13"/>
      <c r="W2496" s="4"/>
      <c r="X2496" s="30"/>
      <c r="Y2496" s="9"/>
      <c r="Z2496" s="9"/>
      <c r="AA2496" s="28"/>
      <c r="AB2496" s="3"/>
      <c r="AC2496" s="1"/>
      <c r="AD2496" s="9"/>
      <c r="AE2496" s="3"/>
      <c r="AF2496" s="3"/>
      <c r="AG2496" s="3"/>
      <c r="AH2496" s="9"/>
      <c r="AI2496" s="10"/>
      <c r="AJ2496" s="9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</row>
    <row r="2497" spans="1:145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13"/>
      <c r="T2497" s="13"/>
      <c r="U2497" s="13"/>
      <c r="V2497" s="13"/>
      <c r="W2497" s="4"/>
      <c r="X2497" s="30"/>
      <c r="Y2497" s="9"/>
      <c r="Z2497" s="9"/>
      <c r="AA2497" s="28"/>
      <c r="AB2497" s="3"/>
      <c r="AC2497" s="1"/>
      <c r="AD2497" s="9"/>
      <c r="AE2497" s="3"/>
      <c r="AF2497" s="3"/>
      <c r="AG2497" s="3"/>
      <c r="AH2497" s="9"/>
      <c r="AI2497" s="10"/>
      <c r="AJ2497" s="9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</row>
    <row r="2498" spans="1:145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13"/>
      <c r="T2498" s="13"/>
      <c r="U2498" s="13"/>
      <c r="V2498" s="13"/>
      <c r="W2498" s="4"/>
      <c r="X2498" s="30"/>
      <c r="Y2498" s="9"/>
      <c r="Z2498" s="9"/>
      <c r="AA2498" s="28"/>
      <c r="AB2498" s="3"/>
      <c r="AC2498" s="1"/>
      <c r="AD2498" s="9"/>
      <c r="AE2498" s="3"/>
      <c r="AF2498" s="3"/>
      <c r="AG2498" s="3"/>
      <c r="AH2498" s="9"/>
      <c r="AI2498" s="10"/>
      <c r="AJ2498" s="9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</row>
    <row r="2499" spans="1:145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13"/>
      <c r="T2499" s="13"/>
      <c r="U2499" s="13"/>
      <c r="V2499" s="13"/>
      <c r="W2499" s="4"/>
      <c r="X2499" s="30"/>
      <c r="Y2499" s="9"/>
      <c r="Z2499" s="9"/>
      <c r="AA2499" s="28"/>
      <c r="AB2499" s="3"/>
      <c r="AC2499" s="1"/>
      <c r="AD2499" s="9"/>
      <c r="AE2499" s="3"/>
      <c r="AF2499" s="3"/>
      <c r="AG2499" s="3"/>
      <c r="AH2499" s="9"/>
      <c r="AI2499" s="10"/>
      <c r="AJ2499" s="9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</row>
    <row r="2500" spans="1:145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13"/>
      <c r="T2500" s="13"/>
      <c r="U2500" s="13"/>
      <c r="V2500" s="13"/>
      <c r="W2500" s="4"/>
      <c r="X2500" s="30"/>
      <c r="Y2500" s="9"/>
      <c r="Z2500" s="9"/>
      <c r="AA2500" s="28"/>
      <c r="AB2500" s="3"/>
      <c r="AC2500" s="1"/>
      <c r="AD2500" s="9"/>
      <c r="AE2500" s="3"/>
      <c r="AF2500" s="3"/>
      <c r="AG2500" s="3"/>
      <c r="AH2500" s="9"/>
      <c r="AI2500" s="10"/>
      <c r="AJ2500" s="9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</row>
    <row r="2501" spans="1:145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13"/>
      <c r="T2501" s="13"/>
      <c r="U2501" s="13"/>
      <c r="V2501" s="13"/>
      <c r="W2501" s="4"/>
      <c r="X2501" s="30"/>
      <c r="Y2501" s="9"/>
      <c r="Z2501" s="9"/>
      <c r="AA2501" s="28"/>
      <c r="AB2501" s="3"/>
      <c r="AC2501" s="1"/>
      <c r="AD2501" s="9"/>
      <c r="AE2501" s="3"/>
      <c r="AF2501" s="3"/>
      <c r="AG2501" s="3"/>
      <c r="AH2501" s="9"/>
      <c r="AI2501" s="10"/>
      <c r="AJ2501" s="9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</row>
    <row r="2502" spans="1:145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13"/>
      <c r="T2502" s="13"/>
      <c r="U2502" s="13"/>
      <c r="V2502" s="13"/>
      <c r="W2502" s="4"/>
      <c r="X2502" s="30"/>
      <c r="Y2502" s="9"/>
      <c r="Z2502" s="9"/>
      <c r="AA2502" s="28"/>
      <c r="AB2502" s="3"/>
      <c r="AC2502" s="1"/>
      <c r="AD2502" s="9"/>
      <c r="AE2502" s="3"/>
      <c r="AF2502" s="3"/>
      <c r="AG2502" s="3"/>
      <c r="AH2502" s="9"/>
      <c r="AI2502" s="10"/>
      <c r="AJ2502" s="9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</row>
    <row r="2503" spans="1:145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13"/>
      <c r="T2503" s="13"/>
      <c r="U2503" s="13"/>
      <c r="V2503" s="13"/>
      <c r="W2503" s="4"/>
      <c r="X2503" s="30"/>
      <c r="Y2503" s="9"/>
      <c r="Z2503" s="9"/>
      <c r="AA2503" s="28"/>
      <c r="AB2503" s="3"/>
      <c r="AC2503" s="1"/>
      <c r="AD2503" s="9"/>
      <c r="AE2503" s="3"/>
      <c r="AF2503" s="3"/>
      <c r="AG2503" s="3"/>
      <c r="AH2503" s="9"/>
      <c r="AI2503" s="10"/>
      <c r="AJ2503" s="9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</row>
    <row r="2504" spans="1:145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13"/>
      <c r="T2504" s="13"/>
      <c r="U2504" s="13"/>
      <c r="V2504" s="13"/>
      <c r="W2504" s="4"/>
      <c r="X2504" s="30"/>
      <c r="Y2504" s="9"/>
      <c r="Z2504" s="9"/>
      <c r="AA2504" s="28"/>
      <c r="AB2504" s="3"/>
      <c r="AC2504" s="1"/>
      <c r="AD2504" s="9"/>
      <c r="AE2504" s="3"/>
      <c r="AF2504" s="3"/>
      <c r="AG2504" s="3"/>
      <c r="AH2504" s="9"/>
      <c r="AI2504" s="10"/>
      <c r="AJ2504" s="9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</row>
    <row r="2505" spans="1:145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13"/>
      <c r="T2505" s="13"/>
      <c r="U2505" s="13"/>
      <c r="V2505" s="13"/>
      <c r="W2505" s="4"/>
      <c r="X2505" s="30"/>
      <c r="Y2505" s="9"/>
      <c r="Z2505" s="9"/>
      <c r="AA2505" s="28"/>
      <c r="AB2505" s="3"/>
      <c r="AC2505" s="1"/>
      <c r="AD2505" s="9"/>
      <c r="AE2505" s="3"/>
      <c r="AF2505" s="3"/>
      <c r="AG2505" s="3"/>
      <c r="AH2505" s="9"/>
      <c r="AI2505" s="10"/>
      <c r="AJ2505" s="9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</row>
    <row r="2506" spans="1:145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13"/>
      <c r="T2506" s="13"/>
      <c r="U2506" s="13"/>
      <c r="V2506" s="13"/>
      <c r="W2506" s="4"/>
      <c r="X2506" s="30"/>
      <c r="Y2506" s="9"/>
      <c r="Z2506" s="9"/>
      <c r="AA2506" s="28"/>
      <c r="AB2506" s="3"/>
      <c r="AC2506" s="1"/>
      <c r="AD2506" s="9"/>
      <c r="AE2506" s="3"/>
      <c r="AF2506" s="3"/>
      <c r="AG2506" s="3"/>
      <c r="AH2506" s="9"/>
      <c r="AI2506" s="10"/>
      <c r="AJ2506" s="9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</row>
    <row r="2507" spans="1:145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13"/>
      <c r="T2507" s="13"/>
      <c r="U2507" s="13"/>
      <c r="V2507" s="13"/>
      <c r="W2507" s="4"/>
      <c r="X2507" s="30"/>
      <c r="Y2507" s="9"/>
      <c r="Z2507" s="9"/>
      <c r="AA2507" s="28"/>
      <c r="AB2507" s="3"/>
      <c r="AC2507" s="1"/>
      <c r="AD2507" s="9"/>
      <c r="AE2507" s="3"/>
      <c r="AF2507" s="3"/>
      <c r="AG2507" s="3"/>
      <c r="AH2507" s="9"/>
      <c r="AI2507" s="10"/>
      <c r="AJ2507" s="9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</row>
    <row r="2508" spans="1:145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13"/>
      <c r="T2508" s="13"/>
      <c r="U2508" s="13"/>
      <c r="V2508" s="13"/>
      <c r="W2508" s="4"/>
      <c r="X2508" s="30"/>
      <c r="Y2508" s="9"/>
      <c r="Z2508" s="9"/>
      <c r="AA2508" s="28"/>
      <c r="AB2508" s="3"/>
      <c r="AC2508" s="1"/>
      <c r="AD2508" s="9"/>
      <c r="AE2508" s="3"/>
      <c r="AF2508" s="3"/>
      <c r="AG2508" s="3"/>
      <c r="AH2508" s="9"/>
      <c r="AI2508" s="10"/>
      <c r="AJ2508" s="9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</row>
    <row r="2509" spans="1:145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13"/>
      <c r="T2509" s="13"/>
      <c r="U2509" s="13"/>
      <c r="V2509" s="13"/>
      <c r="W2509" s="4"/>
      <c r="X2509" s="30"/>
      <c r="Y2509" s="9"/>
      <c r="Z2509" s="9"/>
      <c r="AA2509" s="28"/>
      <c r="AB2509" s="3"/>
      <c r="AC2509" s="1"/>
      <c r="AD2509" s="9"/>
      <c r="AE2509" s="3"/>
      <c r="AF2509" s="3"/>
      <c r="AG2509" s="3"/>
      <c r="AH2509" s="9"/>
      <c r="AI2509" s="10"/>
      <c r="AJ2509" s="9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</row>
    <row r="2510" spans="1:145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13"/>
      <c r="T2510" s="13"/>
      <c r="U2510" s="13"/>
      <c r="V2510" s="13"/>
      <c r="W2510" s="4"/>
      <c r="X2510" s="30"/>
      <c r="Y2510" s="9"/>
      <c r="Z2510" s="9"/>
      <c r="AA2510" s="28"/>
      <c r="AB2510" s="3"/>
      <c r="AC2510" s="1"/>
      <c r="AD2510" s="9"/>
      <c r="AE2510" s="3"/>
      <c r="AF2510" s="3"/>
      <c r="AG2510" s="3"/>
      <c r="AH2510" s="9"/>
      <c r="AI2510" s="10"/>
      <c r="AJ2510" s="9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</row>
    <row r="2511" spans="1:145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13"/>
      <c r="T2511" s="13"/>
      <c r="U2511" s="13"/>
      <c r="V2511" s="13"/>
      <c r="W2511" s="4"/>
      <c r="X2511" s="30"/>
      <c r="Y2511" s="9"/>
      <c r="Z2511" s="9"/>
      <c r="AA2511" s="28"/>
      <c r="AB2511" s="3"/>
      <c r="AC2511" s="1"/>
      <c r="AD2511" s="9"/>
      <c r="AE2511" s="3"/>
      <c r="AF2511" s="3"/>
      <c r="AG2511" s="3"/>
      <c r="AH2511" s="9"/>
      <c r="AI2511" s="10"/>
      <c r="AJ2511" s="9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</row>
    <row r="2512" spans="1:145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13"/>
      <c r="T2512" s="13"/>
      <c r="U2512" s="13"/>
      <c r="V2512" s="13"/>
      <c r="W2512" s="4"/>
      <c r="X2512" s="30"/>
      <c r="Y2512" s="9"/>
      <c r="Z2512" s="9"/>
      <c r="AA2512" s="28"/>
      <c r="AB2512" s="3"/>
      <c r="AC2512" s="1"/>
      <c r="AD2512" s="9"/>
      <c r="AE2512" s="3"/>
      <c r="AF2512" s="3"/>
      <c r="AG2512" s="3"/>
      <c r="AH2512" s="9"/>
      <c r="AI2512" s="10"/>
      <c r="AJ2512" s="9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</row>
    <row r="2513" spans="1:145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13"/>
      <c r="T2513" s="13"/>
      <c r="U2513" s="13"/>
      <c r="V2513" s="13"/>
      <c r="W2513" s="4"/>
      <c r="X2513" s="30"/>
      <c r="Y2513" s="9"/>
      <c r="Z2513" s="9"/>
      <c r="AA2513" s="28"/>
      <c r="AB2513" s="3"/>
      <c r="AC2513" s="1"/>
      <c r="AD2513" s="9"/>
      <c r="AE2513" s="3"/>
      <c r="AF2513" s="3"/>
      <c r="AG2513" s="3"/>
      <c r="AH2513" s="9"/>
      <c r="AI2513" s="10"/>
      <c r="AJ2513" s="9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</row>
    <row r="2514" spans="1:145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13"/>
      <c r="T2514" s="13"/>
      <c r="U2514" s="13"/>
      <c r="V2514" s="13"/>
      <c r="W2514" s="4"/>
      <c r="X2514" s="30"/>
      <c r="Y2514" s="9"/>
      <c r="Z2514" s="9"/>
      <c r="AA2514" s="28"/>
      <c r="AB2514" s="3"/>
      <c r="AC2514" s="1"/>
      <c r="AD2514" s="9"/>
      <c r="AE2514" s="3"/>
      <c r="AF2514" s="3"/>
      <c r="AG2514" s="3"/>
      <c r="AH2514" s="9"/>
      <c r="AI2514" s="10"/>
      <c r="AJ2514" s="9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</row>
    <row r="2515" spans="1:145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13"/>
      <c r="T2515" s="13"/>
      <c r="U2515" s="13"/>
      <c r="V2515" s="13"/>
      <c r="W2515" s="4"/>
      <c r="X2515" s="30"/>
      <c r="Y2515" s="9"/>
      <c r="Z2515" s="9"/>
      <c r="AA2515" s="28"/>
      <c r="AB2515" s="3"/>
      <c r="AC2515" s="1"/>
      <c r="AD2515" s="9"/>
      <c r="AE2515" s="3"/>
      <c r="AF2515" s="3"/>
      <c r="AG2515" s="3"/>
      <c r="AH2515" s="9"/>
      <c r="AI2515" s="10"/>
      <c r="AJ2515" s="9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</row>
    <row r="2516" spans="1:145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13"/>
      <c r="T2516" s="13"/>
      <c r="U2516" s="13"/>
      <c r="V2516" s="13"/>
      <c r="W2516" s="4"/>
      <c r="X2516" s="30"/>
      <c r="Y2516" s="9"/>
      <c r="Z2516" s="9"/>
      <c r="AA2516" s="28"/>
      <c r="AB2516" s="3"/>
      <c r="AC2516" s="1"/>
      <c r="AD2516" s="9"/>
      <c r="AE2516" s="3"/>
      <c r="AF2516" s="3"/>
      <c r="AG2516" s="3"/>
      <c r="AH2516" s="9"/>
      <c r="AI2516" s="10"/>
      <c r="AJ2516" s="9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</row>
    <row r="2517" spans="1:145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13"/>
      <c r="T2517" s="13"/>
      <c r="U2517" s="13"/>
      <c r="V2517" s="13"/>
      <c r="W2517" s="4"/>
      <c r="X2517" s="30"/>
      <c r="Y2517" s="9"/>
      <c r="Z2517" s="9"/>
      <c r="AA2517" s="28"/>
      <c r="AB2517" s="3"/>
      <c r="AC2517" s="1"/>
      <c r="AD2517" s="9"/>
      <c r="AE2517" s="3"/>
      <c r="AF2517" s="3"/>
      <c r="AG2517" s="3"/>
      <c r="AH2517" s="9"/>
      <c r="AI2517" s="10"/>
      <c r="AJ2517" s="9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</row>
    <row r="2518" spans="1:145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13"/>
      <c r="T2518" s="13"/>
      <c r="U2518" s="13"/>
      <c r="V2518" s="13"/>
      <c r="W2518" s="4"/>
      <c r="X2518" s="30"/>
      <c r="Y2518" s="9"/>
      <c r="Z2518" s="9"/>
      <c r="AA2518" s="28"/>
      <c r="AB2518" s="3"/>
      <c r="AC2518" s="1"/>
      <c r="AD2518" s="9"/>
      <c r="AE2518" s="3"/>
      <c r="AF2518" s="3"/>
      <c r="AG2518" s="3"/>
      <c r="AH2518" s="9"/>
      <c r="AI2518" s="10"/>
      <c r="AJ2518" s="9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</row>
    <row r="2519" spans="1:145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13"/>
      <c r="T2519" s="13"/>
      <c r="U2519" s="13"/>
      <c r="V2519" s="13"/>
      <c r="W2519" s="4"/>
      <c r="X2519" s="30"/>
      <c r="Y2519" s="9"/>
      <c r="Z2519" s="9"/>
      <c r="AA2519" s="28"/>
      <c r="AB2519" s="3"/>
      <c r="AC2519" s="1"/>
      <c r="AD2519" s="9"/>
      <c r="AE2519" s="3"/>
      <c r="AF2519" s="3"/>
      <c r="AG2519" s="3"/>
      <c r="AH2519" s="9"/>
      <c r="AI2519" s="10"/>
      <c r="AJ2519" s="9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</row>
    <row r="2520" spans="1:145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13"/>
      <c r="T2520" s="13"/>
      <c r="U2520" s="13"/>
      <c r="V2520" s="13"/>
      <c r="W2520" s="4"/>
      <c r="X2520" s="30"/>
      <c r="Y2520" s="9"/>
      <c r="Z2520" s="9"/>
      <c r="AA2520" s="28"/>
      <c r="AB2520" s="3"/>
      <c r="AC2520" s="1"/>
      <c r="AD2520" s="9"/>
      <c r="AE2520" s="3"/>
      <c r="AF2520" s="3"/>
      <c r="AG2520" s="3"/>
      <c r="AH2520" s="9"/>
      <c r="AI2520" s="10"/>
      <c r="AJ2520" s="9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</row>
    <row r="2521" spans="1:145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13"/>
      <c r="T2521" s="13"/>
      <c r="U2521" s="13"/>
      <c r="V2521" s="13"/>
      <c r="W2521" s="4"/>
      <c r="X2521" s="30"/>
      <c r="Y2521" s="9"/>
      <c r="Z2521" s="9"/>
      <c r="AA2521" s="28"/>
      <c r="AB2521" s="3"/>
      <c r="AC2521" s="1"/>
      <c r="AD2521" s="9"/>
      <c r="AE2521" s="3"/>
      <c r="AF2521" s="3"/>
      <c r="AG2521" s="3"/>
      <c r="AH2521" s="9"/>
      <c r="AI2521" s="10"/>
      <c r="AJ2521" s="9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</row>
    <row r="2522" spans="1:145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13"/>
      <c r="T2522" s="13"/>
      <c r="U2522" s="13"/>
      <c r="V2522" s="13"/>
      <c r="W2522" s="4"/>
      <c r="X2522" s="30"/>
      <c r="Y2522" s="9"/>
      <c r="Z2522" s="9"/>
      <c r="AA2522" s="28"/>
      <c r="AB2522" s="3"/>
      <c r="AC2522" s="1"/>
      <c r="AD2522" s="9"/>
      <c r="AE2522" s="3"/>
      <c r="AF2522" s="3"/>
      <c r="AG2522" s="3"/>
      <c r="AH2522" s="9"/>
      <c r="AI2522" s="10"/>
      <c r="AJ2522" s="9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</row>
    <row r="2523" spans="1:145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13"/>
      <c r="T2523" s="13"/>
      <c r="U2523" s="13"/>
      <c r="V2523" s="13"/>
      <c r="W2523" s="4"/>
      <c r="X2523" s="30"/>
      <c r="Y2523" s="9"/>
      <c r="Z2523" s="9"/>
      <c r="AA2523" s="28"/>
      <c r="AB2523" s="3"/>
      <c r="AC2523" s="1"/>
      <c r="AD2523" s="9"/>
      <c r="AE2523" s="3"/>
      <c r="AF2523" s="3"/>
      <c r="AG2523" s="3"/>
      <c r="AH2523" s="9"/>
      <c r="AI2523" s="10"/>
      <c r="AJ2523" s="9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</row>
    <row r="2524" spans="1:145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13"/>
      <c r="T2524" s="13"/>
      <c r="U2524" s="13"/>
      <c r="V2524" s="13"/>
      <c r="W2524" s="4"/>
      <c r="X2524" s="30"/>
      <c r="Y2524" s="9"/>
      <c r="Z2524" s="9"/>
      <c r="AA2524" s="28"/>
      <c r="AB2524" s="3"/>
      <c r="AC2524" s="1"/>
      <c r="AD2524" s="9"/>
      <c r="AE2524" s="3"/>
      <c r="AF2524" s="3"/>
      <c r="AG2524" s="3"/>
      <c r="AH2524" s="9"/>
      <c r="AI2524" s="10"/>
      <c r="AJ2524" s="9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</row>
    <row r="2525" spans="1:145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13"/>
      <c r="T2525" s="13"/>
      <c r="U2525" s="13"/>
      <c r="V2525" s="13"/>
      <c r="W2525" s="4"/>
      <c r="X2525" s="30"/>
      <c r="Y2525" s="9"/>
      <c r="Z2525" s="9"/>
      <c r="AA2525" s="28"/>
      <c r="AB2525" s="3"/>
      <c r="AC2525" s="1"/>
      <c r="AD2525" s="9"/>
      <c r="AE2525" s="3"/>
      <c r="AF2525" s="3"/>
      <c r="AG2525" s="3"/>
      <c r="AH2525" s="9"/>
      <c r="AI2525" s="10"/>
      <c r="AJ2525" s="9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</row>
    <row r="2526" spans="1:145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13"/>
      <c r="T2526" s="13"/>
      <c r="U2526" s="13"/>
      <c r="V2526" s="13"/>
      <c r="W2526" s="4"/>
      <c r="X2526" s="30"/>
      <c r="Y2526" s="9"/>
      <c r="Z2526" s="9"/>
      <c r="AA2526" s="28"/>
      <c r="AB2526" s="3"/>
      <c r="AC2526" s="1"/>
      <c r="AD2526" s="9"/>
      <c r="AE2526" s="3"/>
      <c r="AF2526" s="3"/>
      <c r="AG2526" s="3"/>
      <c r="AH2526" s="9"/>
      <c r="AI2526" s="10"/>
      <c r="AJ2526" s="9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</row>
    <row r="2527" spans="1:145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13"/>
      <c r="T2527" s="13"/>
      <c r="U2527" s="13"/>
      <c r="V2527" s="13"/>
      <c r="W2527" s="4"/>
      <c r="X2527" s="30"/>
      <c r="Y2527" s="9"/>
      <c r="Z2527" s="9"/>
      <c r="AA2527" s="28"/>
      <c r="AB2527" s="3"/>
      <c r="AC2527" s="1"/>
      <c r="AD2527" s="9"/>
      <c r="AE2527" s="3"/>
      <c r="AF2527" s="3"/>
      <c r="AG2527" s="3"/>
      <c r="AH2527" s="9"/>
      <c r="AI2527" s="10"/>
      <c r="AJ2527" s="9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</row>
    <row r="2528" spans="1:145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13"/>
      <c r="T2528" s="13"/>
      <c r="U2528" s="13"/>
      <c r="V2528" s="13"/>
      <c r="W2528" s="4"/>
      <c r="X2528" s="30"/>
      <c r="Y2528" s="9"/>
      <c r="Z2528" s="9"/>
      <c r="AA2528" s="28"/>
      <c r="AB2528" s="3"/>
      <c r="AC2528" s="1"/>
      <c r="AD2528" s="9"/>
      <c r="AE2528" s="3"/>
      <c r="AF2528" s="3"/>
      <c r="AG2528" s="3"/>
      <c r="AH2528" s="9"/>
      <c r="AI2528" s="10"/>
      <c r="AJ2528" s="9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</row>
    <row r="2529" spans="1:145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13"/>
      <c r="T2529" s="13"/>
      <c r="U2529" s="13"/>
      <c r="V2529" s="13"/>
      <c r="W2529" s="4"/>
      <c r="X2529" s="30"/>
      <c r="Y2529" s="9"/>
      <c r="Z2529" s="9"/>
      <c r="AA2529" s="28"/>
      <c r="AB2529" s="3"/>
      <c r="AC2529" s="1"/>
      <c r="AD2529" s="9"/>
      <c r="AE2529" s="3"/>
      <c r="AF2529" s="3"/>
      <c r="AG2529" s="3"/>
      <c r="AH2529" s="9"/>
      <c r="AI2529" s="10"/>
      <c r="AJ2529" s="9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</row>
    <row r="2530" spans="1:145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13"/>
      <c r="T2530" s="13"/>
      <c r="U2530" s="13"/>
      <c r="V2530" s="13"/>
      <c r="W2530" s="4"/>
      <c r="X2530" s="30"/>
      <c r="Y2530" s="9"/>
      <c r="Z2530" s="9"/>
      <c r="AA2530" s="28"/>
      <c r="AB2530" s="3"/>
      <c r="AC2530" s="1"/>
      <c r="AD2530" s="9"/>
      <c r="AE2530" s="3"/>
      <c r="AF2530" s="3"/>
      <c r="AG2530" s="3"/>
      <c r="AH2530" s="9"/>
      <c r="AI2530" s="10"/>
      <c r="AJ2530" s="9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</row>
    <row r="2531" spans="1:145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13"/>
      <c r="T2531" s="13"/>
      <c r="U2531" s="13"/>
      <c r="V2531" s="13"/>
      <c r="W2531" s="4"/>
      <c r="X2531" s="30"/>
      <c r="Y2531" s="9"/>
      <c r="Z2531" s="9"/>
      <c r="AA2531" s="28"/>
      <c r="AB2531" s="3"/>
      <c r="AC2531" s="1"/>
      <c r="AD2531" s="9"/>
      <c r="AE2531" s="3"/>
      <c r="AF2531" s="3"/>
      <c r="AG2531" s="3"/>
      <c r="AH2531" s="9"/>
      <c r="AI2531" s="10"/>
      <c r="AJ2531" s="9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</row>
    <row r="2532" spans="1:145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13"/>
      <c r="T2532" s="13"/>
      <c r="U2532" s="13"/>
      <c r="V2532" s="13"/>
      <c r="W2532" s="4"/>
      <c r="X2532" s="30"/>
      <c r="Y2532" s="9"/>
      <c r="Z2532" s="9"/>
      <c r="AA2532" s="28"/>
      <c r="AB2532" s="3"/>
      <c r="AC2532" s="1"/>
      <c r="AD2532" s="9"/>
      <c r="AE2532" s="3"/>
      <c r="AF2532" s="3"/>
      <c r="AG2532" s="3"/>
      <c r="AH2532" s="9"/>
      <c r="AI2532" s="10"/>
      <c r="AJ2532" s="9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</row>
    <row r="2533" spans="1:145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13"/>
      <c r="T2533" s="13"/>
      <c r="U2533" s="13"/>
      <c r="V2533" s="13"/>
      <c r="W2533" s="4"/>
      <c r="X2533" s="30"/>
      <c r="Y2533" s="9"/>
      <c r="Z2533" s="9"/>
      <c r="AA2533" s="28"/>
      <c r="AB2533" s="3"/>
      <c r="AC2533" s="1"/>
      <c r="AD2533" s="9"/>
      <c r="AE2533" s="3"/>
      <c r="AF2533" s="3"/>
      <c r="AG2533" s="3"/>
      <c r="AH2533" s="9"/>
      <c r="AI2533" s="10"/>
      <c r="AJ2533" s="9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</row>
    <row r="2534" spans="1:145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13"/>
      <c r="T2534" s="13"/>
      <c r="U2534" s="13"/>
      <c r="V2534" s="13"/>
      <c r="W2534" s="4"/>
      <c r="X2534" s="30"/>
      <c r="Y2534" s="9"/>
      <c r="Z2534" s="9"/>
      <c r="AA2534" s="28"/>
      <c r="AB2534" s="3"/>
      <c r="AC2534" s="1"/>
      <c r="AD2534" s="9"/>
      <c r="AE2534" s="3"/>
      <c r="AF2534" s="3"/>
      <c r="AG2534" s="3"/>
      <c r="AH2534" s="9"/>
      <c r="AI2534" s="10"/>
      <c r="AJ2534" s="9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</row>
    <row r="2535" spans="1:145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13"/>
      <c r="T2535" s="13"/>
      <c r="U2535" s="13"/>
      <c r="V2535" s="13"/>
      <c r="W2535" s="4"/>
      <c r="X2535" s="30"/>
      <c r="Y2535" s="9"/>
      <c r="Z2535" s="9"/>
      <c r="AA2535" s="28"/>
      <c r="AB2535" s="3"/>
      <c r="AC2535" s="1"/>
      <c r="AD2535" s="9"/>
      <c r="AE2535" s="3"/>
      <c r="AF2535" s="3"/>
      <c r="AG2535" s="3"/>
      <c r="AH2535" s="9"/>
      <c r="AI2535" s="10"/>
      <c r="AJ2535" s="9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</row>
    <row r="2536" spans="1:145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13"/>
      <c r="T2536" s="13"/>
      <c r="U2536" s="13"/>
      <c r="V2536" s="13"/>
      <c r="W2536" s="4"/>
      <c r="X2536" s="30"/>
      <c r="Y2536" s="9"/>
      <c r="Z2536" s="9"/>
      <c r="AA2536" s="28"/>
      <c r="AB2536" s="3"/>
      <c r="AC2536" s="1"/>
      <c r="AD2536" s="9"/>
      <c r="AE2536" s="3"/>
      <c r="AF2536" s="3"/>
      <c r="AG2536" s="3"/>
      <c r="AH2536" s="9"/>
      <c r="AI2536" s="10"/>
      <c r="AJ2536" s="9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</row>
    <row r="2537" spans="1:145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13"/>
      <c r="T2537" s="13"/>
      <c r="U2537" s="13"/>
      <c r="V2537" s="13"/>
      <c r="W2537" s="4"/>
      <c r="X2537" s="30"/>
      <c r="Y2537" s="9"/>
      <c r="Z2537" s="9"/>
      <c r="AA2537" s="28"/>
      <c r="AB2537" s="3"/>
      <c r="AC2537" s="1"/>
      <c r="AD2537" s="9"/>
      <c r="AE2537" s="3"/>
      <c r="AF2537" s="3"/>
      <c r="AG2537" s="3"/>
      <c r="AH2537" s="9"/>
      <c r="AI2537" s="10"/>
      <c r="AJ2537" s="9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</row>
    <row r="2538" spans="1:145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13"/>
      <c r="T2538" s="13"/>
      <c r="U2538" s="13"/>
      <c r="V2538" s="13"/>
      <c r="W2538" s="4"/>
      <c r="X2538" s="30"/>
      <c r="Y2538" s="9"/>
      <c r="Z2538" s="9"/>
      <c r="AA2538" s="28"/>
      <c r="AB2538" s="3"/>
      <c r="AC2538" s="1"/>
      <c r="AD2538" s="9"/>
      <c r="AE2538" s="3"/>
      <c r="AF2538" s="3"/>
      <c r="AG2538" s="3"/>
      <c r="AH2538" s="9"/>
      <c r="AI2538" s="10"/>
      <c r="AJ2538" s="9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</row>
    <row r="2539" spans="1:145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13"/>
      <c r="T2539" s="13"/>
      <c r="U2539" s="13"/>
      <c r="V2539" s="13"/>
      <c r="W2539" s="4"/>
      <c r="X2539" s="30"/>
      <c r="Y2539" s="9"/>
      <c r="Z2539" s="9"/>
      <c r="AA2539" s="28"/>
      <c r="AB2539" s="3"/>
      <c r="AC2539" s="1"/>
      <c r="AD2539" s="9"/>
      <c r="AE2539" s="3"/>
      <c r="AF2539" s="3"/>
      <c r="AG2539" s="3"/>
      <c r="AH2539" s="9"/>
      <c r="AI2539" s="10"/>
      <c r="AJ2539" s="9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</row>
    <row r="2540" spans="1:145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13"/>
      <c r="T2540" s="13"/>
      <c r="U2540" s="13"/>
      <c r="V2540" s="13"/>
      <c r="W2540" s="4"/>
      <c r="X2540" s="30"/>
      <c r="Y2540" s="9"/>
      <c r="Z2540" s="9"/>
      <c r="AA2540" s="28"/>
      <c r="AB2540" s="3"/>
      <c r="AC2540" s="1"/>
      <c r="AD2540" s="9"/>
      <c r="AE2540" s="3"/>
      <c r="AF2540" s="3"/>
      <c r="AG2540" s="3"/>
      <c r="AH2540" s="9"/>
      <c r="AI2540" s="10"/>
      <c r="AJ2540" s="9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</row>
    <row r="2541" spans="1:145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13"/>
      <c r="T2541" s="13"/>
      <c r="U2541" s="13"/>
      <c r="V2541" s="13"/>
      <c r="W2541" s="4"/>
      <c r="X2541" s="30"/>
      <c r="Y2541" s="9"/>
      <c r="Z2541" s="9"/>
      <c r="AA2541" s="28"/>
      <c r="AB2541" s="3"/>
      <c r="AC2541" s="1"/>
      <c r="AD2541" s="9"/>
      <c r="AE2541" s="3"/>
      <c r="AF2541" s="3"/>
      <c r="AG2541" s="3"/>
      <c r="AH2541" s="9"/>
      <c r="AI2541" s="10"/>
      <c r="AJ2541" s="9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</row>
    <row r="2542" spans="1:145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13"/>
      <c r="T2542" s="13"/>
      <c r="U2542" s="13"/>
      <c r="V2542" s="13"/>
      <c r="W2542" s="4"/>
      <c r="X2542" s="30"/>
      <c r="Y2542" s="9"/>
      <c r="Z2542" s="9"/>
      <c r="AA2542" s="28"/>
      <c r="AB2542" s="3"/>
      <c r="AC2542" s="1"/>
      <c r="AD2542" s="9"/>
      <c r="AE2542" s="3"/>
      <c r="AF2542" s="3"/>
      <c r="AG2542" s="3"/>
      <c r="AH2542" s="9"/>
      <c r="AI2542" s="10"/>
      <c r="AJ2542" s="9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</row>
    <row r="2543" spans="1:145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13"/>
      <c r="T2543" s="13"/>
      <c r="U2543" s="13"/>
      <c r="V2543" s="13"/>
      <c r="W2543" s="4"/>
      <c r="X2543" s="30"/>
      <c r="Y2543" s="9"/>
      <c r="Z2543" s="9"/>
      <c r="AA2543" s="28"/>
      <c r="AB2543" s="3"/>
      <c r="AC2543" s="1"/>
      <c r="AD2543" s="9"/>
      <c r="AE2543" s="3"/>
      <c r="AF2543" s="3"/>
      <c r="AG2543" s="3"/>
      <c r="AH2543" s="9"/>
      <c r="AI2543" s="10"/>
      <c r="AJ2543" s="9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</row>
    <row r="2544" spans="1:145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13"/>
      <c r="T2544" s="13"/>
      <c r="U2544" s="13"/>
      <c r="V2544" s="13"/>
      <c r="W2544" s="4"/>
      <c r="X2544" s="30"/>
      <c r="Y2544" s="9"/>
      <c r="Z2544" s="9"/>
      <c r="AA2544" s="28"/>
      <c r="AB2544" s="3"/>
      <c r="AC2544" s="1"/>
      <c r="AD2544" s="9"/>
      <c r="AE2544" s="3"/>
      <c r="AF2544" s="3"/>
      <c r="AG2544" s="3"/>
      <c r="AH2544" s="9"/>
      <c r="AI2544" s="10"/>
      <c r="AJ2544" s="9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</row>
    <row r="2545" spans="1:145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13"/>
      <c r="T2545" s="13"/>
      <c r="U2545" s="13"/>
      <c r="V2545" s="13"/>
      <c r="W2545" s="4"/>
      <c r="X2545" s="30"/>
      <c r="Y2545" s="9"/>
      <c r="Z2545" s="9"/>
      <c r="AA2545" s="28"/>
      <c r="AB2545" s="3"/>
      <c r="AC2545" s="1"/>
      <c r="AD2545" s="9"/>
      <c r="AE2545" s="3"/>
      <c r="AF2545" s="3"/>
      <c r="AG2545" s="3"/>
      <c r="AH2545" s="9"/>
      <c r="AI2545" s="10"/>
      <c r="AJ2545" s="9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</row>
    <row r="2546" spans="1:145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13"/>
      <c r="T2546" s="13"/>
      <c r="U2546" s="13"/>
      <c r="V2546" s="13"/>
      <c r="W2546" s="4"/>
      <c r="X2546" s="30"/>
      <c r="Y2546" s="9"/>
      <c r="Z2546" s="9"/>
      <c r="AA2546" s="28"/>
      <c r="AB2546" s="3"/>
      <c r="AC2546" s="1"/>
      <c r="AD2546" s="9"/>
      <c r="AE2546" s="3"/>
      <c r="AF2546" s="3"/>
      <c r="AG2546" s="3"/>
      <c r="AH2546" s="9"/>
      <c r="AI2546" s="10"/>
      <c r="AJ2546" s="9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</row>
    <row r="2547" spans="1:145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13"/>
      <c r="T2547" s="13"/>
      <c r="U2547" s="13"/>
      <c r="V2547" s="13"/>
      <c r="W2547" s="4"/>
      <c r="X2547" s="30"/>
      <c r="Y2547" s="9"/>
      <c r="Z2547" s="9"/>
      <c r="AA2547" s="28"/>
      <c r="AB2547" s="3"/>
      <c r="AC2547" s="1"/>
      <c r="AD2547" s="9"/>
      <c r="AE2547" s="3"/>
      <c r="AF2547" s="3"/>
      <c r="AG2547" s="3"/>
      <c r="AH2547" s="9"/>
      <c r="AI2547" s="10"/>
      <c r="AJ2547" s="9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</row>
    <row r="2548" spans="1:145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13"/>
      <c r="T2548" s="13"/>
      <c r="U2548" s="13"/>
      <c r="V2548" s="13"/>
      <c r="W2548" s="4"/>
      <c r="X2548" s="30"/>
      <c r="Y2548" s="9"/>
      <c r="Z2548" s="9"/>
      <c r="AA2548" s="28"/>
      <c r="AB2548" s="3"/>
      <c r="AC2548" s="1"/>
      <c r="AD2548" s="9"/>
      <c r="AE2548" s="3"/>
      <c r="AF2548" s="3"/>
      <c r="AG2548" s="3"/>
      <c r="AH2548" s="9"/>
      <c r="AI2548" s="10"/>
      <c r="AJ2548" s="9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</row>
    <row r="2549" spans="1:145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13"/>
      <c r="T2549" s="13"/>
      <c r="U2549" s="13"/>
      <c r="V2549" s="13"/>
      <c r="W2549" s="4"/>
      <c r="X2549" s="30"/>
      <c r="Y2549" s="9"/>
      <c r="Z2549" s="9"/>
      <c r="AA2549" s="28"/>
      <c r="AB2549" s="3"/>
      <c r="AC2549" s="1"/>
      <c r="AD2549" s="9"/>
      <c r="AE2549" s="3"/>
      <c r="AF2549" s="3"/>
      <c r="AG2549" s="3"/>
      <c r="AH2549" s="9"/>
      <c r="AI2549" s="10"/>
      <c r="AJ2549" s="9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</row>
    <row r="2550" spans="1:145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13"/>
      <c r="T2550" s="13"/>
      <c r="U2550" s="13"/>
      <c r="V2550" s="13"/>
      <c r="W2550" s="4"/>
      <c r="X2550" s="30"/>
      <c r="Y2550" s="9"/>
      <c r="Z2550" s="9"/>
      <c r="AA2550" s="28"/>
      <c r="AB2550" s="3"/>
      <c r="AC2550" s="1"/>
      <c r="AD2550" s="9"/>
      <c r="AE2550" s="3"/>
      <c r="AF2550" s="3"/>
      <c r="AG2550" s="3"/>
      <c r="AH2550" s="9"/>
      <c r="AI2550" s="10"/>
      <c r="AJ2550" s="9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</row>
    <row r="2551" spans="1:145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13"/>
      <c r="T2551" s="13"/>
      <c r="U2551" s="13"/>
      <c r="V2551" s="13"/>
      <c r="W2551" s="4"/>
      <c r="X2551" s="30"/>
      <c r="Y2551" s="9"/>
      <c r="Z2551" s="9"/>
      <c r="AA2551" s="28"/>
      <c r="AB2551" s="3"/>
      <c r="AC2551" s="1"/>
      <c r="AD2551" s="9"/>
      <c r="AE2551" s="3"/>
      <c r="AF2551" s="3"/>
      <c r="AG2551" s="3"/>
      <c r="AH2551" s="9"/>
      <c r="AI2551" s="10"/>
      <c r="AJ2551" s="9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</row>
    <row r="2552" spans="1:145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13"/>
      <c r="T2552" s="13"/>
      <c r="U2552" s="13"/>
      <c r="V2552" s="13"/>
      <c r="W2552" s="4"/>
      <c r="X2552" s="30"/>
      <c r="Y2552" s="9"/>
      <c r="Z2552" s="9"/>
      <c r="AA2552" s="28"/>
      <c r="AB2552" s="3"/>
      <c r="AC2552" s="1"/>
      <c r="AD2552" s="9"/>
      <c r="AE2552" s="3"/>
      <c r="AF2552" s="3"/>
      <c r="AG2552" s="3"/>
      <c r="AH2552" s="9"/>
      <c r="AI2552" s="10"/>
      <c r="AJ2552" s="9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</row>
    <row r="2553" spans="1:145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13"/>
      <c r="T2553" s="13"/>
      <c r="U2553" s="13"/>
      <c r="V2553" s="13"/>
      <c r="W2553" s="4"/>
      <c r="X2553" s="30"/>
      <c r="Y2553" s="9"/>
      <c r="Z2553" s="9"/>
      <c r="AA2553" s="28"/>
      <c r="AB2553" s="3"/>
      <c r="AC2553" s="1"/>
      <c r="AD2553" s="9"/>
      <c r="AE2553" s="3"/>
      <c r="AF2553" s="3"/>
      <c r="AG2553" s="3"/>
      <c r="AH2553" s="9"/>
      <c r="AI2553" s="10"/>
      <c r="AJ2553" s="9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</row>
    <row r="2554" spans="1:145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13"/>
      <c r="T2554" s="13"/>
      <c r="U2554" s="13"/>
      <c r="V2554" s="13"/>
      <c r="W2554" s="4"/>
      <c r="X2554" s="30"/>
      <c r="Y2554" s="9"/>
      <c r="Z2554" s="9"/>
      <c r="AA2554" s="28"/>
      <c r="AB2554" s="3"/>
      <c r="AC2554" s="1"/>
      <c r="AD2554" s="9"/>
      <c r="AE2554" s="3"/>
      <c r="AF2554" s="3"/>
      <c r="AG2554" s="3"/>
      <c r="AH2554" s="9"/>
      <c r="AI2554" s="10"/>
      <c r="AJ2554" s="9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</row>
    <row r="2555" spans="1:145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13"/>
      <c r="T2555" s="13"/>
      <c r="U2555" s="13"/>
      <c r="V2555" s="13"/>
      <c r="W2555" s="4"/>
      <c r="X2555" s="30"/>
      <c r="Y2555" s="9"/>
      <c r="Z2555" s="9"/>
      <c r="AA2555" s="28"/>
      <c r="AB2555" s="3"/>
      <c r="AC2555" s="1"/>
      <c r="AD2555" s="9"/>
      <c r="AE2555" s="3"/>
      <c r="AF2555" s="3"/>
      <c r="AG2555" s="3"/>
      <c r="AH2555" s="9"/>
      <c r="AI2555" s="10"/>
      <c r="AJ2555" s="9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</row>
    <row r="2556" spans="1:145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13"/>
      <c r="T2556" s="13"/>
      <c r="U2556" s="13"/>
      <c r="V2556" s="13"/>
      <c r="W2556" s="4"/>
      <c r="X2556" s="30"/>
      <c r="Y2556" s="9"/>
      <c r="Z2556" s="9"/>
      <c r="AA2556" s="28"/>
      <c r="AB2556" s="3"/>
      <c r="AC2556" s="1"/>
      <c r="AD2556" s="9"/>
      <c r="AE2556" s="3"/>
      <c r="AF2556" s="3"/>
      <c r="AG2556" s="3"/>
      <c r="AH2556" s="9"/>
      <c r="AI2556" s="10"/>
      <c r="AJ2556" s="9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</row>
    <row r="2557" spans="1:145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13"/>
      <c r="T2557" s="13"/>
      <c r="U2557" s="13"/>
      <c r="V2557" s="13"/>
      <c r="W2557" s="4"/>
      <c r="X2557" s="30"/>
      <c r="Y2557" s="9"/>
      <c r="Z2557" s="9"/>
      <c r="AA2557" s="28"/>
      <c r="AB2557" s="3"/>
      <c r="AC2557" s="1"/>
      <c r="AD2557" s="9"/>
      <c r="AE2557" s="3"/>
      <c r="AF2557" s="3"/>
      <c r="AG2557" s="3"/>
      <c r="AH2557" s="9"/>
      <c r="AI2557" s="10"/>
      <c r="AJ2557" s="9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</row>
    <row r="2558" spans="1:145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13"/>
      <c r="T2558" s="13"/>
      <c r="U2558" s="13"/>
      <c r="V2558" s="13"/>
      <c r="W2558" s="4"/>
      <c r="X2558" s="30"/>
      <c r="Y2558" s="9"/>
      <c r="Z2558" s="9"/>
      <c r="AA2558" s="28"/>
      <c r="AB2558" s="3"/>
      <c r="AC2558" s="1"/>
      <c r="AD2558" s="9"/>
      <c r="AE2558" s="3"/>
      <c r="AF2558" s="3"/>
      <c r="AG2558" s="3"/>
      <c r="AH2558" s="9"/>
      <c r="AI2558" s="10"/>
      <c r="AJ2558" s="9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</row>
    <row r="2559" spans="1:145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13"/>
      <c r="T2559" s="13"/>
      <c r="U2559" s="13"/>
      <c r="V2559" s="13"/>
      <c r="W2559" s="4"/>
      <c r="X2559" s="30"/>
      <c r="Y2559" s="9"/>
      <c r="Z2559" s="9"/>
      <c r="AA2559" s="28"/>
      <c r="AB2559" s="3"/>
      <c r="AC2559" s="1"/>
      <c r="AD2559" s="9"/>
      <c r="AE2559" s="3"/>
      <c r="AF2559" s="3"/>
      <c r="AG2559" s="3"/>
      <c r="AH2559" s="9"/>
      <c r="AI2559" s="10"/>
      <c r="AJ2559" s="9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</row>
    <row r="2560" spans="1:145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13"/>
      <c r="T2560" s="13"/>
      <c r="U2560" s="13"/>
      <c r="V2560" s="13"/>
      <c r="W2560" s="4"/>
      <c r="X2560" s="30"/>
      <c r="Y2560" s="9"/>
      <c r="Z2560" s="9"/>
      <c r="AA2560" s="28"/>
      <c r="AB2560" s="3"/>
      <c r="AC2560" s="1"/>
      <c r="AD2560" s="9"/>
      <c r="AE2560" s="3"/>
      <c r="AF2560" s="3"/>
      <c r="AG2560" s="3"/>
      <c r="AH2560" s="9"/>
      <c r="AI2560" s="10"/>
      <c r="AJ2560" s="9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</row>
    <row r="2561" spans="1:145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13"/>
      <c r="T2561" s="13"/>
      <c r="U2561" s="13"/>
      <c r="V2561" s="13"/>
      <c r="W2561" s="4"/>
      <c r="X2561" s="30"/>
      <c r="Y2561" s="9"/>
      <c r="Z2561" s="9"/>
      <c r="AA2561" s="28"/>
      <c r="AB2561" s="3"/>
      <c r="AC2561" s="1"/>
      <c r="AD2561" s="9"/>
      <c r="AE2561" s="3"/>
      <c r="AF2561" s="3"/>
      <c r="AG2561" s="3"/>
      <c r="AH2561" s="9"/>
      <c r="AI2561" s="10"/>
      <c r="AJ2561" s="9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</row>
    <row r="2562" spans="1:145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13"/>
      <c r="T2562" s="13"/>
      <c r="U2562" s="13"/>
      <c r="V2562" s="13"/>
      <c r="W2562" s="4"/>
      <c r="X2562" s="30"/>
      <c r="Y2562" s="9"/>
      <c r="Z2562" s="9"/>
      <c r="AA2562" s="28"/>
      <c r="AB2562" s="3"/>
      <c r="AC2562" s="1"/>
      <c r="AD2562" s="9"/>
      <c r="AE2562" s="3"/>
      <c r="AF2562" s="3"/>
      <c r="AG2562" s="3"/>
      <c r="AH2562" s="9"/>
      <c r="AI2562" s="10"/>
      <c r="AJ2562" s="9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</row>
    <row r="2563" spans="1:145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13"/>
      <c r="T2563" s="13"/>
      <c r="U2563" s="13"/>
      <c r="V2563" s="13"/>
      <c r="W2563" s="4"/>
      <c r="X2563" s="30"/>
      <c r="Y2563" s="9"/>
      <c r="Z2563" s="9"/>
      <c r="AA2563" s="28"/>
      <c r="AB2563" s="3"/>
      <c r="AC2563" s="1"/>
      <c r="AD2563" s="9"/>
      <c r="AE2563" s="3"/>
      <c r="AF2563" s="3"/>
      <c r="AG2563" s="3"/>
      <c r="AH2563" s="9"/>
      <c r="AI2563" s="10"/>
      <c r="AJ2563" s="9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</row>
    <row r="2564" spans="1:145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13"/>
      <c r="T2564" s="13"/>
      <c r="U2564" s="13"/>
      <c r="V2564" s="13"/>
      <c r="W2564" s="4"/>
      <c r="X2564" s="30"/>
      <c r="Y2564" s="9"/>
      <c r="Z2564" s="9"/>
      <c r="AA2564" s="28"/>
      <c r="AB2564" s="3"/>
      <c r="AC2564" s="1"/>
      <c r="AD2564" s="9"/>
      <c r="AE2564" s="3"/>
      <c r="AF2564" s="3"/>
      <c r="AG2564" s="3"/>
      <c r="AH2564" s="9"/>
      <c r="AI2564" s="10"/>
      <c r="AJ2564" s="9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</row>
    <row r="2565" spans="1:145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13"/>
      <c r="T2565" s="13"/>
      <c r="U2565" s="13"/>
      <c r="V2565" s="13"/>
      <c r="W2565" s="4"/>
      <c r="X2565" s="30"/>
      <c r="Y2565" s="9"/>
      <c r="Z2565" s="9"/>
      <c r="AA2565" s="28"/>
      <c r="AB2565" s="3"/>
      <c r="AC2565" s="1"/>
      <c r="AD2565" s="9"/>
      <c r="AE2565" s="3"/>
      <c r="AF2565" s="3"/>
      <c r="AG2565" s="3"/>
      <c r="AH2565" s="9"/>
      <c r="AI2565" s="10"/>
      <c r="AJ2565" s="9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</row>
    <row r="2566" spans="1:145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13"/>
      <c r="T2566" s="13"/>
      <c r="U2566" s="13"/>
      <c r="V2566" s="13"/>
      <c r="W2566" s="4"/>
      <c r="X2566" s="30"/>
      <c r="Y2566" s="9"/>
      <c r="Z2566" s="9"/>
      <c r="AA2566" s="28"/>
      <c r="AB2566" s="3"/>
      <c r="AC2566" s="1"/>
      <c r="AD2566" s="9"/>
      <c r="AE2566" s="3"/>
      <c r="AF2566" s="3"/>
      <c r="AG2566" s="3"/>
      <c r="AH2566" s="9"/>
      <c r="AI2566" s="10"/>
      <c r="AJ2566" s="9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</row>
    <row r="2567" spans="1:145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13"/>
      <c r="T2567" s="13"/>
      <c r="U2567" s="13"/>
      <c r="V2567" s="13"/>
      <c r="W2567" s="4"/>
      <c r="X2567" s="30"/>
      <c r="Y2567" s="9"/>
      <c r="Z2567" s="9"/>
      <c r="AA2567" s="28"/>
      <c r="AB2567" s="3"/>
      <c r="AC2567" s="1"/>
      <c r="AD2567" s="9"/>
      <c r="AE2567" s="3"/>
      <c r="AF2567" s="3"/>
      <c r="AG2567" s="3"/>
      <c r="AH2567" s="9"/>
      <c r="AI2567" s="10"/>
      <c r="AJ2567" s="9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</row>
    <row r="2568" spans="1:145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13"/>
      <c r="T2568" s="13"/>
      <c r="U2568" s="13"/>
      <c r="V2568" s="13"/>
      <c r="W2568" s="4"/>
      <c r="X2568" s="30"/>
      <c r="Y2568" s="27"/>
      <c r="Z2568" s="27"/>
      <c r="AA2568" s="32"/>
      <c r="AB2568" s="20"/>
      <c r="AC2568" s="23"/>
      <c r="AD2568" s="27"/>
      <c r="AE2568" s="20"/>
      <c r="AF2568" s="20"/>
      <c r="AG2568" s="20"/>
      <c r="AH2568" s="27"/>
      <c r="AI2568" s="21"/>
      <c r="AJ2568" s="27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</row>
    <row r="2569" spans="1:145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13"/>
      <c r="T2569" s="13"/>
      <c r="U2569" s="13"/>
      <c r="V2569" s="13"/>
      <c r="W2569" s="4"/>
      <c r="X2569" s="30"/>
      <c r="Y2569" s="27"/>
      <c r="Z2569" s="27"/>
      <c r="AA2569" s="32"/>
      <c r="AB2569" s="20"/>
      <c r="AC2569" s="23"/>
      <c r="AD2569" s="27"/>
      <c r="AE2569" s="20"/>
      <c r="AF2569" s="20"/>
      <c r="AG2569" s="20"/>
      <c r="AH2569" s="27"/>
      <c r="AI2569" s="21"/>
      <c r="AJ2569" s="27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</row>
    <row r="2570" spans="1:145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13"/>
      <c r="T2570" s="13"/>
      <c r="U2570" s="13"/>
      <c r="V2570" s="13"/>
      <c r="W2570" s="4"/>
      <c r="X2570" s="30"/>
      <c r="Y2570" s="9"/>
      <c r="Z2570" s="9"/>
      <c r="AA2570" s="28"/>
      <c r="AB2570" s="3"/>
      <c r="AC2570" s="1"/>
      <c r="AD2570" s="9"/>
      <c r="AE2570" s="3"/>
      <c r="AF2570" s="3"/>
      <c r="AG2570" s="3"/>
      <c r="AH2570" s="9"/>
      <c r="AI2570" s="10"/>
      <c r="AJ2570" s="9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</row>
    <row r="2571" spans="1:145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13"/>
      <c r="T2571" s="13"/>
      <c r="U2571" s="13"/>
      <c r="V2571" s="13"/>
      <c r="W2571" s="4"/>
      <c r="X2571" s="30"/>
      <c r="Y2571" s="9"/>
      <c r="Z2571" s="9"/>
      <c r="AA2571" s="28"/>
      <c r="AB2571" s="3"/>
      <c r="AC2571" s="1"/>
      <c r="AD2571" s="9"/>
      <c r="AE2571" s="3"/>
      <c r="AF2571" s="3"/>
      <c r="AG2571" s="3"/>
      <c r="AH2571" s="9"/>
      <c r="AI2571" s="10"/>
      <c r="AJ2571" s="9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</row>
    <row r="2572" spans="1:145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13"/>
      <c r="T2572" s="13"/>
      <c r="U2572" s="13"/>
      <c r="V2572" s="13"/>
      <c r="W2572" s="4"/>
      <c r="X2572" s="30"/>
      <c r="Y2572" s="9"/>
      <c r="Z2572" s="9"/>
      <c r="AA2572" s="28"/>
      <c r="AB2572" s="3"/>
      <c r="AC2572" s="1"/>
      <c r="AD2572" s="9"/>
      <c r="AE2572" s="3"/>
      <c r="AF2572" s="3"/>
      <c r="AG2572" s="3"/>
      <c r="AH2572" s="9"/>
      <c r="AI2572" s="10"/>
      <c r="AJ2572" s="9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</row>
    <row r="2573" spans="1:145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13"/>
      <c r="T2573" s="13"/>
      <c r="U2573" s="13"/>
      <c r="V2573" s="13"/>
      <c r="W2573" s="4"/>
      <c r="X2573" s="30"/>
      <c r="Y2573" s="9"/>
      <c r="Z2573" s="9"/>
      <c r="AA2573" s="28"/>
      <c r="AB2573" s="3"/>
      <c r="AC2573" s="1"/>
      <c r="AD2573" s="9"/>
      <c r="AE2573" s="3"/>
      <c r="AF2573" s="3"/>
      <c r="AG2573" s="3"/>
      <c r="AH2573" s="9"/>
      <c r="AI2573" s="10"/>
      <c r="AJ2573" s="9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</row>
    <row r="2574" spans="1:145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13"/>
      <c r="T2574" s="13"/>
      <c r="U2574" s="13"/>
      <c r="V2574" s="13"/>
      <c r="W2574" s="4"/>
      <c r="X2574" s="30"/>
      <c r="Y2574" s="9"/>
      <c r="Z2574" s="9"/>
      <c r="AA2574" s="28"/>
      <c r="AB2574" s="3"/>
      <c r="AC2574" s="1"/>
      <c r="AD2574" s="9"/>
      <c r="AE2574" s="3"/>
      <c r="AF2574" s="3"/>
      <c r="AG2574" s="3"/>
      <c r="AH2574" s="9"/>
      <c r="AI2574" s="10"/>
      <c r="AJ2574" s="9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</row>
    <row r="2575" spans="1:145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13"/>
      <c r="T2575" s="13"/>
      <c r="U2575" s="13"/>
      <c r="V2575" s="13"/>
      <c r="W2575" s="4"/>
      <c r="X2575" s="30"/>
      <c r="Y2575" s="9"/>
      <c r="Z2575" s="9"/>
      <c r="AA2575" s="28"/>
      <c r="AB2575" s="3"/>
      <c r="AC2575" s="1"/>
      <c r="AD2575" s="9"/>
      <c r="AE2575" s="3"/>
      <c r="AF2575" s="3"/>
      <c r="AG2575" s="3"/>
      <c r="AH2575" s="9"/>
      <c r="AI2575" s="10"/>
      <c r="AJ2575" s="9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</row>
    <row r="2576" spans="1:145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13"/>
      <c r="T2576" s="13"/>
      <c r="U2576" s="13"/>
      <c r="V2576" s="13"/>
      <c r="W2576" s="4"/>
      <c r="X2576" s="30"/>
      <c r="Y2576" s="9"/>
      <c r="Z2576" s="9"/>
      <c r="AA2576" s="28"/>
      <c r="AB2576" s="3"/>
      <c r="AC2576" s="1"/>
      <c r="AD2576" s="9"/>
      <c r="AE2576" s="3"/>
      <c r="AF2576" s="3"/>
      <c r="AG2576" s="3"/>
      <c r="AH2576" s="9"/>
      <c r="AI2576" s="10"/>
      <c r="AJ2576" s="9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</row>
    <row r="2577" spans="1:145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13"/>
      <c r="T2577" s="13"/>
      <c r="U2577" s="13"/>
      <c r="V2577" s="13"/>
      <c r="W2577" s="4"/>
      <c r="X2577" s="30"/>
      <c r="Y2577" s="9"/>
      <c r="Z2577" s="9"/>
      <c r="AA2577" s="28"/>
      <c r="AB2577" s="3"/>
      <c r="AC2577" s="1"/>
      <c r="AD2577" s="9"/>
      <c r="AE2577" s="3"/>
      <c r="AF2577" s="3"/>
      <c r="AG2577" s="3"/>
      <c r="AH2577" s="9"/>
      <c r="AI2577" s="10"/>
      <c r="AJ2577" s="9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</row>
    <row r="2578" spans="1:145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13"/>
      <c r="T2578" s="13"/>
      <c r="U2578" s="13"/>
      <c r="V2578" s="13"/>
      <c r="W2578" s="4"/>
      <c r="X2578" s="30"/>
      <c r="Y2578" s="9"/>
      <c r="Z2578" s="9"/>
      <c r="AA2578" s="28"/>
      <c r="AB2578" s="3"/>
      <c r="AC2578" s="1"/>
      <c r="AD2578" s="9"/>
      <c r="AE2578" s="3"/>
      <c r="AF2578" s="3"/>
      <c r="AG2578" s="3"/>
      <c r="AH2578" s="9"/>
      <c r="AI2578" s="10"/>
      <c r="AJ2578" s="9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</row>
    <row r="2579" spans="1:145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13"/>
      <c r="T2579" s="13"/>
      <c r="U2579" s="13"/>
      <c r="V2579" s="13"/>
      <c r="W2579" s="4"/>
      <c r="X2579" s="30"/>
      <c r="Y2579" s="9"/>
      <c r="Z2579" s="9"/>
      <c r="AA2579" s="28"/>
      <c r="AB2579" s="3"/>
      <c r="AC2579" s="1"/>
      <c r="AD2579" s="9"/>
      <c r="AE2579" s="3"/>
      <c r="AF2579" s="3"/>
      <c r="AG2579" s="3"/>
      <c r="AH2579" s="9"/>
      <c r="AI2579" s="10"/>
      <c r="AJ2579" s="9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</row>
    <row r="2580" spans="1:145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13"/>
      <c r="T2580" s="13"/>
      <c r="U2580" s="13"/>
      <c r="V2580" s="13"/>
      <c r="W2580" s="4"/>
      <c r="X2580" s="30"/>
      <c r="Y2580" s="9"/>
      <c r="Z2580" s="9"/>
      <c r="AA2580" s="28"/>
      <c r="AB2580" s="3"/>
      <c r="AC2580" s="1"/>
      <c r="AD2580" s="9"/>
      <c r="AE2580" s="3"/>
      <c r="AF2580" s="3"/>
      <c r="AG2580" s="3"/>
      <c r="AH2580" s="9"/>
      <c r="AI2580" s="10"/>
      <c r="AJ2580" s="9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</row>
    <row r="2581" spans="1:145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13"/>
      <c r="T2581" s="13"/>
      <c r="U2581" s="13"/>
      <c r="V2581" s="13"/>
      <c r="W2581" s="4"/>
      <c r="X2581" s="30"/>
      <c r="Y2581" s="9"/>
      <c r="Z2581" s="9"/>
      <c r="AA2581" s="28"/>
      <c r="AB2581" s="3"/>
      <c r="AC2581" s="1"/>
      <c r="AD2581" s="9"/>
      <c r="AE2581" s="3"/>
      <c r="AF2581" s="3"/>
      <c r="AG2581" s="3"/>
      <c r="AH2581" s="9"/>
      <c r="AI2581" s="10"/>
      <c r="AJ2581" s="9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</row>
    <row r="2582" spans="1:145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13"/>
      <c r="T2582" s="13"/>
      <c r="U2582" s="13"/>
      <c r="V2582" s="13"/>
      <c r="W2582" s="4"/>
      <c r="X2582" s="30"/>
      <c r="Y2582" s="9"/>
      <c r="Z2582" s="9"/>
      <c r="AA2582" s="28"/>
      <c r="AB2582" s="3"/>
      <c r="AC2582" s="1"/>
      <c r="AD2582" s="9"/>
      <c r="AE2582" s="3"/>
      <c r="AF2582" s="3"/>
      <c r="AG2582" s="3"/>
      <c r="AH2582" s="9"/>
      <c r="AI2582" s="10"/>
      <c r="AJ2582" s="9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</row>
    <row r="2583" spans="1:145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13"/>
      <c r="T2583" s="13"/>
      <c r="U2583" s="13"/>
      <c r="V2583" s="13"/>
      <c r="W2583" s="4"/>
      <c r="X2583" s="30"/>
      <c r="Y2583" s="9"/>
      <c r="Z2583" s="9"/>
      <c r="AA2583" s="28"/>
      <c r="AB2583" s="3"/>
      <c r="AC2583" s="1"/>
      <c r="AD2583" s="9"/>
      <c r="AE2583" s="3"/>
      <c r="AF2583" s="3"/>
      <c r="AG2583" s="3"/>
      <c r="AH2583" s="9"/>
      <c r="AI2583" s="10"/>
      <c r="AJ2583" s="9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</row>
    <row r="2584" spans="1:145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13"/>
      <c r="T2584" s="13"/>
      <c r="U2584" s="13"/>
      <c r="V2584" s="13"/>
      <c r="W2584" s="4"/>
      <c r="X2584" s="30"/>
      <c r="Y2584" s="9"/>
      <c r="Z2584" s="9"/>
      <c r="AA2584" s="28"/>
      <c r="AB2584" s="3"/>
      <c r="AC2584" s="1"/>
      <c r="AD2584" s="9"/>
      <c r="AE2584" s="3"/>
      <c r="AF2584" s="3"/>
      <c r="AG2584" s="3"/>
      <c r="AH2584" s="9"/>
      <c r="AI2584" s="10"/>
      <c r="AJ2584" s="9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</row>
    <row r="2585" spans="1:145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13"/>
      <c r="T2585" s="13"/>
      <c r="U2585" s="13"/>
      <c r="V2585" s="13"/>
      <c r="W2585" s="4"/>
      <c r="X2585" s="30"/>
      <c r="Y2585" s="9"/>
      <c r="Z2585" s="9"/>
      <c r="AA2585" s="28"/>
      <c r="AB2585" s="3"/>
      <c r="AC2585" s="1"/>
      <c r="AD2585" s="9"/>
      <c r="AE2585" s="3"/>
      <c r="AF2585" s="3"/>
      <c r="AG2585" s="3"/>
      <c r="AH2585" s="9"/>
      <c r="AI2585" s="10"/>
      <c r="AJ2585" s="9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</row>
    <row r="2586" spans="1:145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13"/>
      <c r="T2586" s="13"/>
      <c r="U2586" s="13"/>
      <c r="V2586" s="13"/>
      <c r="W2586" s="4"/>
      <c r="X2586" s="30"/>
      <c r="Y2586" s="9"/>
      <c r="Z2586" s="9"/>
      <c r="AA2586" s="28"/>
      <c r="AB2586" s="3"/>
      <c r="AC2586" s="1"/>
      <c r="AD2586" s="9"/>
      <c r="AE2586" s="3"/>
      <c r="AF2586" s="3"/>
      <c r="AG2586" s="3"/>
      <c r="AH2586" s="9"/>
      <c r="AI2586" s="10"/>
      <c r="AJ2586" s="9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</row>
    <row r="2587" spans="1:145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13"/>
      <c r="T2587" s="13"/>
      <c r="U2587" s="13"/>
      <c r="V2587" s="13"/>
      <c r="W2587" s="4"/>
      <c r="X2587" s="30"/>
      <c r="Y2587" s="9"/>
      <c r="Z2587" s="9"/>
      <c r="AA2587" s="28"/>
      <c r="AB2587" s="3"/>
      <c r="AC2587" s="1"/>
      <c r="AD2587" s="9"/>
      <c r="AE2587" s="3"/>
      <c r="AF2587" s="3"/>
      <c r="AG2587" s="3"/>
      <c r="AH2587" s="9"/>
      <c r="AI2587" s="10"/>
      <c r="AJ2587" s="9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</row>
    <row r="2588" spans="1:145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13"/>
      <c r="T2588" s="13"/>
      <c r="U2588" s="13"/>
      <c r="V2588" s="13"/>
      <c r="W2588" s="4"/>
      <c r="X2588" s="30"/>
      <c r="Y2588" s="9"/>
      <c r="Z2588" s="9"/>
      <c r="AA2588" s="28"/>
      <c r="AB2588" s="3"/>
      <c r="AC2588" s="1"/>
      <c r="AD2588" s="9"/>
      <c r="AE2588" s="3"/>
      <c r="AF2588" s="3"/>
      <c r="AG2588" s="3"/>
      <c r="AH2588" s="9"/>
      <c r="AI2588" s="10"/>
      <c r="AJ2588" s="9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</row>
    <row r="2589" spans="1:145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13"/>
      <c r="T2589" s="13"/>
      <c r="U2589" s="13"/>
      <c r="V2589" s="13"/>
      <c r="W2589" s="4"/>
      <c r="X2589" s="30"/>
      <c r="Y2589" s="9"/>
      <c r="Z2589" s="9"/>
      <c r="AA2589" s="28"/>
      <c r="AB2589" s="3"/>
      <c r="AC2589" s="1"/>
      <c r="AD2589" s="9"/>
      <c r="AE2589" s="3"/>
      <c r="AF2589" s="3"/>
      <c r="AG2589" s="3"/>
      <c r="AH2589" s="9"/>
      <c r="AI2589" s="10"/>
      <c r="AJ2589" s="9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</row>
    <row r="2590" spans="1:145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13"/>
      <c r="T2590" s="13"/>
      <c r="U2590" s="13"/>
      <c r="V2590" s="13"/>
      <c r="W2590" s="4"/>
      <c r="X2590" s="30"/>
      <c r="Y2590" s="9"/>
      <c r="Z2590" s="9"/>
      <c r="AA2590" s="28"/>
      <c r="AB2590" s="3"/>
      <c r="AC2590" s="1"/>
      <c r="AD2590" s="9"/>
      <c r="AE2590" s="3"/>
      <c r="AF2590" s="3"/>
      <c r="AG2590" s="3"/>
      <c r="AH2590" s="9"/>
      <c r="AI2590" s="10"/>
      <c r="AJ2590" s="9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</row>
    <row r="2591" spans="1:145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13"/>
      <c r="T2591" s="13"/>
      <c r="U2591" s="13"/>
      <c r="V2591" s="13"/>
      <c r="W2591" s="4"/>
      <c r="X2591" s="30"/>
      <c r="Y2591" s="9"/>
      <c r="Z2591" s="9"/>
      <c r="AA2591" s="28"/>
      <c r="AB2591" s="3"/>
      <c r="AC2591" s="1"/>
      <c r="AD2591" s="9"/>
      <c r="AE2591" s="3"/>
      <c r="AF2591" s="3"/>
      <c r="AG2591" s="3"/>
      <c r="AH2591" s="9"/>
      <c r="AI2591" s="10"/>
      <c r="AJ2591" s="9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</row>
    <row r="2592" spans="1:145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13"/>
      <c r="T2592" s="13"/>
      <c r="U2592" s="13"/>
      <c r="V2592" s="13"/>
      <c r="W2592" s="4"/>
      <c r="X2592" s="30"/>
      <c r="Y2592" s="9"/>
      <c r="Z2592" s="9"/>
      <c r="AA2592" s="28"/>
      <c r="AB2592" s="3"/>
      <c r="AC2592" s="1"/>
      <c r="AD2592" s="9"/>
      <c r="AE2592" s="3"/>
      <c r="AF2592" s="3"/>
      <c r="AG2592" s="3"/>
      <c r="AH2592" s="9"/>
      <c r="AI2592" s="10"/>
      <c r="AJ2592" s="9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</row>
    <row r="2593" spans="1:145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13"/>
      <c r="T2593" s="13"/>
      <c r="U2593" s="13"/>
      <c r="V2593" s="13"/>
      <c r="W2593" s="4"/>
      <c r="X2593" s="30"/>
      <c r="Y2593" s="9"/>
      <c r="Z2593" s="9"/>
      <c r="AA2593" s="28"/>
      <c r="AB2593" s="3"/>
      <c r="AC2593" s="1"/>
      <c r="AD2593" s="9"/>
      <c r="AE2593" s="3"/>
      <c r="AF2593" s="3"/>
      <c r="AG2593" s="3"/>
      <c r="AH2593" s="9"/>
      <c r="AI2593" s="10"/>
      <c r="AJ2593" s="9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</row>
    <row r="2594" spans="1:145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13"/>
      <c r="T2594" s="13"/>
      <c r="U2594" s="13"/>
      <c r="V2594" s="13"/>
      <c r="W2594" s="4"/>
      <c r="X2594" s="30"/>
      <c r="Y2594" s="9"/>
      <c r="Z2594" s="9"/>
      <c r="AA2594" s="28"/>
      <c r="AB2594" s="3"/>
      <c r="AC2594" s="1"/>
      <c r="AD2594" s="9"/>
      <c r="AE2594" s="3"/>
      <c r="AF2594" s="3"/>
      <c r="AG2594" s="3"/>
      <c r="AH2594" s="9"/>
      <c r="AI2594" s="10"/>
      <c r="AJ2594" s="9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</row>
    <row r="2595" spans="1:145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13"/>
      <c r="T2595" s="13"/>
      <c r="U2595" s="13"/>
      <c r="V2595" s="13"/>
      <c r="W2595" s="4"/>
      <c r="X2595" s="30"/>
      <c r="Y2595" s="9"/>
      <c r="Z2595" s="9"/>
      <c r="AA2595" s="28"/>
      <c r="AB2595" s="3"/>
      <c r="AC2595" s="1"/>
      <c r="AD2595" s="9"/>
      <c r="AE2595" s="3"/>
      <c r="AF2595" s="3"/>
      <c r="AG2595" s="3"/>
      <c r="AH2595" s="9"/>
      <c r="AI2595" s="10"/>
      <c r="AJ2595" s="9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</row>
    <row r="2596" spans="1:145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13"/>
      <c r="T2596" s="13"/>
      <c r="U2596" s="13"/>
      <c r="V2596" s="13"/>
      <c r="W2596" s="4"/>
      <c r="X2596" s="30"/>
      <c r="Y2596" s="9"/>
      <c r="Z2596" s="9"/>
      <c r="AA2596" s="28"/>
      <c r="AB2596" s="3"/>
      <c r="AC2596" s="1"/>
      <c r="AD2596" s="9"/>
      <c r="AE2596" s="3"/>
      <c r="AF2596" s="3"/>
      <c r="AG2596" s="3"/>
      <c r="AH2596" s="9"/>
      <c r="AI2596" s="10"/>
      <c r="AJ2596" s="9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</row>
    <row r="2597" spans="1:145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13"/>
      <c r="T2597" s="13"/>
      <c r="U2597" s="13"/>
      <c r="V2597" s="13"/>
      <c r="W2597" s="4"/>
      <c r="X2597" s="30"/>
      <c r="Y2597" s="9"/>
      <c r="Z2597" s="9"/>
      <c r="AA2597" s="28"/>
      <c r="AB2597" s="3"/>
      <c r="AC2597" s="1"/>
      <c r="AD2597" s="9"/>
      <c r="AE2597" s="3"/>
      <c r="AF2597" s="3"/>
      <c r="AG2597" s="3"/>
      <c r="AH2597" s="9"/>
      <c r="AI2597" s="10"/>
      <c r="AJ2597" s="9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</row>
    <row r="2598" spans="1:145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13"/>
      <c r="T2598" s="13"/>
      <c r="U2598" s="13"/>
      <c r="V2598" s="13"/>
      <c r="W2598" s="4"/>
      <c r="X2598" s="30"/>
      <c r="Y2598" s="9"/>
      <c r="Z2598" s="9"/>
      <c r="AA2598" s="28"/>
      <c r="AB2598" s="3"/>
      <c r="AC2598" s="1"/>
      <c r="AD2598" s="9"/>
      <c r="AE2598" s="3"/>
      <c r="AF2598" s="3"/>
      <c r="AG2598" s="3"/>
      <c r="AH2598" s="9"/>
      <c r="AI2598" s="10"/>
      <c r="AJ2598" s="9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</row>
    <row r="2599" spans="1:145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13"/>
      <c r="T2599" s="13"/>
      <c r="U2599" s="13"/>
      <c r="V2599" s="13"/>
      <c r="W2599" s="4"/>
      <c r="X2599" s="30"/>
      <c r="Y2599" s="9"/>
      <c r="Z2599" s="9"/>
      <c r="AA2599" s="28"/>
      <c r="AB2599" s="3"/>
      <c r="AC2599" s="1"/>
      <c r="AD2599" s="9"/>
      <c r="AE2599" s="3"/>
      <c r="AF2599" s="3"/>
      <c r="AG2599" s="3"/>
      <c r="AH2599" s="9"/>
      <c r="AI2599" s="10"/>
      <c r="AJ2599" s="9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</row>
    <row r="2600" spans="1:145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13"/>
      <c r="T2600" s="13"/>
      <c r="U2600" s="13"/>
      <c r="V2600" s="13"/>
      <c r="W2600" s="4"/>
      <c r="X2600" s="30"/>
      <c r="Y2600" s="9"/>
      <c r="Z2600" s="9"/>
      <c r="AA2600" s="28"/>
      <c r="AB2600" s="3"/>
      <c r="AC2600" s="1"/>
      <c r="AD2600" s="9"/>
      <c r="AE2600" s="3"/>
      <c r="AF2600" s="3"/>
      <c r="AG2600" s="3"/>
      <c r="AH2600" s="9"/>
      <c r="AI2600" s="10"/>
      <c r="AJ2600" s="9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</row>
    <row r="2601" spans="1:145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13"/>
      <c r="T2601" s="13"/>
      <c r="U2601" s="13"/>
      <c r="V2601" s="13"/>
      <c r="W2601" s="4"/>
      <c r="X2601" s="30"/>
      <c r="Y2601" s="9"/>
      <c r="Z2601" s="9"/>
      <c r="AA2601" s="28"/>
      <c r="AB2601" s="3"/>
      <c r="AC2601" s="1"/>
      <c r="AD2601" s="9"/>
      <c r="AE2601" s="3"/>
      <c r="AF2601" s="3"/>
      <c r="AG2601" s="3"/>
      <c r="AH2601" s="9"/>
      <c r="AI2601" s="10"/>
      <c r="AJ2601" s="9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</row>
    <row r="2602" spans="1:145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13"/>
      <c r="T2602" s="13"/>
      <c r="U2602" s="13"/>
      <c r="V2602" s="13"/>
      <c r="W2602" s="4"/>
      <c r="X2602" s="30"/>
      <c r="Y2602" s="9"/>
      <c r="Z2602" s="9"/>
      <c r="AA2602" s="28"/>
      <c r="AB2602" s="3"/>
      <c r="AC2602" s="1"/>
      <c r="AD2602" s="9"/>
      <c r="AE2602" s="3"/>
      <c r="AF2602" s="3"/>
      <c r="AG2602" s="3"/>
      <c r="AH2602" s="9"/>
      <c r="AI2602" s="10"/>
      <c r="AJ2602" s="9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</row>
    <row r="2603" spans="1:145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13"/>
      <c r="T2603" s="13"/>
      <c r="U2603" s="13"/>
      <c r="V2603" s="13"/>
      <c r="W2603" s="4"/>
      <c r="X2603" s="30"/>
      <c r="Y2603" s="9"/>
      <c r="Z2603" s="9"/>
      <c r="AA2603" s="28"/>
      <c r="AB2603" s="3"/>
      <c r="AC2603" s="1"/>
      <c r="AD2603" s="9"/>
      <c r="AE2603" s="3"/>
      <c r="AF2603" s="3"/>
      <c r="AG2603" s="3"/>
      <c r="AH2603" s="9"/>
      <c r="AI2603" s="10"/>
      <c r="AJ2603" s="9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</row>
    <row r="2604" spans="1:145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13"/>
      <c r="T2604" s="13"/>
      <c r="U2604" s="13"/>
      <c r="V2604" s="13"/>
      <c r="W2604" s="4"/>
      <c r="X2604" s="30"/>
      <c r="Y2604" s="9"/>
      <c r="Z2604" s="9"/>
      <c r="AA2604" s="28"/>
      <c r="AB2604" s="3"/>
      <c r="AC2604" s="1"/>
      <c r="AD2604" s="9"/>
      <c r="AE2604" s="3"/>
      <c r="AF2604" s="3"/>
      <c r="AG2604" s="3"/>
      <c r="AH2604" s="9"/>
      <c r="AI2604" s="10"/>
      <c r="AJ2604" s="9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</row>
    <row r="2605" spans="1:145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13"/>
      <c r="T2605" s="13"/>
      <c r="U2605" s="13"/>
      <c r="V2605" s="13"/>
      <c r="W2605" s="4"/>
      <c r="X2605" s="30"/>
      <c r="Y2605" s="9"/>
      <c r="Z2605" s="9"/>
      <c r="AA2605" s="28"/>
      <c r="AB2605" s="3"/>
      <c r="AC2605" s="1"/>
      <c r="AD2605" s="9"/>
      <c r="AE2605" s="3"/>
      <c r="AF2605" s="3"/>
      <c r="AG2605" s="3"/>
      <c r="AH2605" s="9"/>
      <c r="AI2605" s="10"/>
      <c r="AJ2605" s="9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</row>
    <row r="2606" spans="1:145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13"/>
      <c r="T2606" s="13"/>
      <c r="U2606" s="13"/>
      <c r="V2606" s="13"/>
      <c r="W2606" s="4"/>
      <c r="X2606" s="30"/>
      <c r="Y2606" s="9"/>
      <c r="Z2606" s="9"/>
      <c r="AA2606" s="28"/>
      <c r="AB2606" s="3"/>
      <c r="AC2606" s="1"/>
      <c r="AD2606" s="9"/>
      <c r="AE2606" s="3"/>
      <c r="AF2606" s="3"/>
      <c r="AG2606" s="3"/>
      <c r="AH2606" s="9"/>
      <c r="AI2606" s="10"/>
      <c r="AJ2606" s="9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</row>
    <row r="2607" spans="1:145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13"/>
      <c r="T2607" s="13"/>
      <c r="U2607" s="13"/>
      <c r="V2607" s="13"/>
      <c r="W2607" s="4"/>
      <c r="X2607" s="30"/>
      <c r="Y2607" s="9"/>
      <c r="Z2607" s="9"/>
      <c r="AA2607" s="28"/>
      <c r="AB2607" s="3"/>
      <c r="AC2607" s="1"/>
      <c r="AD2607" s="9"/>
      <c r="AE2607" s="3"/>
      <c r="AF2607" s="3"/>
      <c r="AG2607" s="3"/>
      <c r="AH2607" s="9"/>
      <c r="AI2607" s="10"/>
      <c r="AJ2607" s="9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</row>
    <row r="2608" spans="1:145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13"/>
      <c r="T2608" s="13"/>
      <c r="U2608" s="13"/>
      <c r="V2608" s="13"/>
      <c r="W2608" s="4"/>
      <c r="X2608" s="30"/>
      <c r="Y2608" s="9"/>
      <c r="Z2608" s="9"/>
      <c r="AA2608" s="28"/>
      <c r="AB2608" s="3"/>
      <c r="AC2608" s="1"/>
      <c r="AD2608" s="9"/>
      <c r="AE2608" s="3"/>
      <c r="AF2608" s="3"/>
      <c r="AG2608" s="3"/>
      <c r="AH2608" s="9"/>
      <c r="AI2608" s="10"/>
      <c r="AJ2608" s="9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</row>
    <row r="2609" spans="1:145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13"/>
      <c r="T2609" s="13"/>
      <c r="U2609" s="13"/>
      <c r="V2609" s="13"/>
      <c r="W2609" s="4"/>
      <c r="X2609" s="30"/>
      <c r="Y2609" s="9"/>
      <c r="Z2609" s="9"/>
      <c r="AA2609" s="28"/>
      <c r="AB2609" s="3"/>
      <c r="AC2609" s="1"/>
      <c r="AD2609" s="9"/>
      <c r="AE2609" s="3"/>
      <c r="AF2609" s="3"/>
      <c r="AG2609" s="3"/>
      <c r="AH2609" s="9"/>
      <c r="AI2609" s="10"/>
      <c r="AJ2609" s="9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</row>
    <row r="2610" spans="1:145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13"/>
      <c r="T2610" s="13"/>
      <c r="U2610" s="13"/>
      <c r="V2610" s="13"/>
      <c r="W2610" s="4"/>
      <c r="X2610" s="30"/>
      <c r="Y2610" s="9"/>
      <c r="Z2610" s="9"/>
      <c r="AA2610" s="28"/>
      <c r="AB2610" s="3"/>
      <c r="AC2610" s="1"/>
      <c r="AD2610" s="9"/>
      <c r="AE2610" s="3"/>
      <c r="AF2610" s="3"/>
      <c r="AG2610" s="3"/>
      <c r="AH2610" s="9"/>
      <c r="AI2610" s="10"/>
      <c r="AJ2610" s="9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</row>
    <row r="2611" spans="1:145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13"/>
      <c r="T2611" s="13"/>
      <c r="U2611" s="13"/>
      <c r="V2611" s="13"/>
      <c r="W2611" s="4"/>
      <c r="X2611" s="30"/>
      <c r="Y2611" s="9"/>
      <c r="Z2611" s="9"/>
      <c r="AA2611" s="28"/>
      <c r="AB2611" s="3"/>
      <c r="AC2611" s="1"/>
      <c r="AD2611" s="9"/>
      <c r="AE2611" s="3"/>
      <c r="AF2611" s="3"/>
      <c r="AG2611" s="3"/>
      <c r="AH2611" s="9"/>
      <c r="AI2611" s="10"/>
      <c r="AJ2611" s="9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</row>
    <row r="2612" spans="1:145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13"/>
      <c r="T2612" s="13"/>
      <c r="U2612" s="13"/>
      <c r="V2612" s="13"/>
      <c r="W2612" s="4"/>
      <c r="X2612" s="30"/>
      <c r="Y2612" s="9"/>
      <c r="Z2612" s="9"/>
      <c r="AA2612" s="28"/>
      <c r="AB2612" s="3"/>
      <c r="AC2612" s="1"/>
      <c r="AD2612" s="9"/>
      <c r="AE2612" s="3"/>
      <c r="AF2612" s="3"/>
      <c r="AG2612" s="3"/>
      <c r="AH2612" s="9"/>
      <c r="AI2612" s="10"/>
      <c r="AJ2612" s="9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</row>
    <row r="2613" spans="1:145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13"/>
      <c r="T2613" s="13"/>
      <c r="U2613" s="13"/>
      <c r="V2613" s="13"/>
      <c r="W2613" s="4"/>
      <c r="X2613" s="30"/>
      <c r="Y2613" s="9"/>
      <c r="Z2613" s="9"/>
      <c r="AA2613" s="28"/>
      <c r="AB2613" s="3"/>
      <c r="AC2613" s="1"/>
      <c r="AD2613" s="9"/>
      <c r="AE2613" s="3"/>
      <c r="AF2613" s="3"/>
      <c r="AG2613" s="3"/>
      <c r="AH2613" s="9"/>
      <c r="AI2613" s="10"/>
      <c r="AJ2613" s="9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</row>
    <row r="2614" spans="1:145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13"/>
      <c r="T2614" s="13"/>
      <c r="U2614" s="13"/>
      <c r="V2614" s="13"/>
      <c r="W2614" s="4"/>
      <c r="X2614" s="30"/>
      <c r="Y2614" s="9"/>
      <c r="Z2614" s="9"/>
      <c r="AA2614" s="28"/>
      <c r="AB2614" s="3"/>
      <c r="AC2614" s="1"/>
      <c r="AD2614" s="9"/>
      <c r="AE2614" s="3"/>
      <c r="AF2614" s="3"/>
      <c r="AG2614" s="3"/>
      <c r="AH2614" s="9"/>
      <c r="AI2614" s="10"/>
      <c r="AJ2614" s="9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</row>
    <row r="2615" spans="1:145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13"/>
      <c r="T2615" s="13"/>
      <c r="U2615" s="13"/>
      <c r="V2615" s="13"/>
      <c r="W2615" s="4"/>
      <c r="X2615" s="30"/>
      <c r="Y2615" s="9"/>
      <c r="Z2615" s="9"/>
      <c r="AA2615" s="28"/>
      <c r="AB2615" s="3"/>
      <c r="AC2615" s="1"/>
      <c r="AD2615" s="9"/>
      <c r="AE2615" s="3"/>
      <c r="AF2615" s="3"/>
      <c r="AG2615" s="3"/>
      <c r="AH2615" s="9"/>
      <c r="AI2615" s="10"/>
      <c r="AJ2615" s="9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</row>
    <row r="2616" spans="1:145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13"/>
      <c r="T2616" s="13"/>
      <c r="U2616" s="13"/>
      <c r="V2616" s="13"/>
      <c r="W2616" s="4"/>
      <c r="X2616" s="30"/>
      <c r="Y2616" s="9"/>
      <c r="Z2616" s="9"/>
      <c r="AA2616" s="28"/>
      <c r="AB2616" s="3"/>
      <c r="AC2616" s="1"/>
      <c r="AD2616" s="9"/>
      <c r="AE2616" s="3"/>
      <c r="AF2616" s="3"/>
      <c r="AG2616" s="3"/>
      <c r="AH2616" s="9"/>
      <c r="AI2616" s="10"/>
      <c r="AJ2616" s="9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</row>
    <row r="2617" spans="1:145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13"/>
      <c r="T2617" s="13"/>
      <c r="U2617" s="13"/>
      <c r="V2617" s="13"/>
      <c r="W2617" s="4"/>
      <c r="X2617" s="30"/>
      <c r="Y2617" s="9"/>
      <c r="Z2617" s="9"/>
      <c r="AA2617" s="28"/>
      <c r="AB2617" s="3"/>
      <c r="AC2617" s="1"/>
      <c r="AD2617" s="9"/>
      <c r="AE2617" s="3"/>
      <c r="AF2617" s="3"/>
      <c r="AG2617" s="3"/>
      <c r="AH2617" s="9"/>
      <c r="AI2617" s="10"/>
      <c r="AJ2617" s="9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</row>
    <row r="2618" spans="1:145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13"/>
      <c r="T2618" s="13"/>
      <c r="U2618" s="13"/>
      <c r="V2618" s="13"/>
      <c r="W2618" s="4"/>
      <c r="X2618" s="30"/>
      <c r="Y2618" s="9"/>
      <c r="Z2618" s="9"/>
      <c r="AA2618" s="28"/>
      <c r="AB2618" s="3"/>
      <c r="AC2618" s="1"/>
      <c r="AD2618" s="9"/>
      <c r="AE2618" s="3"/>
      <c r="AF2618" s="3"/>
      <c r="AG2618" s="3"/>
      <c r="AH2618" s="9"/>
      <c r="AI2618" s="10"/>
      <c r="AJ2618" s="9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</row>
    <row r="2619" spans="1:145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13"/>
      <c r="T2619" s="13"/>
      <c r="U2619" s="13"/>
      <c r="V2619" s="13"/>
      <c r="W2619" s="4"/>
      <c r="X2619" s="30"/>
      <c r="Y2619" s="9"/>
      <c r="Z2619" s="9"/>
      <c r="AA2619" s="28"/>
      <c r="AB2619" s="3"/>
      <c r="AC2619" s="1"/>
      <c r="AD2619" s="9"/>
      <c r="AE2619" s="3"/>
      <c r="AF2619" s="3"/>
      <c r="AG2619" s="3"/>
      <c r="AH2619" s="9"/>
      <c r="AI2619" s="10"/>
      <c r="AJ2619" s="9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</row>
    <row r="2620" spans="1:145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13"/>
      <c r="T2620" s="13"/>
      <c r="U2620" s="13"/>
      <c r="V2620" s="13"/>
      <c r="W2620" s="4"/>
      <c r="X2620" s="30"/>
      <c r="Y2620" s="9"/>
      <c r="Z2620" s="9"/>
      <c r="AA2620" s="28"/>
      <c r="AB2620" s="3"/>
      <c r="AC2620" s="1"/>
      <c r="AD2620" s="9"/>
      <c r="AE2620" s="3"/>
      <c r="AF2620" s="3"/>
      <c r="AG2620" s="3"/>
      <c r="AH2620" s="9"/>
      <c r="AI2620" s="10"/>
      <c r="AJ2620" s="9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</row>
    <row r="2621" spans="1:145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13"/>
      <c r="T2621" s="13"/>
      <c r="U2621" s="13"/>
      <c r="V2621" s="13"/>
      <c r="W2621" s="4"/>
      <c r="X2621" s="30"/>
      <c r="Y2621" s="9"/>
      <c r="Z2621" s="9"/>
      <c r="AA2621" s="28"/>
      <c r="AB2621" s="3"/>
      <c r="AC2621" s="1"/>
      <c r="AD2621" s="9"/>
      <c r="AE2621" s="3"/>
      <c r="AF2621" s="3"/>
      <c r="AG2621" s="3"/>
      <c r="AH2621" s="9"/>
      <c r="AI2621" s="10"/>
      <c r="AJ2621" s="9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</row>
    <row r="2622" spans="1:145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13"/>
      <c r="T2622" s="13"/>
      <c r="U2622" s="13"/>
      <c r="V2622" s="13"/>
      <c r="W2622" s="4"/>
      <c r="X2622" s="30"/>
      <c r="Y2622" s="9"/>
      <c r="Z2622" s="9"/>
      <c r="AA2622" s="28"/>
      <c r="AB2622" s="3"/>
      <c r="AC2622" s="1"/>
      <c r="AD2622" s="9"/>
      <c r="AE2622" s="3"/>
      <c r="AF2622" s="3"/>
      <c r="AG2622" s="3"/>
      <c r="AH2622" s="9"/>
      <c r="AI2622" s="10"/>
      <c r="AJ2622" s="9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</row>
    <row r="2623" spans="1:145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13"/>
      <c r="T2623" s="13"/>
      <c r="U2623" s="13"/>
      <c r="V2623" s="13"/>
      <c r="W2623" s="4"/>
      <c r="X2623" s="30"/>
      <c r="Y2623" s="9"/>
      <c r="Z2623" s="9"/>
      <c r="AA2623" s="28"/>
      <c r="AB2623" s="3"/>
      <c r="AC2623" s="1"/>
      <c r="AD2623" s="9"/>
      <c r="AE2623" s="3"/>
      <c r="AF2623" s="3"/>
      <c r="AG2623" s="3"/>
      <c r="AH2623" s="9"/>
      <c r="AI2623" s="10"/>
      <c r="AJ2623" s="9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</row>
    <row r="2624" spans="1:145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13"/>
      <c r="T2624" s="13"/>
      <c r="U2624" s="13"/>
      <c r="V2624" s="13"/>
      <c r="W2624" s="4"/>
      <c r="X2624" s="30"/>
      <c r="Y2624" s="9"/>
      <c r="Z2624" s="9"/>
      <c r="AA2624" s="28"/>
      <c r="AB2624" s="3"/>
      <c r="AC2624" s="1"/>
      <c r="AD2624" s="9"/>
      <c r="AE2624" s="3"/>
      <c r="AF2624" s="3"/>
      <c r="AG2624" s="3"/>
      <c r="AH2624" s="9"/>
      <c r="AI2624" s="10"/>
      <c r="AJ2624" s="9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</row>
    <row r="2625" spans="1:145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13"/>
      <c r="T2625" s="13"/>
      <c r="U2625" s="13"/>
      <c r="V2625" s="13"/>
      <c r="W2625" s="4"/>
      <c r="X2625" s="30"/>
      <c r="Y2625" s="9"/>
      <c r="Z2625" s="9"/>
      <c r="AA2625" s="28"/>
      <c r="AB2625" s="3"/>
      <c r="AC2625" s="1"/>
      <c r="AD2625" s="9"/>
      <c r="AE2625" s="3"/>
      <c r="AF2625" s="3"/>
      <c r="AG2625" s="3"/>
      <c r="AH2625" s="9"/>
      <c r="AI2625" s="10"/>
      <c r="AJ2625" s="9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</row>
    <row r="2626" spans="1:145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13"/>
      <c r="T2626" s="13"/>
      <c r="U2626" s="13"/>
      <c r="V2626" s="13"/>
      <c r="W2626" s="4"/>
      <c r="X2626" s="30"/>
      <c r="Y2626" s="9"/>
      <c r="Z2626" s="9"/>
      <c r="AA2626" s="28"/>
      <c r="AB2626" s="3"/>
      <c r="AC2626" s="1"/>
      <c r="AD2626" s="9"/>
      <c r="AE2626" s="3"/>
      <c r="AF2626" s="3"/>
      <c r="AG2626" s="3"/>
      <c r="AH2626" s="9"/>
      <c r="AI2626" s="10"/>
      <c r="AJ2626" s="9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</row>
    <row r="2627" spans="1:145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13"/>
      <c r="T2627" s="13"/>
      <c r="U2627" s="13"/>
      <c r="V2627" s="13"/>
      <c r="W2627" s="4"/>
      <c r="X2627" s="30"/>
      <c r="Y2627" s="9"/>
      <c r="Z2627" s="9"/>
      <c r="AA2627" s="28"/>
      <c r="AB2627" s="3"/>
      <c r="AC2627" s="1"/>
      <c r="AD2627" s="9"/>
      <c r="AE2627" s="3"/>
      <c r="AF2627" s="3"/>
      <c r="AG2627" s="3"/>
      <c r="AH2627" s="9"/>
      <c r="AI2627" s="10"/>
      <c r="AJ2627" s="9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</row>
    <row r="2628" spans="1:145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13"/>
      <c r="T2628" s="13"/>
      <c r="U2628" s="13"/>
      <c r="V2628" s="13"/>
      <c r="W2628" s="4"/>
      <c r="X2628" s="30"/>
      <c r="Y2628" s="9"/>
      <c r="Z2628" s="9"/>
      <c r="AA2628" s="28"/>
      <c r="AB2628" s="3"/>
      <c r="AC2628" s="1"/>
      <c r="AD2628" s="9"/>
      <c r="AE2628" s="3"/>
      <c r="AF2628" s="3"/>
      <c r="AG2628" s="3"/>
      <c r="AH2628" s="9"/>
      <c r="AI2628" s="10"/>
      <c r="AJ2628" s="9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</row>
    <row r="2629" spans="1:145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13"/>
      <c r="T2629" s="13"/>
      <c r="U2629" s="13"/>
      <c r="V2629" s="13"/>
      <c r="W2629" s="4"/>
      <c r="X2629" s="30"/>
      <c r="Y2629" s="9"/>
      <c r="Z2629" s="9"/>
      <c r="AA2629" s="28"/>
      <c r="AB2629" s="3"/>
      <c r="AC2629" s="1"/>
      <c r="AD2629" s="9"/>
      <c r="AE2629" s="3"/>
      <c r="AF2629" s="3"/>
      <c r="AG2629" s="3"/>
      <c r="AH2629" s="9"/>
      <c r="AI2629" s="10"/>
      <c r="AJ2629" s="9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</row>
    <row r="2630" spans="1:145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13"/>
      <c r="T2630" s="13"/>
      <c r="U2630" s="13"/>
      <c r="V2630" s="13"/>
      <c r="W2630" s="4"/>
      <c r="X2630" s="30"/>
      <c r="Y2630" s="9"/>
      <c r="Z2630" s="9"/>
      <c r="AA2630" s="28"/>
      <c r="AB2630" s="3"/>
      <c r="AC2630" s="1"/>
      <c r="AD2630" s="9"/>
      <c r="AE2630" s="3"/>
      <c r="AF2630" s="3"/>
      <c r="AG2630" s="3"/>
      <c r="AH2630" s="9"/>
      <c r="AI2630" s="10"/>
      <c r="AJ2630" s="9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</row>
    <row r="2631" spans="1:145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13"/>
      <c r="T2631" s="13"/>
      <c r="U2631" s="13"/>
      <c r="V2631" s="13"/>
      <c r="W2631" s="4"/>
      <c r="X2631" s="30"/>
      <c r="Y2631" s="9"/>
      <c r="Z2631" s="9"/>
      <c r="AA2631" s="28"/>
      <c r="AB2631" s="3"/>
      <c r="AC2631" s="1"/>
      <c r="AD2631" s="9"/>
      <c r="AE2631" s="3"/>
      <c r="AF2631" s="3"/>
      <c r="AG2631" s="3"/>
      <c r="AH2631" s="9"/>
      <c r="AI2631" s="10"/>
      <c r="AJ2631" s="9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</row>
    <row r="2632" spans="1:145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13"/>
      <c r="T2632" s="13"/>
      <c r="U2632" s="13"/>
      <c r="V2632" s="13"/>
      <c r="W2632" s="4"/>
      <c r="X2632" s="30"/>
      <c r="Y2632" s="9"/>
      <c r="Z2632" s="9"/>
      <c r="AA2632" s="28"/>
      <c r="AB2632" s="3"/>
      <c r="AC2632" s="1"/>
      <c r="AD2632" s="9"/>
      <c r="AE2632" s="3"/>
      <c r="AF2632" s="3"/>
      <c r="AG2632" s="3"/>
      <c r="AH2632" s="9"/>
      <c r="AI2632" s="10"/>
      <c r="AJ2632" s="9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</row>
    <row r="2633" spans="1:145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13"/>
      <c r="T2633" s="13"/>
      <c r="U2633" s="13"/>
      <c r="V2633" s="13"/>
      <c r="W2633" s="4"/>
      <c r="X2633" s="30"/>
      <c r="Y2633" s="9"/>
      <c r="Z2633" s="9"/>
      <c r="AA2633" s="28"/>
      <c r="AB2633" s="3"/>
      <c r="AC2633" s="1"/>
      <c r="AD2633" s="9"/>
      <c r="AE2633" s="3"/>
      <c r="AF2633" s="3"/>
      <c r="AG2633" s="3"/>
      <c r="AH2633" s="9"/>
      <c r="AI2633" s="10"/>
      <c r="AJ2633" s="9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</row>
    <row r="2634" spans="1:145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13"/>
      <c r="T2634" s="13"/>
      <c r="U2634" s="13"/>
      <c r="V2634" s="13"/>
      <c r="W2634" s="4"/>
      <c r="X2634" s="30"/>
      <c r="Y2634" s="9"/>
      <c r="Z2634" s="9"/>
      <c r="AA2634" s="28"/>
      <c r="AB2634" s="3"/>
      <c r="AC2634" s="1"/>
      <c r="AD2634" s="9"/>
      <c r="AE2634" s="3"/>
      <c r="AF2634" s="3"/>
      <c r="AG2634" s="3"/>
      <c r="AH2634" s="9"/>
      <c r="AI2634" s="10"/>
      <c r="AJ2634" s="9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</row>
    <row r="2635" spans="1:145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13"/>
      <c r="T2635" s="13"/>
      <c r="U2635" s="13"/>
      <c r="V2635" s="13"/>
      <c r="W2635" s="4"/>
      <c r="X2635" s="30"/>
      <c r="Y2635" s="9"/>
      <c r="Z2635" s="9"/>
      <c r="AA2635" s="28"/>
      <c r="AB2635" s="3"/>
      <c r="AC2635" s="1"/>
      <c r="AD2635" s="9"/>
      <c r="AE2635" s="3"/>
      <c r="AF2635" s="3"/>
      <c r="AG2635" s="3"/>
      <c r="AH2635" s="9"/>
      <c r="AI2635" s="10"/>
      <c r="AJ2635" s="9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</row>
    <row r="2636" spans="1:145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13"/>
      <c r="T2636" s="13"/>
      <c r="U2636" s="13"/>
      <c r="V2636" s="13"/>
      <c r="W2636" s="4"/>
      <c r="X2636" s="30"/>
      <c r="Y2636" s="9"/>
      <c r="Z2636" s="9"/>
      <c r="AA2636" s="28"/>
      <c r="AB2636" s="3"/>
      <c r="AC2636" s="1"/>
      <c r="AD2636" s="9"/>
      <c r="AE2636" s="3"/>
      <c r="AF2636" s="3"/>
      <c r="AG2636" s="3"/>
      <c r="AH2636" s="9"/>
      <c r="AI2636" s="10"/>
      <c r="AJ2636" s="9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</row>
    <row r="2637" spans="1:145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13"/>
      <c r="T2637" s="13"/>
      <c r="U2637" s="13"/>
      <c r="V2637" s="13"/>
      <c r="W2637" s="4"/>
      <c r="X2637" s="30"/>
      <c r="Y2637" s="9"/>
      <c r="Z2637" s="9"/>
      <c r="AA2637" s="28"/>
      <c r="AB2637" s="3"/>
      <c r="AC2637" s="1"/>
      <c r="AD2637" s="9"/>
      <c r="AE2637" s="3"/>
      <c r="AF2637" s="3"/>
      <c r="AG2637" s="3"/>
      <c r="AH2637" s="9"/>
      <c r="AI2637" s="10"/>
      <c r="AJ2637" s="9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</row>
    <row r="2638" spans="1:145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13"/>
      <c r="T2638" s="13"/>
      <c r="U2638" s="13"/>
      <c r="V2638" s="13"/>
      <c r="W2638" s="4"/>
      <c r="X2638" s="30"/>
      <c r="Y2638" s="9"/>
      <c r="Z2638" s="9"/>
      <c r="AA2638" s="28"/>
      <c r="AB2638" s="3"/>
      <c r="AC2638" s="1"/>
      <c r="AD2638" s="9"/>
      <c r="AE2638" s="3"/>
      <c r="AF2638" s="3"/>
      <c r="AG2638" s="3"/>
      <c r="AH2638" s="9"/>
      <c r="AI2638" s="10"/>
      <c r="AJ2638" s="9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</row>
    <row r="2639" spans="1:145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13"/>
      <c r="T2639" s="13"/>
      <c r="U2639" s="13"/>
      <c r="V2639" s="13"/>
      <c r="W2639" s="4"/>
      <c r="X2639" s="30"/>
      <c r="Y2639" s="9"/>
      <c r="Z2639" s="9"/>
      <c r="AA2639" s="28"/>
      <c r="AB2639" s="3"/>
      <c r="AC2639" s="1"/>
      <c r="AD2639" s="9"/>
      <c r="AE2639" s="3"/>
      <c r="AF2639" s="3"/>
      <c r="AG2639" s="3"/>
      <c r="AH2639" s="9"/>
      <c r="AI2639" s="10"/>
      <c r="AJ2639" s="9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</row>
    <row r="2640" spans="1:145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13"/>
      <c r="T2640" s="13"/>
      <c r="U2640" s="13"/>
      <c r="V2640" s="13"/>
      <c r="W2640" s="4"/>
      <c r="X2640" s="30"/>
      <c r="Y2640" s="9"/>
      <c r="Z2640" s="9"/>
      <c r="AA2640" s="28"/>
      <c r="AB2640" s="3"/>
      <c r="AC2640" s="1"/>
      <c r="AD2640" s="9"/>
      <c r="AE2640" s="3"/>
      <c r="AF2640" s="3"/>
      <c r="AG2640" s="3"/>
      <c r="AH2640" s="9"/>
      <c r="AI2640" s="10"/>
      <c r="AJ2640" s="9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</row>
    <row r="2641" spans="1:145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13"/>
      <c r="T2641" s="13"/>
      <c r="U2641" s="13"/>
      <c r="V2641" s="13"/>
      <c r="W2641" s="4"/>
      <c r="X2641" s="30"/>
      <c r="Y2641" s="9"/>
      <c r="Z2641" s="9"/>
      <c r="AA2641" s="28"/>
      <c r="AB2641" s="3"/>
      <c r="AC2641" s="1"/>
      <c r="AD2641" s="9"/>
      <c r="AE2641" s="3"/>
      <c r="AF2641" s="3"/>
      <c r="AG2641" s="3"/>
      <c r="AH2641" s="9"/>
      <c r="AI2641" s="10"/>
      <c r="AJ2641" s="9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</row>
    <row r="2642" spans="1:145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13"/>
      <c r="T2642" s="13"/>
      <c r="U2642" s="13"/>
      <c r="V2642" s="13"/>
      <c r="W2642" s="4"/>
      <c r="X2642" s="30"/>
      <c r="Y2642" s="9"/>
      <c r="Z2642" s="9"/>
      <c r="AA2642" s="28"/>
      <c r="AB2642" s="3"/>
      <c r="AC2642" s="1"/>
      <c r="AD2642" s="9"/>
      <c r="AE2642" s="3"/>
      <c r="AF2642" s="3"/>
      <c r="AG2642" s="3"/>
      <c r="AH2642" s="9"/>
      <c r="AI2642" s="10"/>
      <c r="AJ2642" s="9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</row>
    <row r="2643" spans="1:145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13"/>
      <c r="T2643" s="13"/>
      <c r="U2643" s="13"/>
      <c r="V2643" s="13"/>
      <c r="W2643" s="4"/>
      <c r="X2643" s="30"/>
      <c r="Y2643" s="9"/>
      <c r="Z2643" s="9"/>
      <c r="AA2643" s="28"/>
      <c r="AB2643" s="3"/>
      <c r="AC2643" s="1"/>
      <c r="AD2643" s="9"/>
      <c r="AE2643" s="3"/>
      <c r="AF2643" s="3"/>
      <c r="AG2643" s="3"/>
      <c r="AH2643" s="9"/>
      <c r="AI2643" s="10"/>
      <c r="AJ2643" s="9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</row>
    <row r="2644" spans="1:145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13"/>
      <c r="T2644" s="13"/>
      <c r="U2644" s="13"/>
      <c r="V2644" s="13"/>
      <c r="W2644" s="4"/>
      <c r="X2644" s="30"/>
      <c r="Y2644" s="9"/>
      <c r="Z2644" s="9"/>
      <c r="AA2644" s="28"/>
      <c r="AB2644" s="3"/>
      <c r="AC2644" s="1"/>
      <c r="AD2644" s="9"/>
      <c r="AE2644" s="3"/>
      <c r="AF2644" s="3"/>
      <c r="AG2644" s="3"/>
      <c r="AH2644" s="9"/>
      <c r="AI2644" s="10"/>
      <c r="AJ2644" s="9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</row>
    <row r="2645" spans="1:145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13"/>
      <c r="T2645" s="13"/>
      <c r="U2645" s="13"/>
      <c r="V2645" s="13"/>
      <c r="W2645" s="4"/>
      <c r="X2645" s="30"/>
      <c r="Y2645" s="9"/>
      <c r="Z2645" s="9"/>
      <c r="AA2645" s="28"/>
      <c r="AB2645" s="3"/>
      <c r="AC2645" s="1"/>
      <c r="AD2645" s="9"/>
      <c r="AE2645" s="3"/>
      <c r="AF2645" s="3"/>
      <c r="AG2645" s="3"/>
      <c r="AH2645" s="9"/>
      <c r="AI2645" s="10"/>
      <c r="AJ2645" s="9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</row>
    <row r="2646" spans="1:145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13"/>
      <c r="T2646" s="13"/>
      <c r="U2646" s="13"/>
      <c r="V2646" s="13"/>
      <c r="W2646" s="4"/>
      <c r="X2646" s="30"/>
      <c r="Y2646" s="9"/>
      <c r="Z2646" s="9"/>
      <c r="AA2646" s="28"/>
      <c r="AB2646" s="3"/>
      <c r="AC2646" s="1"/>
      <c r="AD2646" s="9"/>
      <c r="AE2646" s="3"/>
      <c r="AF2646" s="3"/>
      <c r="AG2646" s="3"/>
      <c r="AH2646" s="9"/>
      <c r="AI2646" s="10"/>
      <c r="AJ2646" s="9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</row>
    <row r="2647" spans="1:145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13"/>
      <c r="T2647" s="13"/>
      <c r="U2647" s="13"/>
      <c r="V2647" s="13"/>
      <c r="W2647" s="4"/>
      <c r="X2647" s="30"/>
      <c r="Y2647" s="9"/>
      <c r="Z2647" s="9"/>
      <c r="AA2647" s="28"/>
      <c r="AB2647" s="3"/>
      <c r="AC2647" s="1"/>
      <c r="AD2647" s="9"/>
      <c r="AE2647" s="3"/>
      <c r="AF2647" s="3"/>
      <c r="AG2647" s="3"/>
      <c r="AH2647" s="9"/>
      <c r="AI2647" s="10"/>
      <c r="AJ2647" s="9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</row>
    <row r="2648" spans="1:145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13"/>
      <c r="T2648" s="13"/>
      <c r="U2648" s="13"/>
      <c r="V2648" s="13"/>
      <c r="W2648" s="4"/>
      <c r="X2648" s="30"/>
      <c r="Y2648" s="9"/>
      <c r="Z2648" s="9"/>
      <c r="AA2648" s="28"/>
      <c r="AB2648" s="3"/>
      <c r="AC2648" s="1"/>
      <c r="AD2648" s="9"/>
      <c r="AE2648" s="3"/>
      <c r="AF2648" s="3"/>
      <c r="AG2648" s="3"/>
      <c r="AH2648" s="9"/>
      <c r="AI2648" s="10"/>
      <c r="AJ2648" s="9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</row>
    <row r="2649" spans="1:145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13"/>
      <c r="T2649" s="13"/>
      <c r="U2649" s="13"/>
      <c r="V2649" s="13"/>
      <c r="W2649" s="4"/>
      <c r="X2649" s="30"/>
      <c r="Y2649" s="9"/>
      <c r="Z2649" s="9"/>
      <c r="AA2649" s="28"/>
      <c r="AB2649" s="3"/>
      <c r="AC2649" s="1"/>
      <c r="AD2649" s="9"/>
      <c r="AE2649" s="3"/>
      <c r="AF2649" s="3"/>
      <c r="AG2649" s="3"/>
      <c r="AH2649" s="9"/>
      <c r="AI2649" s="10"/>
      <c r="AJ2649" s="9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</row>
    <row r="2650" spans="1:145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13"/>
      <c r="T2650" s="13"/>
      <c r="U2650" s="13"/>
      <c r="V2650" s="13"/>
      <c r="W2650" s="4"/>
      <c r="X2650" s="30"/>
      <c r="Y2650" s="9"/>
      <c r="Z2650" s="9"/>
      <c r="AA2650" s="28"/>
      <c r="AB2650" s="3"/>
      <c r="AC2650" s="1"/>
      <c r="AD2650" s="9"/>
      <c r="AE2650" s="3"/>
      <c r="AF2650" s="3"/>
      <c r="AG2650" s="3"/>
      <c r="AH2650" s="9"/>
      <c r="AI2650" s="10"/>
      <c r="AJ2650" s="9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</row>
    <row r="2651" spans="1:145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13"/>
      <c r="T2651" s="13"/>
      <c r="U2651" s="13"/>
      <c r="V2651" s="13"/>
      <c r="W2651" s="4"/>
      <c r="X2651" s="30"/>
      <c r="Y2651" s="9"/>
      <c r="Z2651" s="9"/>
      <c r="AA2651" s="28"/>
      <c r="AB2651" s="3"/>
      <c r="AC2651" s="1"/>
      <c r="AD2651" s="9"/>
      <c r="AE2651" s="3"/>
      <c r="AF2651" s="3"/>
      <c r="AG2651" s="3"/>
      <c r="AH2651" s="9"/>
      <c r="AI2651" s="10"/>
      <c r="AJ2651" s="9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</row>
    <row r="2652" spans="1:145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13"/>
      <c r="T2652" s="13"/>
      <c r="U2652" s="13"/>
      <c r="V2652" s="13"/>
      <c r="W2652" s="4"/>
      <c r="X2652" s="30"/>
      <c r="Y2652" s="9"/>
      <c r="Z2652" s="9"/>
      <c r="AA2652" s="28"/>
      <c r="AB2652" s="3"/>
      <c r="AC2652" s="1"/>
      <c r="AD2652" s="9"/>
      <c r="AE2652" s="3"/>
      <c r="AF2652" s="3"/>
      <c r="AG2652" s="3"/>
      <c r="AH2652" s="9"/>
      <c r="AI2652" s="10"/>
      <c r="AJ2652" s="9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</row>
    <row r="2653" spans="1:145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13"/>
      <c r="T2653" s="13"/>
      <c r="U2653" s="13"/>
      <c r="V2653" s="13"/>
      <c r="W2653" s="4"/>
      <c r="X2653" s="30"/>
      <c r="Y2653" s="9"/>
      <c r="Z2653" s="9"/>
      <c r="AA2653" s="28"/>
      <c r="AB2653" s="3"/>
      <c r="AC2653" s="1"/>
      <c r="AD2653" s="9"/>
      <c r="AE2653" s="3"/>
      <c r="AF2653" s="3"/>
      <c r="AG2653" s="3"/>
      <c r="AH2653" s="9"/>
      <c r="AI2653" s="10"/>
      <c r="AJ2653" s="9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</row>
    <row r="2654" spans="1:145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13"/>
      <c r="T2654" s="13"/>
      <c r="U2654" s="13"/>
      <c r="V2654" s="13"/>
      <c r="W2654" s="4"/>
      <c r="X2654" s="30"/>
      <c r="Y2654" s="9"/>
      <c r="Z2654" s="9"/>
      <c r="AA2654" s="28"/>
      <c r="AB2654" s="3"/>
      <c r="AC2654" s="1"/>
      <c r="AD2654" s="9"/>
      <c r="AE2654" s="3"/>
      <c r="AF2654" s="3"/>
      <c r="AG2654" s="3"/>
      <c r="AH2654" s="9"/>
      <c r="AI2654" s="10"/>
      <c r="AJ2654" s="9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</row>
    <row r="2655" spans="1:145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13"/>
      <c r="T2655" s="13"/>
      <c r="U2655" s="13"/>
      <c r="V2655" s="13"/>
      <c r="W2655" s="4"/>
      <c r="X2655" s="30"/>
      <c r="Y2655" s="9"/>
      <c r="Z2655" s="9"/>
      <c r="AA2655" s="28"/>
      <c r="AB2655" s="3"/>
      <c r="AC2655" s="1"/>
      <c r="AD2655" s="9"/>
      <c r="AE2655" s="3"/>
      <c r="AF2655" s="3"/>
      <c r="AG2655" s="3"/>
      <c r="AH2655" s="9"/>
      <c r="AI2655" s="10"/>
      <c r="AJ2655" s="9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</row>
    <row r="2656" spans="1:145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13"/>
      <c r="T2656" s="13"/>
      <c r="U2656" s="13"/>
      <c r="V2656" s="13"/>
      <c r="W2656" s="4"/>
      <c r="X2656" s="30"/>
      <c r="Y2656" s="9"/>
      <c r="Z2656" s="9"/>
      <c r="AA2656" s="28"/>
      <c r="AB2656" s="3"/>
      <c r="AC2656" s="1"/>
      <c r="AD2656" s="9"/>
      <c r="AE2656" s="3"/>
      <c r="AF2656" s="3"/>
      <c r="AG2656" s="3"/>
      <c r="AH2656" s="9"/>
      <c r="AI2656" s="10"/>
      <c r="AJ2656" s="9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</row>
    <row r="2657" spans="1:145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13"/>
      <c r="T2657" s="13"/>
      <c r="U2657" s="13"/>
      <c r="V2657" s="13"/>
      <c r="W2657" s="4"/>
      <c r="X2657" s="30"/>
      <c r="Y2657" s="9"/>
      <c r="Z2657" s="9"/>
      <c r="AA2657" s="28"/>
      <c r="AB2657" s="3"/>
      <c r="AC2657" s="1"/>
      <c r="AD2657" s="9"/>
      <c r="AE2657" s="3"/>
      <c r="AF2657" s="3"/>
      <c r="AG2657" s="3"/>
      <c r="AH2657" s="9"/>
      <c r="AI2657" s="10"/>
      <c r="AJ2657" s="9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</row>
    <row r="2658" spans="1:145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13"/>
      <c r="T2658" s="13"/>
      <c r="U2658" s="13"/>
      <c r="V2658" s="13"/>
      <c r="W2658" s="4"/>
      <c r="X2658" s="30"/>
      <c r="Y2658" s="9"/>
      <c r="Z2658" s="9"/>
      <c r="AA2658" s="28"/>
      <c r="AB2658" s="3"/>
      <c r="AC2658" s="1"/>
      <c r="AD2658" s="9"/>
      <c r="AE2658" s="3"/>
      <c r="AF2658" s="3"/>
      <c r="AG2658" s="3"/>
      <c r="AH2658" s="9"/>
      <c r="AI2658" s="10"/>
      <c r="AJ2658" s="9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</row>
    <row r="2659" spans="1:145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13"/>
      <c r="T2659" s="13"/>
      <c r="U2659" s="13"/>
      <c r="V2659" s="13"/>
      <c r="W2659" s="4"/>
      <c r="X2659" s="30"/>
      <c r="Y2659" s="9"/>
      <c r="Z2659" s="9"/>
      <c r="AA2659" s="28"/>
      <c r="AB2659" s="3"/>
      <c r="AC2659" s="1"/>
      <c r="AD2659" s="9"/>
      <c r="AE2659" s="3"/>
      <c r="AF2659" s="3"/>
      <c r="AG2659" s="3"/>
      <c r="AH2659" s="9"/>
      <c r="AI2659" s="10"/>
      <c r="AJ2659" s="9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</row>
    <row r="2660" spans="1:145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13"/>
      <c r="T2660" s="13"/>
      <c r="U2660" s="13"/>
      <c r="V2660" s="13"/>
      <c r="W2660" s="4"/>
      <c r="X2660" s="30"/>
      <c r="Y2660" s="9"/>
      <c r="Z2660" s="9"/>
      <c r="AA2660" s="28"/>
      <c r="AB2660" s="3"/>
      <c r="AC2660" s="1"/>
      <c r="AD2660" s="9"/>
      <c r="AE2660" s="3"/>
      <c r="AF2660" s="3"/>
      <c r="AG2660" s="3"/>
      <c r="AH2660" s="9"/>
      <c r="AI2660" s="10"/>
      <c r="AJ2660" s="9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</row>
    <row r="2661" spans="1:145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13"/>
      <c r="T2661" s="13"/>
      <c r="U2661" s="13"/>
      <c r="V2661" s="13"/>
      <c r="W2661" s="4"/>
      <c r="X2661" s="30"/>
      <c r="Y2661" s="9"/>
      <c r="Z2661" s="9"/>
      <c r="AA2661" s="28"/>
      <c r="AB2661" s="3"/>
      <c r="AC2661" s="1"/>
      <c r="AD2661" s="9"/>
      <c r="AE2661" s="3"/>
      <c r="AF2661" s="3"/>
      <c r="AG2661" s="3"/>
      <c r="AH2661" s="9"/>
      <c r="AI2661" s="10"/>
      <c r="AJ2661" s="9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</row>
    <row r="2662" spans="1:145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13"/>
      <c r="T2662" s="13"/>
      <c r="U2662" s="13"/>
      <c r="V2662" s="13"/>
      <c r="W2662" s="4"/>
      <c r="X2662" s="30"/>
      <c r="Y2662" s="9"/>
      <c r="Z2662" s="9"/>
      <c r="AA2662" s="28"/>
      <c r="AB2662" s="3"/>
      <c r="AC2662" s="1"/>
      <c r="AD2662" s="9"/>
      <c r="AE2662" s="3"/>
      <c r="AF2662" s="3"/>
      <c r="AG2662" s="3"/>
      <c r="AH2662" s="9"/>
      <c r="AI2662" s="10"/>
      <c r="AJ2662" s="9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</row>
    <row r="2663" spans="1:145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13"/>
      <c r="T2663" s="13"/>
      <c r="U2663" s="13"/>
      <c r="V2663" s="13"/>
      <c r="W2663" s="4"/>
      <c r="X2663" s="30"/>
      <c r="Y2663" s="9"/>
      <c r="Z2663" s="9"/>
      <c r="AA2663" s="28"/>
      <c r="AB2663" s="3"/>
      <c r="AC2663" s="1"/>
      <c r="AD2663" s="9"/>
      <c r="AE2663" s="3"/>
      <c r="AF2663" s="3"/>
      <c r="AG2663" s="3"/>
      <c r="AH2663" s="9"/>
      <c r="AI2663" s="10"/>
      <c r="AJ2663" s="9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</row>
    <row r="2664" spans="1:145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13"/>
      <c r="T2664" s="13"/>
      <c r="U2664" s="13"/>
      <c r="V2664" s="13"/>
      <c r="W2664" s="4"/>
      <c r="X2664" s="30"/>
      <c r="Y2664" s="9"/>
      <c r="Z2664" s="9"/>
      <c r="AA2664" s="28"/>
      <c r="AB2664" s="3"/>
      <c r="AC2664" s="1"/>
      <c r="AD2664" s="9"/>
      <c r="AE2664" s="3"/>
      <c r="AF2664" s="3"/>
      <c r="AG2664" s="3"/>
      <c r="AH2664" s="9"/>
      <c r="AI2664" s="10"/>
      <c r="AJ2664" s="9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</row>
    <row r="2665" spans="1:145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13"/>
      <c r="T2665" s="13"/>
      <c r="U2665" s="13"/>
      <c r="V2665" s="13"/>
      <c r="W2665" s="4"/>
      <c r="X2665" s="30"/>
      <c r="Y2665" s="9"/>
      <c r="Z2665" s="9"/>
      <c r="AA2665" s="28"/>
      <c r="AB2665" s="3"/>
      <c r="AC2665" s="1"/>
      <c r="AD2665" s="9"/>
      <c r="AE2665" s="3"/>
      <c r="AF2665" s="3"/>
      <c r="AG2665" s="3"/>
      <c r="AH2665" s="9"/>
      <c r="AI2665" s="10"/>
      <c r="AJ2665" s="9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</row>
    <row r="2666" spans="1:145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13"/>
      <c r="T2666" s="13"/>
      <c r="U2666" s="13"/>
      <c r="V2666" s="13"/>
      <c r="W2666" s="4"/>
      <c r="X2666" s="30"/>
      <c r="Y2666" s="9"/>
      <c r="Z2666" s="9"/>
      <c r="AA2666" s="28"/>
      <c r="AB2666" s="3"/>
      <c r="AC2666" s="1"/>
      <c r="AD2666" s="9"/>
      <c r="AE2666" s="3"/>
      <c r="AF2666" s="3"/>
      <c r="AG2666" s="3"/>
      <c r="AH2666" s="9"/>
      <c r="AI2666" s="10"/>
      <c r="AJ2666" s="9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</row>
    <row r="2667" spans="1:145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13"/>
      <c r="T2667" s="13"/>
      <c r="U2667" s="13"/>
      <c r="V2667" s="13"/>
      <c r="W2667" s="4"/>
      <c r="X2667" s="30"/>
      <c r="Y2667" s="9"/>
      <c r="Z2667" s="9"/>
      <c r="AA2667" s="28"/>
      <c r="AB2667" s="3"/>
      <c r="AC2667" s="1"/>
      <c r="AD2667" s="9"/>
      <c r="AE2667" s="3"/>
      <c r="AF2667" s="3"/>
      <c r="AG2667" s="3"/>
      <c r="AH2667" s="9"/>
      <c r="AI2667" s="10"/>
      <c r="AJ2667" s="9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</row>
    <row r="2668" spans="1:145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13"/>
      <c r="T2668" s="13"/>
      <c r="U2668" s="13"/>
      <c r="V2668" s="13"/>
      <c r="W2668" s="4"/>
      <c r="X2668" s="30"/>
      <c r="Y2668" s="9"/>
      <c r="Z2668" s="9"/>
      <c r="AA2668" s="28"/>
      <c r="AB2668" s="3"/>
      <c r="AC2668" s="1"/>
      <c r="AD2668" s="9"/>
      <c r="AE2668" s="3"/>
      <c r="AF2668" s="3"/>
      <c r="AG2668" s="3"/>
      <c r="AH2668" s="9"/>
      <c r="AI2668" s="10"/>
      <c r="AJ2668" s="9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</row>
    <row r="2669" spans="1:145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13"/>
      <c r="T2669" s="13"/>
      <c r="U2669" s="13"/>
      <c r="V2669" s="13"/>
      <c r="W2669" s="4"/>
      <c r="X2669" s="30"/>
      <c r="Y2669" s="9"/>
      <c r="Z2669" s="9"/>
      <c r="AA2669" s="28"/>
      <c r="AB2669" s="3"/>
      <c r="AC2669" s="1"/>
      <c r="AD2669" s="9"/>
      <c r="AE2669" s="3"/>
      <c r="AF2669" s="3"/>
      <c r="AG2669" s="3"/>
      <c r="AH2669" s="9"/>
      <c r="AI2669" s="10"/>
      <c r="AJ2669" s="9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</row>
    <row r="2670" spans="1:145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13"/>
      <c r="T2670" s="13"/>
      <c r="U2670" s="13"/>
      <c r="V2670" s="13"/>
      <c r="W2670" s="4"/>
      <c r="X2670" s="30"/>
      <c r="Y2670" s="9"/>
      <c r="Z2670" s="9"/>
      <c r="AA2670" s="28"/>
      <c r="AB2670" s="3"/>
      <c r="AC2670" s="1"/>
      <c r="AD2670" s="9"/>
      <c r="AE2670" s="3"/>
      <c r="AF2670" s="3"/>
      <c r="AG2670" s="3"/>
      <c r="AH2670" s="9"/>
      <c r="AI2670" s="10"/>
      <c r="AJ2670" s="9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</row>
    <row r="2671" spans="1:145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13"/>
      <c r="T2671" s="13"/>
      <c r="U2671" s="13"/>
      <c r="V2671" s="13"/>
      <c r="W2671" s="4"/>
      <c r="X2671" s="30"/>
      <c r="Y2671" s="9"/>
      <c r="Z2671" s="9"/>
      <c r="AA2671" s="28"/>
      <c r="AB2671" s="3"/>
      <c r="AC2671" s="1"/>
      <c r="AD2671" s="9"/>
      <c r="AE2671" s="3"/>
      <c r="AF2671" s="3"/>
      <c r="AG2671" s="3"/>
      <c r="AH2671" s="9"/>
      <c r="AI2671" s="10"/>
      <c r="AJ2671" s="9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</row>
    <row r="2672" spans="1:145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13"/>
      <c r="T2672" s="13"/>
      <c r="U2672" s="13"/>
      <c r="V2672" s="13"/>
      <c r="W2672" s="4"/>
      <c r="X2672" s="30"/>
      <c r="Y2672" s="9"/>
      <c r="Z2672" s="9"/>
      <c r="AA2672" s="28"/>
      <c r="AB2672" s="3"/>
      <c r="AC2672" s="1"/>
      <c r="AD2672" s="9"/>
      <c r="AE2672" s="3"/>
      <c r="AF2672" s="3"/>
      <c r="AG2672" s="3"/>
      <c r="AH2672" s="9"/>
      <c r="AI2672" s="10"/>
      <c r="AJ2672" s="9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</row>
    <row r="2673" spans="1:145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13"/>
      <c r="T2673" s="13"/>
      <c r="U2673" s="13"/>
      <c r="V2673" s="13"/>
      <c r="W2673" s="4"/>
      <c r="X2673" s="30"/>
      <c r="Y2673" s="9"/>
      <c r="Z2673" s="9"/>
      <c r="AA2673" s="28"/>
      <c r="AB2673" s="3"/>
      <c r="AC2673" s="1"/>
      <c r="AD2673" s="9"/>
      <c r="AE2673" s="3"/>
      <c r="AF2673" s="3"/>
      <c r="AG2673" s="3"/>
      <c r="AH2673" s="9"/>
      <c r="AI2673" s="10"/>
      <c r="AJ2673" s="9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</row>
    <row r="2674" spans="1:145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13"/>
      <c r="T2674" s="13"/>
      <c r="U2674" s="13"/>
      <c r="V2674" s="13"/>
      <c r="W2674" s="4"/>
      <c r="X2674" s="30"/>
      <c r="Y2674" s="9"/>
      <c r="Z2674" s="9"/>
      <c r="AA2674" s="28"/>
      <c r="AB2674" s="3"/>
      <c r="AC2674" s="1"/>
      <c r="AD2674" s="9"/>
      <c r="AE2674" s="3"/>
      <c r="AF2674" s="3"/>
      <c r="AG2674" s="3"/>
      <c r="AH2674" s="9"/>
      <c r="AI2674" s="10"/>
      <c r="AJ2674" s="9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</row>
    <row r="2675" spans="1:145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13"/>
      <c r="T2675" s="13"/>
      <c r="U2675" s="13"/>
      <c r="V2675" s="13"/>
      <c r="W2675" s="4"/>
      <c r="X2675" s="30"/>
      <c r="Y2675" s="9"/>
      <c r="Z2675" s="9"/>
      <c r="AA2675" s="28"/>
      <c r="AB2675" s="3"/>
      <c r="AC2675" s="1"/>
      <c r="AD2675" s="9"/>
      <c r="AE2675" s="3"/>
      <c r="AF2675" s="3"/>
      <c r="AG2675" s="3"/>
      <c r="AH2675" s="9"/>
      <c r="AI2675" s="10"/>
      <c r="AJ2675" s="9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</row>
    <row r="2676" spans="1:145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13"/>
      <c r="T2676" s="13"/>
      <c r="U2676" s="13"/>
      <c r="V2676" s="13"/>
      <c r="W2676" s="4"/>
      <c r="X2676" s="30"/>
      <c r="Y2676" s="9"/>
      <c r="Z2676" s="9"/>
      <c r="AA2676" s="28"/>
      <c r="AB2676" s="3"/>
      <c r="AC2676" s="1"/>
      <c r="AD2676" s="9"/>
      <c r="AE2676" s="3"/>
      <c r="AF2676" s="3"/>
      <c r="AG2676" s="3"/>
      <c r="AH2676" s="9"/>
      <c r="AI2676" s="10"/>
      <c r="AJ2676" s="9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</row>
    <row r="2677" spans="1:145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13"/>
      <c r="T2677" s="13"/>
      <c r="U2677" s="13"/>
      <c r="V2677" s="13"/>
      <c r="W2677" s="4"/>
      <c r="X2677" s="30"/>
      <c r="Y2677" s="9"/>
      <c r="Z2677" s="9"/>
      <c r="AA2677" s="28"/>
      <c r="AB2677" s="3"/>
      <c r="AC2677" s="1"/>
      <c r="AD2677" s="9"/>
      <c r="AE2677" s="3"/>
      <c r="AF2677" s="3"/>
      <c r="AG2677" s="3"/>
      <c r="AH2677" s="9"/>
      <c r="AI2677" s="10"/>
      <c r="AJ2677" s="9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</row>
    <row r="2678" spans="1:145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13"/>
      <c r="T2678" s="13"/>
      <c r="U2678" s="13"/>
      <c r="V2678" s="13"/>
      <c r="W2678" s="4"/>
      <c r="X2678" s="30"/>
      <c r="Y2678" s="9"/>
      <c r="Z2678" s="9"/>
      <c r="AA2678" s="28"/>
      <c r="AB2678" s="3"/>
      <c r="AC2678" s="1"/>
      <c r="AD2678" s="9"/>
      <c r="AE2678" s="3"/>
      <c r="AF2678" s="3"/>
      <c r="AG2678" s="3"/>
      <c r="AH2678" s="9"/>
      <c r="AI2678" s="10"/>
      <c r="AJ2678" s="9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</row>
    <row r="2679" spans="1:145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13"/>
      <c r="T2679" s="13"/>
      <c r="U2679" s="13"/>
      <c r="V2679" s="13"/>
      <c r="W2679" s="4"/>
      <c r="X2679" s="30"/>
      <c r="Y2679" s="9"/>
      <c r="Z2679" s="9"/>
      <c r="AA2679" s="28"/>
      <c r="AB2679" s="3"/>
      <c r="AC2679" s="1"/>
      <c r="AD2679" s="9"/>
      <c r="AE2679" s="3"/>
      <c r="AF2679" s="3"/>
      <c r="AG2679" s="3"/>
      <c r="AH2679" s="9"/>
      <c r="AI2679" s="10"/>
      <c r="AJ2679" s="9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</row>
    <row r="2680" spans="1:145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13"/>
      <c r="T2680" s="13"/>
      <c r="U2680" s="13"/>
      <c r="V2680" s="13"/>
      <c r="W2680" s="4"/>
      <c r="X2680" s="30"/>
      <c r="Y2680" s="9"/>
      <c r="Z2680" s="9"/>
      <c r="AA2680" s="28"/>
      <c r="AB2680" s="3"/>
      <c r="AC2680" s="1"/>
      <c r="AD2680" s="9"/>
      <c r="AE2680" s="3"/>
      <c r="AF2680" s="3"/>
      <c r="AG2680" s="3"/>
      <c r="AH2680" s="9"/>
      <c r="AI2680" s="10"/>
      <c r="AJ2680" s="9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</row>
    <row r="2681" spans="1:145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13"/>
      <c r="T2681" s="13"/>
      <c r="U2681" s="13"/>
      <c r="V2681" s="13"/>
      <c r="W2681" s="4"/>
      <c r="X2681" s="30"/>
      <c r="Y2681" s="9"/>
      <c r="Z2681" s="9"/>
      <c r="AA2681" s="28"/>
      <c r="AB2681" s="3"/>
      <c r="AC2681" s="1"/>
      <c r="AD2681" s="9"/>
      <c r="AE2681" s="3"/>
      <c r="AF2681" s="3"/>
      <c r="AG2681" s="3"/>
      <c r="AH2681" s="9"/>
      <c r="AI2681" s="10"/>
      <c r="AJ2681" s="9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</row>
    <row r="2682" spans="1:145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13"/>
      <c r="T2682" s="13"/>
      <c r="U2682" s="13"/>
      <c r="V2682" s="13"/>
      <c r="W2682" s="4"/>
      <c r="X2682" s="30"/>
      <c r="Y2682" s="9"/>
      <c r="Z2682" s="9"/>
      <c r="AA2682" s="28"/>
      <c r="AB2682" s="3"/>
      <c r="AC2682" s="1"/>
      <c r="AD2682" s="9"/>
      <c r="AE2682" s="3"/>
      <c r="AF2682" s="3"/>
      <c r="AG2682" s="3"/>
      <c r="AH2682" s="9"/>
      <c r="AI2682" s="10"/>
      <c r="AJ2682" s="9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</row>
    <row r="2683" spans="1:145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13"/>
      <c r="T2683" s="13"/>
      <c r="U2683" s="13"/>
      <c r="V2683" s="13"/>
      <c r="W2683" s="4"/>
      <c r="X2683" s="30"/>
      <c r="Y2683" s="9"/>
      <c r="Z2683" s="9"/>
      <c r="AA2683" s="28"/>
      <c r="AB2683" s="3"/>
      <c r="AC2683" s="1"/>
      <c r="AD2683" s="9"/>
      <c r="AE2683" s="3"/>
      <c r="AF2683" s="3"/>
      <c r="AG2683" s="3"/>
      <c r="AH2683" s="9"/>
      <c r="AI2683" s="10"/>
      <c r="AJ2683" s="9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</row>
    <row r="2684" spans="1:145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13"/>
      <c r="T2684" s="13"/>
      <c r="U2684" s="13"/>
      <c r="V2684" s="13"/>
      <c r="W2684" s="4"/>
      <c r="X2684" s="30"/>
      <c r="Y2684" s="9"/>
      <c r="Z2684" s="9"/>
      <c r="AA2684" s="28"/>
      <c r="AB2684" s="3"/>
      <c r="AC2684" s="1"/>
      <c r="AD2684" s="9"/>
      <c r="AE2684" s="3"/>
      <c r="AF2684" s="3"/>
      <c r="AG2684" s="3"/>
      <c r="AH2684" s="9"/>
      <c r="AI2684" s="10"/>
      <c r="AJ2684" s="9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</row>
    <row r="2685" spans="1:145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13"/>
      <c r="T2685" s="13"/>
      <c r="U2685" s="13"/>
      <c r="V2685" s="13"/>
      <c r="W2685" s="4"/>
      <c r="X2685" s="30"/>
      <c r="Y2685" s="9"/>
      <c r="Z2685" s="9"/>
      <c r="AA2685" s="28"/>
      <c r="AB2685" s="3"/>
      <c r="AC2685" s="1"/>
      <c r="AD2685" s="9"/>
      <c r="AE2685" s="3"/>
      <c r="AF2685" s="3"/>
      <c r="AG2685" s="3"/>
      <c r="AH2685" s="9"/>
      <c r="AI2685" s="10"/>
      <c r="AJ2685" s="9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</row>
    <row r="2686" spans="1:145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13"/>
      <c r="T2686" s="13"/>
      <c r="U2686" s="13"/>
      <c r="V2686" s="13"/>
      <c r="W2686" s="4"/>
      <c r="X2686" s="30"/>
      <c r="Y2686" s="9"/>
      <c r="Z2686" s="9"/>
      <c r="AA2686" s="28"/>
      <c r="AB2686" s="3"/>
      <c r="AC2686" s="1"/>
      <c r="AD2686" s="9"/>
      <c r="AE2686" s="3"/>
      <c r="AF2686" s="3"/>
      <c r="AG2686" s="3"/>
      <c r="AH2686" s="9"/>
      <c r="AI2686" s="10"/>
      <c r="AJ2686" s="9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</row>
    <row r="2687" spans="1:145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13"/>
      <c r="T2687" s="13"/>
      <c r="U2687" s="13"/>
      <c r="V2687" s="13"/>
      <c r="W2687" s="4"/>
      <c r="X2687" s="30"/>
      <c r="Y2687" s="9"/>
      <c r="Z2687" s="9"/>
      <c r="AA2687" s="28"/>
      <c r="AB2687" s="3"/>
      <c r="AC2687" s="1"/>
      <c r="AD2687" s="9"/>
      <c r="AE2687" s="3"/>
      <c r="AF2687" s="3"/>
      <c r="AG2687" s="3"/>
      <c r="AH2687" s="9"/>
      <c r="AI2687" s="10"/>
      <c r="AJ2687" s="9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</row>
    <row r="2688" spans="1:145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13"/>
      <c r="T2688" s="13"/>
      <c r="U2688" s="13"/>
      <c r="V2688" s="13"/>
      <c r="W2688" s="4"/>
      <c r="X2688" s="30"/>
      <c r="Y2688" s="9"/>
      <c r="Z2688" s="9"/>
      <c r="AA2688" s="28"/>
      <c r="AB2688" s="3"/>
      <c r="AC2688" s="1"/>
      <c r="AD2688" s="9"/>
      <c r="AE2688" s="3"/>
      <c r="AF2688" s="3"/>
      <c r="AG2688" s="3"/>
      <c r="AH2688" s="9"/>
      <c r="AI2688" s="10"/>
      <c r="AJ2688" s="9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</row>
    <row r="2689" spans="1:145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13"/>
      <c r="T2689" s="13"/>
      <c r="U2689" s="13"/>
      <c r="V2689" s="13"/>
      <c r="W2689" s="4"/>
      <c r="X2689" s="30"/>
      <c r="Y2689" s="9"/>
      <c r="Z2689" s="9"/>
      <c r="AA2689" s="28"/>
      <c r="AB2689" s="3"/>
      <c r="AC2689" s="1"/>
      <c r="AD2689" s="9"/>
      <c r="AE2689" s="3"/>
      <c r="AF2689" s="3"/>
      <c r="AG2689" s="3"/>
      <c r="AH2689" s="9"/>
      <c r="AI2689" s="10"/>
      <c r="AJ2689" s="9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</row>
    <row r="2690" spans="1:145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13"/>
      <c r="T2690" s="13"/>
      <c r="U2690" s="13"/>
      <c r="V2690" s="13"/>
      <c r="W2690" s="4"/>
      <c r="X2690" s="30"/>
      <c r="Y2690" s="9"/>
      <c r="Z2690" s="9"/>
      <c r="AA2690" s="28"/>
      <c r="AB2690" s="3"/>
      <c r="AC2690" s="1"/>
      <c r="AD2690" s="9"/>
      <c r="AE2690" s="3"/>
      <c r="AF2690" s="3"/>
      <c r="AG2690" s="3"/>
      <c r="AH2690" s="9"/>
      <c r="AI2690" s="10"/>
      <c r="AJ2690" s="9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</row>
    <row r="2691" spans="1:145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13"/>
      <c r="T2691" s="13"/>
      <c r="U2691" s="13"/>
      <c r="V2691" s="13"/>
      <c r="W2691" s="4"/>
      <c r="X2691" s="30"/>
      <c r="Y2691" s="9"/>
      <c r="Z2691" s="9"/>
      <c r="AA2691" s="28"/>
      <c r="AB2691" s="3"/>
      <c r="AC2691" s="1"/>
      <c r="AD2691" s="9"/>
      <c r="AE2691" s="3"/>
      <c r="AF2691" s="3"/>
      <c r="AG2691" s="3"/>
      <c r="AH2691" s="9"/>
      <c r="AI2691" s="10"/>
      <c r="AJ2691" s="9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</row>
    <row r="2692" spans="1:145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13"/>
      <c r="T2692" s="13"/>
      <c r="U2692" s="13"/>
      <c r="V2692" s="13"/>
      <c r="W2692" s="4"/>
      <c r="X2692" s="30"/>
      <c r="Y2692" s="9"/>
      <c r="Z2692" s="9"/>
      <c r="AA2692" s="28"/>
      <c r="AB2692" s="3"/>
      <c r="AC2692" s="1"/>
      <c r="AD2692" s="9"/>
      <c r="AE2692" s="3"/>
      <c r="AF2692" s="3"/>
      <c r="AG2692" s="3"/>
      <c r="AH2692" s="9"/>
      <c r="AI2692" s="10"/>
      <c r="AJ2692" s="9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</row>
    <row r="2693" spans="1:145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13"/>
      <c r="T2693" s="13"/>
      <c r="U2693" s="13"/>
      <c r="V2693" s="13"/>
      <c r="W2693" s="4"/>
      <c r="X2693" s="30"/>
      <c r="Y2693" s="9"/>
      <c r="Z2693" s="9"/>
      <c r="AA2693" s="28"/>
      <c r="AB2693" s="3"/>
      <c r="AC2693" s="1"/>
      <c r="AD2693" s="9"/>
      <c r="AE2693" s="3"/>
      <c r="AF2693" s="3"/>
      <c r="AG2693" s="3"/>
      <c r="AH2693" s="9"/>
      <c r="AI2693" s="10"/>
      <c r="AJ2693" s="9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</row>
    <row r="2694" spans="1:145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13"/>
      <c r="T2694" s="13"/>
      <c r="U2694" s="13"/>
      <c r="V2694" s="13"/>
      <c r="W2694" s="4"/>
      <c r="X2694" s="30"/>
      <c r="Y2694" s="9"/>
      <c r="Z2694" s="9"/>
      <c r="AA2694" s="28"/>
      <c r="AB2694" s="3"/>
      <c r="AC2694" s="1"/>
      <c r="AD2694" s="9"/>
      <c r="AE2694" s="3"/>
      <c r="AF2694" s="3"/>
      <c r="AG2694" s="3"/>
      <c r="AH2694" s="9"/>
      <c r="AI2694" s="10"/>
      <c r="AJ2694" s="9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</row>
    <row r="2695" spans="1:145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13"/>
      <c r="T2695" s="13"/>
      <c r="U2695" s="13"/>
      <c r="V2695" s="13"/>
      <c r="W2695" s="4"/>
      <c r="X2695" s="30"/>
      <c r="Y2695" s="9"/>
      <c r="Z2695" s="9"/>
      <c r="AA2695" s="28"/>
      <c r="AB2695" s="3"/>
      <c r="AC2695" s="1"/>
      <c r="AD2695" s="9"/>
      <c r="AE2695" s="3"/>
      <c r="AF2695" s="3"/>
      <c r="AG2695" s="3"/>
      <c r="AH2695" s="9"/>
      <c r="AI2695" s="10"/>
      <c r="AJ2695" s="9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</row>
    <row r="2696" spans="1:145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13"/>
      <c r="T2696" s="13"/>
      <c r="U2696" s="13"/>
      <c r="V2696" s="13"/>
      <c r="W2696" s="4"/>
      <c r="X2696" s="30"/>
      <c r="Y2696" s="9"/>
      <c r="Z2696" s="9"/>
      <c r="AA2696" s="28"/>
      <c r="AB2696" s="3"/>
      <c r="AC2696" s="1"/>
      <c r="AD2696" s="9"/>
      <c r="AE2696" s="3"/>
      <c r="AF2696" s="3"/>
      <c r="AG2696" s="3"/>
      <c r="AH2696" s="9"/>
      <c r="AI2696" s="10"/>
      <c r="AJ2696" s="9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</row>
    <row r="2697" spans="1:145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13"/>
      <c r="T2697" s="13"/>
      <c r="U2697" s="13"/>
      <c r="V2697" s="13"/>
      <c r="W2697" s="4"/>
      <c r="X2697" s="30"/>
      <c r="Y2697" s="9"/>
      <c r="Z2697" s="9"/>
      <c r="AA2697" s="28"/>
      <c r="AB2697" s="3"/>
      <c r="AC2697" s="1"/>
      <c r="AD2697" s="9"/>
      <c r="AE2697" s="3"/>
      <c r="AF2697" s="3"/>
      <c r="AG2697" s="3"/>
      <c r="AH2697" s="9"/>
      <c r="AI2697" s="10"/>
      <c r="AJ2697" s="9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</row>
    <row r="2698" spans="1:145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13"/>
      <c r="T2698" s="13"/>
      <c r="U2698" s="13"/>
      <c r="V2698" s="13"/>
      <c r="W2698" s="4"/>
      <c r="X2698" s="30"/>
      <c r="Y2698" s="9"/>
      <c r="Z2698" s="9"/>
      <c r="AA2698" s="28"/>
      <c r="AB2698" s="3"/>
      <c r="AC2698" s="1"/>
      <c r="AD2698" s="9"/>
      <c r="AE2698" s="3"/>
      <c r="AF2698" s="3"/>
      <c r="AG2698" s="3"/>
      <c r="AH2698" s="9"/>
      <c r="AI2698" s="10"/>
      <c r="AJ2698" s="9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</row>
    <row r="2699" spans="1:145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13"/>
      <c r="T2699" s="13"/>
      <c r="U2699" s="13"/>
      <c r="V2699" s="13"/>
      <c r="W2699" s="4"/>
      <c r="X2699" s="30"/>
      <c r="Y2699" s="9"/>
      <c r="Z2699" s="9"/>
      <c r="AA2699" s="28"/>
      <c r="AB2699" s="3"/>
      <c r="AC2699" s="1"/>
      <c r="AD2699" s="9"/>
      <c r="AE2699" s="3"/>
      <c r="AF2699" s="3"/>
      <c r="AG2699" s="3"/>
      <c r="AH2699" s="9"/>
      <c r="AI2699" s="10"/>
      <c r="AJ2699" s="9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</row>
    <row r="2700" spans="1:145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13"/>
      <c r="T2700" s="13"/>
      <c r="U2700" s="13"/>
      <c r="V2700" s="13"/>
      <c r="W2700" s="4"/>
      <c r="X2700" s="30"/>
      <c r="Y2700" s="9"/>
      <c r="Z2700" s="9"/>
      <c r="AA2700" s="28"/>
      <c r="AB2700" s="3"/>
      <c r="AC2700" s="1"/>
      <c r="AD2700" s="9"/>
      <c r="AE2700" s="3"/>
      <c r="AF2700" s="3"/>
      <c r="AG2700" s="3"/>
      <c r="AH2700" s="9"/>
      <c r="AI2700" s="10"/>
      <c r="AJ2700" s="9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</row>
    <row r="2701" spans="1:145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13"/>
      <c r="T2701" s="13"/>
      <c r="U2701" s="13"/>
      <c r="V2701" s="13"/>
      <c r="W2701" s="4"/>
      <c r="X2701" s="30"/>
      <c r="Y2701" s="9"/>
      <c r="Z2701" s="9"/>
      <c r="AA2701" s="28"/>
      <c r="AB2701" s="3"/>
      <c r="AC2701" s="1"/>
      <c r="AD2701" s="9"/>
      <c r="AE2701" s="3"/>
      <c r="AF2701" s="3"/>
      <c r="AG2701" s="3"/>
      <c r="AH2701" s="9"/>
      <c r="AI2701" s="10"/>
      <c r="AJ2701" s="9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</row>
    <row r="2702" spans="1:145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13"/>
      <c r="T2702" s="13"/>
      <c r="U2702" s="13"/>
      <c r="V2702" s="13"/>
      <c r="W2702" s="4"/>
      <c r="X2702" s="30"/>
      <c r="Y2702" s="9"/>
      <c r="Z2702" s="9"/>
      <c r="AA2702" s="28"/>
      <c r="AB2702" s="3"/>
      <c r="AC2702" s="1"/>
      <c r="AD2702" s="9"/>
      <c r="AE2702" s="3"/>
      <c r="AF2702" s="3"/>
      <c r="AG2702" s="3"/>
      <c r="AH2702" s="9"/>
      <c r="AI2702" s="10"/>
      <c r="AJ2702" s="9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</row>
    <row r="2703" spans="1:145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13"/>
      <c r="T2703" s="13"/>
      <c r="U2703" s="13"/>
      <c r="V2703" s="13"/>
      <c r="W2703" s="4"/>
      <c r="X2703" s="30"/>
      <c r="Y2703" s="9"/>
      <c r="Z2703" s="9"/>
      <c r="AA2703" s="28"/>
      <c r="AB2703" s="3"/>
      <c r="AC2703" s="1"/>
      <c r="AD2703" s="9"/>
      <c r="AE2703" s="3"/>
      <c r="AF2703" s="3"/>
      <c r="AG2703" s="3"/>
      <c r="AH2703" s="9"/>
      <c r="AI2703" s="10"/>
      <c r="AJ2703" s="9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</row>
    <row r="2704" spans="1:145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13"/>
      <c r="T2704" s="13"/>
      <c r="U2704" s="13"/>
      <c r="V2704" s="13"/>
      <c r="W2704" s="4"/>
      <c r="X2704" s="30"/>
      <c r="Y2704" s="9"/>
      <c r="Z2704" s="9"/>
      <c r="AA2704" s="28"/>
      <c r="AB2704" s="3"/>
      <c r="AC2704" s="1"/>
      <c r="AD2704" s="9"/>
      <c r="AE2704" s="3"/>
      <c r="AF2704" s="3"/>
      <c r="AG2704" s="3"/>
      <c r="AH2704" s="9"/>
      <c r="AI2704" s="10"/>
      <c r="AJ2704" s="9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</row>
    <row r="2705" spans="1:145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13"/>
      <c r="T2705" s="13"/>
      <c r="U2705" s="13"/>
      <c r="V2705" s="13"/>
      <c r="W2705" s="4"/>
      <c r="X2705" s="30"/>
      <c r="Y2705" s="9"/>
      <c r="Z2705" s="9"/>
      <c r="AA2705" s="28"/>
      <c r="AB2705" s="3"/>
      <c r="AC2705" s="1"/>
      <c r="AD2705" s="9"/>
      <c r="AE2705" s="3"/>
      <c r="AF2705" s="3"/>
      <c r="AG2705" s="3"/>
      <c r="AH2705" s="9"/>
      <c r="AI2705" s="10"/>
      <c r="AJ2705" s="9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</row>
    <row r="2706" spans="1:145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13"/>
      <c r="T2706" s="13"/>
      <c r="U2706" s="13"/>
      <c r="V2706" s="13"/>
      <c r="W2706" s="4"/>
      <c r="X2706" s="30"/>
      <c r="Y2706" s="9"/>
      <c r="Z2706" s="9"/>
      <c r="AA2706" s="28"/>
      <c r="AB2706" s="3"/>
      <c r="AC2706" s="1"/>
      <c r="AD2706" s="9"/>
      <c r="AE2706" s="3"/>
      <c r="AF2706" s="3"/>
      <c r="AG2706" s="3"/>
      <c r="AH2706" s="9"/>
      <c r="AI2706" s="10"/>
      <c r="AJ2706" s="9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</row>
    <row r="2707" spans="1:145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13"/>
      <c r="T2707" s="13"/>
      <c r="U2707" s="13"/>
      <c r="V2707" s="13"/>
      <c r="W2707" s="4"/>
      <c r="X2707" s="30"/>
      <c r="Y2707" s="9"/>
      <c r="Z2707" s="9"/>
      <c r="AA2707" s="28"/>
      <c r="AB2707" s="3"/>
      <c r="AC2707" s="1"/>
      <c r="AD2707" s="9"/>
      <c r="AE2707" s="3"/>
      <c r="AF2707" s="3"/>
      <c r="AG2707" s="3"/>
      <c r="AH2707" s="9"/>
      <c r="AI2707" s="10"/>
      <c r="AJ2707" s="9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</row>
    <row r="2708" spans="1:145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13"/>
      <c r="T2708" s="13"/>
      <c r="U2708" s="13"/>
      <c r="V2708" s="13"/>
      <c r="W2708" s="4"/>
      <c r="X2708" s="30"/>
      <c r="Y2708" s="9"/>
      <c r="Z2708" s="9"/>
      <c r="AA2708" s="28"/>
      <c r="AB2708" s="3"/>
      <c r="AC2708" s="1"/>
      <c r="AD2708" s="9"/>
      <c r="AE2708" s="3"/>
      <c r="AF2708" s="3"/>
      <c r="AG2708" s="3"/>
      <c r="AH2708" s="9"/>
      <c r="AI2708" s="10"/>
      <c r="AJ2708" s="9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</row>
    <row r="2709" spans="1:145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13"/>
      <c r="T2709" s="13"/>
      <c r="U2709" s="13"/>
      <c r="V2709" s="13"/>
      <c r="W2709" s="4"/>
      <c r="X2709" s="30"/>
      <c r="Y2709" s="9"/>
      <c r="Z2709" s="9"/>
      <c r="AA2709" s="28"/>
      <c r="AB2709" s="3"/>
      <c r="AC2709" s="1"/>
      <c r="AD2709" s="9"/>
      <c r="AE2709" s="3"/>
      <c r="AF2709" s="3"/>
      <c r="AG2709" s="3"/>
      <c r="AH2709" s="9"/>
      <c r="AI2709" s="10"/>
      <c r="AJ2709" s="9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</row>
    <row r="2710" spans="1:145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13"/>
      <c r="T2710" s="13"/>
      <c r="U2710" s="13"/>
      <c r="V2710" s="13"/>
      <c r="W2710" s="4"/>
      <c r="X2710" s="30"/>
      <c r="Y2710" s="9"/>
      <c r="Z2710" s="9"/>
      <c r="AA2710" s="28"/>
      <c r="AB2710" s="3"/>
      <c r="AC2710" s="1"/>
      <c r="AD2710" s="9"/>
      <c r="AE2710" s="3"/>
      <c r="AF2710" s="3"/>
      <c r="AG2710" s="3"/>
      <c r="AH2710" s="9"/>
      <c r="AI2710" s="10"/>
      <c r="AJ2710" s="9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</row>
    <row r="2711" spans="1:145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13"/>
      <c r="T2711" s="13"/>
      <c r="U2711" s="13"/>
      <c r="V2711" s="13"/>
      <c r="W2711" s="4"/>
      <c r="X2711" s="30"/>
      <c r="Y2711" s="9"/>
      <c r="Z2711" s="9"/>
      <c r="AA2711" s="28"/>
      <c r="AB2711" s="3"/>
      <c r="AC2711" s="1"/>
      <c r="AD2711" s="9"/>
      <c r="AE2711" s="3"/>
      <c r="AF2711" s="3"/>
      <c r="AG2711" s="3"/>
      <c r="AH2711" s="9"/>
      <c r="AI2711" s="10"/>
      <c r="AJ2711" s="9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</row>
    <row r="2712" spans="1:145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13"/>
      <c r="T2712" s="13"/>
      <c r="U2712" s="13"/>
      <c r="V2712" s="13"/>
      <c r="W2712" s="4"/>
      <c r="X2712" s="30"/>
      <c r="Y2712" s="9"/>
      <c r="Z2712" s="9"/>
      <c r="AA2712" s="28"/>
      <c r="AB2712" s="3"/>
      <c r="AC2712" s="1"/>
      <c r="AD2712" s="9"/>
      <c r="AE2712" s="3"/>
      <c r="AF2712" s="3"/>
      <c r="AG2712" s="3"/>
      <c r="AH2712" s="9"/>
      <c r="AI2712" s="10"/>
      <c r="AJ2712" s="9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</row>
    <row r="2713" spans="1:145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13"/>
      <c r="T2713" s="13"/>
      <c r="U2713" s="13"/>
      <c r="V2713" s="13"/>
      <c r="W2713" s="4"/>
      <c r="X2713" s="30"/>
      <c r="Y2713" s="9"/>
      <c r="Z2713" s="9"/>
      <c r="AA2713" s="28"/>
      <c r="AB2713" s="3"/>
      <c r="AC2713" s="1"/>
      <c r="AD2713" s="9"/>
      <c r="AE2713" s="3"/>
      <c r="AF2713" s="3"/>
      <c r="AG2713" s="3"/>
      <c r="AH2713" s="9"/>
      <c r="AI2713" s="10"/>
      <c r="AJ2713" s="9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</row>
    <row r="2714" spans="1:145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13"/>
      <c r="T2714" s="13"/>
      <c r="U2714" s="13"/>
      <c r="V2714" s="13"/>
      <c r="W2714" s="4"/>
      <c r="X2714" s="30"/>
      <c r="Y2714" s="9"/>
      <c r="Z2714" s="9"/>
      <c r="AA2714" s="28"/>
      <c r="AB2714" s="3"/>
      <c r="AC2714" s="1"/>
      <c r="AD2714" s="9"/>
      <c r="AE2714" s="3"/>
      <c r="AF2714" s="3"/>
      <c r="AG2714" s="3"/>
      <c r="AH2714" s="9"/>
      <c r="AI2714" s="10"/>
      <c r="AJ2714" s="9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</row>
    <row r="2715" spans="1:145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13"/>
      <c r="T2715" s="13"/>
      <c r="U2715" s="13"/>
      <c r="V2715" s="13"/>
      <c r="W2715" s="4"/>
      <c r="X2715" s="30"/>
      <c r="Y2715" s="9"/>
      <c r="Z2715" s="9"/>
      <c r="AA2715" s="28"/>
      <c r="AB2715" s="3"/>
      <c r="AC2715" s="1"/>
      <c r="AD2715" s="9"/>
      <c r="AE2715" s="3"/>
      <c r="AF2715" s="3"/>
      <c r="AG2715" s="3"/>
      <c r="AH2715" s="9"/>
      <c r="AI2715" s="10"/>
      <c r="AJ2715" s="9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</row>
    <row r="2716" spans="1:145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13"/>
      <c r="T2716" s="13"/>
      <c r="U2716" s="13"/>
      <c r="V2716" s="13"/>
      <c r="W2716" s="4"/>
      <c r="X2716" s="30"/>
      <c r="Y2716" s="9"/>
      <c r="Z2716" s="9"/>
      <c r="AA2716" s="28"/>
      <c r="AB2716" s="3"/>
      <c r="AC2716" s="1"/>
      <c r="AD2716" s="9"/>
      <c r="AE2716" s="3"/>
      <c r="AF2716" s="3"/>
      <c r="AG2716" s="3"/>
      <c r="AH2716" s="9"/>
      <c r="AI2716" s="10"/>
      <c r="AJ2716" s="9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</row>
    <row r="2717" spans="1:145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13"/>
      <c r="T2717" s="13"/>
      <c r="U2717" s="13"/>
      <c r="V2717" s="13"/>
      <c r="W2717" s="4"/>
      <c r="X2717" s="30"/>
      <c r="Y2717" s="9"/>
      <c r="Z2717" s="9"/>
      <c r="AA2717" s="28"/>
      <c r="AB2717" s="3"/>
      <c r="AC2717" s="1"/>
      <c r="AD2717" s="9"/>
      <c r="AE2717" s="3"/>
      <c r="AF2717" s="3"/>
      <c r="AG2717" s="3"/>
      <c r="AH2717" s="9"/>
      <c r="AI2717" s="10"/>
      <c r="AJ2717" s="9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</row>
    <row r="2718" spans="1:145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13"/>
      <c r="T2718" s="13"/>
      <c r="U2718" s="13"/>
      <c r="V2718" s="13"/>
      <c r="W2718" s="4"/>
      <c r="X2718" s="30"/>
      <c r="Y2718" s="9"/>
      <c r="Z2718" s="9"/>
      <c r="AA2718" s="28"/>
      <c r="AB2718" s="3"/>
      <c r="AC2718" s="1"/>
      <c r="AD2718" s="9"/>
      <c r="AE2718" s="3"/>
      <c r="AF2718" s="3"/>
      <c r="AG2718" s="3"/>
      <c r="AH2718" s="9"/>
      <c r="AI2718" s="10"/>
      <c r="AJ2718" s="9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</row>
    <row r="2719" spans="1:145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13"/>
      <c r="T2719" s="13"/>
      <c r="U2719" s="13"/>
      <c r="V2719" s="13"/>
      <c r="W2719" s="4"/>
      <c r="X2719" s="30"/>
      <c r="Y2719" s="9"/>
      <c r="Z2719" s="9"/>
      <c r="AA2719" s="28"/>
      <c r="AB2719" s="3"/>
      <c r="AC2719" s="1"/>
      <c r="AD2719" s="9"/>
      <c r="AE2719" s="3"/>
      <c r="AF2719" s="3"/>
      <c r="AG2719" s="3"/>
      <c r="AH2719" s="9"/>
      <c r="AI2719" s="10"/>
      <c r="AJ2719" s="9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</row>
    <row r="2720" spans="1:145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13"/>
      <c r="T2720" s="13"/>
      <c r="U2720" s="13"/>
      <c r="V2720" s="13"/>
      <c r="W2720" s="4"/>
      <c r="X2720" s="30"/>
      <c r="Y2720" s="9"/>
      <c r="Z2720" s="9"/>
      <c r="AA2720" s="28"/>
      <c r="AB2720" s="3"/>
      <c r="AC2720" s="1"/>
      <c r="AD2720" s="9"/>
      <c r="AE2720" s="3"/>
      <c r="AF2720" s="3"/>
      <c r="AG2720" s="3"/>
      <c r="AH2720" s="9"/>
      <c r="AI2720" s="10"/>
      <c r="AJ2720" s="9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</row>
    <row r="2721" spans="1:145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13"/>
      <c r="T2721" s="13"/>
      <c r="U2721" s="13"/>
      <c r="V2721" s="13"/>
      <c r="W2721" s="4"/>
      <c r="X2721" s="30"/>
      <c r="Y2721" s="9"/>
      <c r="Z2721" s="9"/>
      <c r="AA2721" s="28"/>
      <c r="AB2721" s="3"/>
      <c r="AC2721" s="1"/>
      <c r="AD2721" s="9"/>
      <c r="AE2721" s="3"/>
      <c r="AF2721" s="3"/>
      <c r="AG2721" s="3"/>
      <c r="AH2721" s="9"/>
      <c r="AI2721" s="10"/>
      <c r="AJ2721" s="9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</row>
    <row r="2722" spans="1:145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13"/>
      <c r="T2722" s="13"/>
      <c r="U2722" s="13"/>
      <c r="V2722" s="13"/>
      <c r="W2722" s="4"/>
      <c r="X2722" s="30"/>
      <c r="Y2722" s="9"/>
      <c r="Z2722" s="9"/>
      <c r="AA2722" s="28"/>
      <c r="AB2722" s="3"/>
      <c r="AC2722" s="1"/>
      <c r="AD2722" s="9"/>
      <c r="AE2722" s="3"/>
      <c r="AF2722" s="3"/>
      <c r="AG2722" s="3"/>
      <c r="AH2722" s="9"/>
      <c r="AI2722" s="10"/>
      <c r="AJ2722" s="9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</row>
    <row r="2723" spans="1:145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13"/>
      <c r="T2723" s="13"/>
      <c r="U2723" s="13"/>
      <c r="V2723" s="13"/>
      <c r="W2723" s="4"/>
      <c r="X2723" s="30"/>
      <c r="Y2723" s="9"/>
      <c r="Z2723" s="9"/>
      <c r="AA2723" s="28"/>
      <c r="AB2723" s="3"/>
      <c r="AC2723" s="1"/>
      <c r="AD2723" s="9"/>
      <c r="AE2723" s="3"/>
      <c r="AF2723" s="3"/>
      <c r="AG2723" s="3"/>
      <c r="AH2723" s="9"/>
      <c r="AI2723" s="10"/>
      <c r="AJ2723" s="9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</row>
    <row r="2724" spans="1:145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13"/>
      <c r="T2724" s="13"/>
      <c r="U2724" s="13"/>
      <c r="V2724" s="13"/>
      <c r="W2724" s="4"/>
      <c r="X2724" s="30"/>
      <c r="Y2724" s="9"/>
      <c r="Z2724" s="9"/>
      <c r="AA2724" s="28"/>
      <c r="AB2724" s="3"/>
      <c r="AC2724" s="1"/>
      <c r="AD2724" s="9"/>
      <c r="AE2724" s="3"/>
      <c r="AF2724" s="3"/>
      <c r="AG2724" s="3"/>
      <c r="AH2724" s="9"/>
      <c r="AI2724" s="10"/>
      <c r="AJ2724" s="9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</row>
    <row r="2725" spans="1:145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13"/>
      <c r="T2725" s="13"/>
      <c r="U2725" s="13"/>
      <c r="V2725" s="13"/>
      <c r="W2725" s="4"/>
      <c r="X2725" s="30"/>
      <c r="Y2725" s="9"/>
      <c r="Z2725" s="9"/>
      <c r="AA2725" s="28"/>
      <c r="AB2725" s="3"/>
      <c r="AC2725" s="1"/>
      <c r="AD2725" s="9"/>
      <c r="AE2725" s="3"/>
      <c r="AF2725" s="3"/>
      <c r="AG2725" s="3"/>
      <c r="AH2725" s="9"/>
      <c r="AI2725" s="10"/>
      <c r="AJ2725" s="9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</row>
    <row r="2726" spans="1:145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13"/>
      <c r="T2726" s="13"/>
      <c r="U2726" s="13"/>
      <c r="V2726" s="13"/>
      <c r="W2726" s="4"/>
      <c r="X2726" s="30"/>
      <c r="Y2726" s="9"/>
      <c r="Z2726" s="9"/>
      <c r="AA2726" s="28"/>
      <c r="AB2726" s="3"/>
      <c r="AC2726" s="1"/>
      <c r="AD2726" s="9"/>
      <c r="AE2726" s="3"/>
      <c r="AF2726" s="3"/>
      <c r="AG2726" s="3"/>
      <c r="AH2726" s="9"/>
      <c r="AI2726" s="10"/>
      <c r="AJ2726" s="9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</row>
    <row r="2727" spans="1:145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13"/>
      <c r="T2727" s="13"/>
      <c r="U2727" s="13"/>
      <c r="V2727" s="13"/>
      <c r="W2727" s="4"/>
      <c r="X2727" s="30"/>
      <c r="Y2727" s="9"/>
      <c r="Z2727" s="9"/>
      <c r="AA2727" s="28"/>
      <c r="AB2727" s="3"/>
      <c r="AC2727" s="1"/>
      <c r="AD2727" s="9"/>
      <c r="AE2727" s="3"/>
      <c r="AF2727" s="3"/>
      <c r="AG2727" s="3"/>
      <c r="AH2727" s="9"/>
      <c r="AI2727" s="10"/>
      <c r="AJ2727" s="9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</row>
    <row r="2728" spans="1:145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13"/>
      <c r="T2728" s="13"/>
      <c r="U2728" s="13"/>
      <c r="V2728" s="13"/>
      <c r="W2728" s="4"/>
      <c r="X2728" s="30"/>
      <c r="Y2728" s="9"/>
      <c r="Z2728" s="9"/>
      <c r="AA2728" s="28"/>
      <c r="AB2728" s="3"/>
      <c r="AC2728" s="1"/>
      <c r="AD2728" s="9"/>
      <c r="AE2728" s="3"/>
      <c r="AF2728" s="3"/>
      <c r="AG2728" s="3"/>
      <c r="AH2728" s="9"/>
      <c r="AI2728" s="10"/>
      <c r="AJ2728" s="9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</row>
    <row r="2729" spans="1:145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13"/>
      <c r="T2729" s="13"/>
      <c r="U2729" s="13"/>
      <c r="V2729" s="13"/>
      <c r="W2729" s="4"/>
      <c r="X2729" s="30"/>
      <c r="Y2729" s="9"/>
      <c r="Z2729" s="9"/>
      <c r="AA2729" s="28"/>
      <c r="AB2729" s="3"/>
      <c r="AC2729" s="1"/>
      <c r="AD2729" s="9"/>
      <c r="AE2729" s="3"/>
      <c r="AF2729" s="3"/>
      <c r="AG2729" s="3"/>
      <c r="AH2729" s="9"/>
      <c r="AI2729" s="10"/>
      <c r="AJ2729" s="9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</row>
    <row r="2730" spans="1:145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13"/>
      <c r="T2730" s="13"/>
      <c r="U2730" s="13"/>
      <c r="V2730" s="13"/>
      <c r="W2730" s="4"/>
      <c r="X2730" s="30"/>
      <c r="Y2730" s="9"/>
      <c r="Z2730" s="9"/>
      <c r="AA2730" s="28"/>
      <c r="AB2730" s="3"/>
      <c r="AC2730" s="1"/>
      <c r="AD2730" s="9"/>
      <c r="AE2730" s="3"/>
      <c r="AF2730" s="3"/>
      <c r="AG2730" s="3"/>
      <c r="AH2730" s="9"/>
      <c r="AI2730" s="10"/>
      <c r="AJ2730" s="9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</row>
    <row r="2731" spans="1:145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13"/>
      <c r="T2731" s="13"/>
      <c r="U2731" s="13"/>
      <c r="V2731" s="13"/>
      <c r="W2731" s="4"/>
      <c r="X2731" s="30"/>
      <c r="Y2731" s="9"/>
      <c r="Z2731" s="9"/>
      <c r="AA2731" s="28"/>
      <c r="AB2731" s="3"/>
      <c r="AC2731" s="1"/>
      <c r="AD2731" s="9"/>
      <c r="AE2731" s="3"/>
      <c r="AF2731" s="3"/>
      <c r="AG2731" s="3"/>
      <c r="AH2731" s="9"/>
      <c r="AI2731" s="10"/>
      <c r="AJ2731" s="9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</row>
    <row r="2732" spans="1:145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13"/>
      <c r="T2732" s="13"/>
      <c r="U2732" s="13"/>
      <c r="V2732" s="13"/>
      <c r="W2732" s="4"/>
      <c r="X2732" s="30"/>
      <c r="Y2732" s="9"/>
      <c r="Z2732" s="9"/>
      <c r="AA2732" s="28"/>
      <c r="AB2732" s="3"/>
      <c r="AC2732" s="1"/>
      <c r="AD2732" s="9"/>
      <c r="AE2732" s="3"/>
      <c r="AF2732" s="3"/>
      <c r="AG2732" s="3"/>
      <c r="AH2732" s="9"/>
      <c r="AI2732" s="10"/>
      <c r="AJ2732" s="9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</row>
    <row r="2733" spans="1:145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13"/>
      <c r="T2733" s="13"/>
      <c r="U2733" s="13"/>
      <c r="V2733" s="13"/>
      <c r="W2733" s="4"/>
      <c r="X2733" s="30"/>
      <c r="Y2733" s="9"/>
      <c r="Z2733" s="9"/>
      <c r="AA2733" s="28"/>
      <c r="AB2733" s="3"/>
      <c r="AC2733" s="1"/>
      <c r="AD2733" s="9"/>
      <c r="AE2733" s="3"/>
      <c r="AF2733" s="3"/>
      <c r="AG2733" s="3"/>
      <c r="AH2733" s="9"/>
      <c r="AI2733" s="10"/>
      <c r="AJ2733" s="9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</row>
    <row r="2734" spans="1:145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13"/>
      <c r="T2734" s="13"/>
      <c r="U2734" s="13"/>
      <c r="V2734" s="13"/>
      <c r="W2734" s="4"/>
      <c r="X2734" s="30"/>
      <c r="Y2734" s="9"/>
      <c r="Z2734" s="9"/>
      <c r="AA2734" s="28"/>
      <c r="AB2734" s="3"/>
      <c r="AC2734" s="1"/>
      <c r="AD2734" s="9"/>
      <c r="AE2734" s="3"/>
      <c r="AF2734" s="3"/>
      <c r="AG2734" s="3"/>
      <c r="AH2734" s="9"/>
      <c r="AI2734" s="10"/>
      <c r="AJ2734" s="9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</row>
    <row r="2735" spans="1:145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13"/>
      <c r="T2735" s="13"/>
      <c r="U2735" s="13"/>
      <c r="V2735" s="13"/>
      <c r="W2735" s="4"/>
      <c r="X2735" s="30"/>
      <c r="Y2735" s="9"/>
      <c r="Z2735" s="9"/>
      <c r="AA2735" s="28"/>
      <c r="AB2735" s="3"/>
      <c r="AC2735" s="1"/>
      <c r="AD2735" s="9"/>
      <c r="AE2735" s="3"/>
      <c r="AF2735" s="3"/>
      <c r="AG2735" s="3"/>
      <c r="AH2735" s="9"/>
      <c r="AI2735" s="10"/>
      <c r="AJ2735" s="9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</row>
    <row r="2736" spans="1:145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13"/>
      <c r="T2736" s="13"/>
      <c r="U2736" s="13"/>
      <c r="V2736" s="13"/>
      <c r="W2736" s="4"/>
      <c r="X2736" s="30"/>
      <c r="Y2736" s="9"/>
      <c r="Z2736" s="9"/>
      <c r="AA2736" s="28"/>
      <c r="AB2736" s="3"/>
      <c r="AC2736" s="1"/>
      <c r="AD2736" s="9"/>
      <c r="AE2736" s="3"/>
      <c r="AF2736" s="3"/>
      <c r="AG2736" s="3"/>
      <c r="AH2736" s="9"/>
      <c r="AI2736" s="10"/>
      <c r="AJ2736" s="9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</row>
    <row r="2737" spans="1:145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13"/>
      <c r="T2737" s="13"/>
      <c r="U2737" s="13"/>
      <c r="V2737" s="13"/>
      <c r="W2737" s="4"/>
      <c r="X2737" s="30"/>
      <c r="Y2737" s="9"/>
      <c r="Z2737" s="9"/>
      <c r="AA2737" s="28"/>
      <c r="AB2737" s="3"/>
      <c r="AC2737" s="1"/>
      <c r="AD2737" s="9"/>
      <c r="AE2737" s="3"/>
      <c r="AF2737" s="3"/>
      <c r="AG2737" s="3"/>
      <c r="AH2737" s="9"/>
      <c r="AI2737" s="10"/>
      <c r="AJ2737" s="9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</row>
    <row r="2738" spans="1:145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13"/>
      <c r="T2738" s="13"/>
      <c r="U2738" s="13"/>
      <c r="V2738" s="13"/>
      <c r="W2738" s="4"/>
      <c r="X2738" s="30"/>
      <c r="Y2738" s="9"/>
      <c r="Z2738" s="9"/>
      <c r="AA2738" s="28"/>
      <c r="AB2738" s="3"/>
      <c r="AC2738" s="1"/>
      <c r="AD2738" s="9"/>
      <c r="AE2738" s="3"/>
      <c r="AF2738" s="3"/>
      <c r="AG2738" s="3"/>
      <c r="AH2738" s="9"/>
      <c r="AI2738" s="10"/>
      <c r="AJ2738" s="9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</row>
    <row r="2739" spans="1:145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13"/>
      <c r="T2739" s="13"/>
      <c r="U2739" s="13"/>
      <c r="V2739" s="13"/>
      <c r="W2739" s="4"/>
      <c r="X2739" s="30"/>
      <c r="Y2739" s="9"/>
      <c r="Z2739" s="9"/>
      <c r="AA2739" s="28"/>
      <c r="AB2739" s="3"/>
      <c r="AC2739" s="1"/>
      <c r="AD2739" s="9"/>
      <c r="AE2739" s="3"/>
      <c r="AF2739" s="3"/>
      <c r="AG2739" s="3"/>
      <c r="AH2739" s="9"/>
      <c r="AI2739" s="10"/>
      <c r="AJ2739" s="9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</row>
    <row r="2740" spans="1:145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13"/>
      <c r="T2740" s="13"/>
      <c r="U2740" s="13"/>
      <c r="V2740" s="13"/>
      <c r="W2740" s="4"/>
      <c r="X2740" s="30"/>
      <c r="Y2740" s="9"/>
      <c r="Z2740" s="9"/>
      <c r="AA2740" s="28"/>
      <c r="AB2740" s="3"/>
      <c r="AC2740" s="1"/>
      <c r="AD2740" s="9"/>
      <c r="AE2740" s="3"/>
      <c r="AF2740" s="3"/>
      <c r="AG2740" s="3"/>
      <c r="AH2740" s="9"/>
      <c r="AI2740" s="10"/>
      <c r="AJ2740" s="9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</row>
    <row r="2741" spans="1:145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13"/>
      <c r="T2741" s="13"/>
      <c r="U2741" s="13"/>
      <c r="V2741" s="13"/>
      <c r="W2741" s="4"/>
      <c r="X2741" s="30"/>
      <c r="Y2741" s="9"/>
      <c r="Z2741" s="9"/>
      <c r="AA2741" s="28"/>
      <c r="AB2741" s="3"/>
      <c r="AC2741" s="1"/>
      <c r="AD2741" s="9"/>
      <c r="AE2741" s="3"/>
      <c r="AF2741" s="3"/>
      <c r="AG2741" s="3"/>
      <c r="AH2741" s="9"/>
      <c r="AI2741" s="10"/>
      <c r="AJ2741" s="9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</row>
    <row r="2742" spans="1:145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13"/>
      <c r="T2742" s="13"/>
      <c r="U2742" s="13"/>
      <c r="V2742" s="13"/>
      <c r="W2742" s="4"/>
      <c r="X2742" s="30"/>
      <c r="Y2742" s="9"/>
      <c r="Z2742" s="9"/>
      <c r="AA2742" s="28"/>
      <c r="AB2742" s="3"/>
      <c r="AC2742" s="1"/>
      <c r="AD2742" s="9"/>
      <c r="AE2742" s="3"/>
      <c r="AF2742" s="3"/>
      <c r="AG2742" s="3"/>
      <c r="AH2742" s="9"/>
      <c r="AI2742" s="10"/>
      <c r="AJ2742" s="9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</row>
    <row r="2743" spans="1:145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13"/>
      <c r="T2743" s="13"/>
      <c r="U2743" s="13"/>
      <c r="V2743" s="13"/>
      <c r="W2743" s="4"/>
      <c r="X2743" s="30"/>
      <c r="Y2743" s="9"/>
      <c r="Z2743" s="9"/>
      <c r="AA2743" s="28"/>
      <c r="AB2743" s="3"/>
      <c r="AC2743" s="1"/>
      <c r="AD2743" s="9"/>
      <c r="AE2743" s="3"/>
      <c r="AF2743" s="3"/>
      <c r="AG2743" s="3"/>
      <c r="AH2743" s="9"/>
      <c r="AI2743" s="10"/>
      <c r="AJ2743" s="9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</row>
    <row r="2744" spans="1:145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13"/>
      <c r="T2744" s="13"/>
      <c r="U2744" s="13"/>
      <c r="V2744" s="13"/>
      <c r="W2744" s="4"/>
      <c r="X2744" s="30"/>
      <c r="Y2744" s="9"/>
      <c r="Z2744" s="9"/>
      <c r="AA2744" s="28"/>
      <c r="AB2744" s="3"/>
      <c r="AC2744" s="1"/>
      <c r="AD2744" s="9"/>
      <c r="AE2744" s="3"/>
      <c r="AF2744" s="3"/>
      <c r="AG2744" s="3"/>
      <c r="AH2744" s="9"/>
      <c r="AI2744" s="10"/>
      <c r="AJ2744" s="9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</row>
    <row r="2745" spans="1:145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13"/>
      <c r="T2745" s="13"/>
      <c r="U2745" s="13"/>
      <c r="V2745" s="13"/>
      <c r="W2745" s="4"/>
      <c r="X2745" s="30"/>
      <c r="Y2745" s="9"/>
      <c r="Z2745" s="9"/>
      <c r="AA2745" s="28"/>
      <c r="AB2745" s="3"/>
      <c r="AC2745" s="1"/>
      <c r="AD2745" s="9"/>
      <c r="AE2745" s="3"/>
      <c r="AF2745" s="3"/>
      <c r="AG2745" s="3"/>
      <c r="AH2745" s="9"/>
      <c r="AI2745" s="10"/>
      <c r="AJ2745" s="9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</row>
    <row r="2746" spans="1:145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13"/>
      <c r="T2746" s="13"/>
      <c r="U2746" s="13"/>
      <c r="V2746" s="13"/>
      <c r="W2746" s="4"/>
      <c r="X2746" s="30"/>
      <c r="Y2746" s="9"/>
      <c r="Z2746" s="9"/>
      <c r="AA2746" s="28"/>
      <c r="AB2746" s="3"/>
      <c r="AC2746" s="1"/>
      <c r="AD2746" s="9"/>
      <c r="AE2746" s="3"/>
      <c r="AF2746" s="3"/>
      <c r="AG2746" s="3"/>
      <c r="AH2746" s="9"/>
      <c r="AI2746" s="10"/>
      <c r="AJ2746" s="9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</row>
    <row r="2747" spans="1:145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13"/>
      <c r="T2747" s="13"/>
      <c r="U2747" s="13"/>
      <c r="V2747" s="13"/>
      <c r="W2747" s="4"/>
      <c r="X2747" s="30"/>
      <c r="Y2747" s="9"/>
      <c r="Z2747" s="9"/>
      <c r="AA2747" s="28"/>
      <c r="AB2747" s="3"/>
      <c r="AC2747" s="1"/>
      <c r="AD2747" s="9"/>
      <c r="AE2747" s="3"/>
      <c r="AF2747" s="3"/>
      <c r="AG2747" s="3"/>
      <c r="AH2747" s="9"/>
      <c r="AI2747" s="10"/>
      <c r="AJ2747" s="9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</row>
    <row r="2748" spans="1:145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13"/>
      <c r="T2748" s="13"/>
      <c r="U2748" s="13"/>
      <c r="V2748" s="13"/>
      <c r="W2748" s="4"/>
      <c r="X2748" s="30"/>
      <c r="Y2748" s="9"/>
      <c r="Z2748" s="9"/>
      <c r="AA2748" s="28"/>
      <c r="AB2748" s="3"/>
      <c r="AC2748" s="1"/>
      <c r="AD2748" s="9"/>
      <c r="AE2748" s="3"/>
      <c r="AF2748" s="3"/>
      <c r="AG2748" s="3"/>
      <c r="AH2748" s="9"/>
      <c r="AI2748" s="10"/>
      <c r="AJ2748" s="9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</row>
    <row r="2749" spans="1:145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13"/>
      <c r="T2749" s="13"/>
      <c r="U2749" s="13"/>
      <c r="V2749" s="13"/>
      <c r="W2749" s="4"/>
      <c r="X2749" s="30"/>
      <c r="Y2749" s="9"/>
      <c r="Z2749" s="9"/>
      <c r="AA2749" s="28"/>
      <c r="AB2749" s="3"/>
      <c r="AC2749" s="1"/>
      <c r="AD2749" s="9"/>
      <c r="AE2749" s="3"/>
      <c r="AF2749" s="3"/>
      <c r="AG2749" s="3"/>
      <c r="AH2749" s="9"/>
      <c r="AI2749" s="10"/>
      <c r="AJ2749" s="9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</row>
    <row r="2750" spans="1:145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13"/>
      <c r="T2750" s="13"/>
      <c r="U2750" s="13"/>
      <c r="V2750" s="13"/>
      <c r="W2750" s="4"/>
      <c r="X2750" s="30"/>
      <c r="Y2750" s="27"/>
      <c r="Z2750" s="27"/>
      <c r="AA2750" s="32"/>
      <c r="AB2750" s="20"/>
      <c r="AC2750" s="23"/>
      <c r="AD2750" s="27"/>
      <c r="AE2750" s="20"/>
      <c r="AF2750" s="20"/>
      <c r="AG2750" s="20"/>
      <c r="AH2750" s="27"/>
      <c r="AI2750" s="21"/>
      <c r="AJ2750" s="27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</row>
    <row r="2751" spans="1:145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13"/>
      <c r="T2751" s="13"/>
      <c r="U2751" s="13"/>
      <c r="V2751" s="13"/>
      <c r="W2751" s="4"/>
      <c r="X2751" s="30"/>
      <c r="Y2751" s="27"/>
      <c r="Z2751" s="27"/>
      <c r="AA2751" s="32"/>
      <c r="AB2751" s="20"/>
      <c r="AC2751" s="23"/>
      <c r="AD2751" s="27"/>
      <c r="AE2751" s="20"/>
      <c r="AF2751" s="20"/>
      <c r="AG2751" s="20"/>
      <c r="AH2751" s="27"/>
      <c r="AI2751" s="21"/>
      <c r="AJ2751" s="27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</row>
    <row r="2752" spans="1:145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13"/>
      <c r="T2752" s="13"/>
      <c r="U2752" s="13"/>
      <c r="V2752" s="13"/>
      <c r="W2752" s="4"/>
      <c r="X2752" s="30"/>
      <c r="Y2752" s="9"/>
      <c r="Z2752" s="9"/>
      <c r="AA2752" s="28"/>
      <c r="AB2752" s="3"/>
      <c r="AC2752" s="1"/>
      <c r="AD2752" s="9"/>
      <c r="AE2752" s="3"/>
      <c r="AF2752" s="3"/>
      <c r="AG2752" s="3"/>
      <c r="AH2752" s="9"/>
      <c r="AI2752" s="10"/>
      <c r="AJ2752" s="9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</row>
    <row r="2753" spans="1:145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13"/>
      <c r="T2753" s="13"/>
      <c r="U2753" s="13"/>
      <c r="V2753" s="13"/>
      <c r="W2753" s="4"/>
      <c r="X2753" s="30"/>
      <c r="Y2753" s="9"/>
      <c r="Z2753" s="9"/>
      <c r="AA2753" s="28"/>
      <c r="AB2753" s="3"/>
      <c r="AC2753" s="1"/>
      <c r="AD2753" s="9"/>
      <c r="AE2753" s="3"/>
      <c r="AF2753" s="3"/>
      <c r="AG2753" s="3"/>
      <c r="AH2753" s="9"/>
      <c r="AI2753" s="10"/>
      <c r="AJ2753" s="9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</row>
    <row r="2754" spans="1:145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13"/>
      <c r="T2754" s="13"/>
      <c r="U2754" s="13"/>
      <c r="V2754" s="13"/>
      <c r="W2754" s="4"/>
      <c r="X2754" s="30"/>
      <c r="Y2754" s="27"/>
      <c r="Z2754" s="27"/>
      <c r="AA2754" s="32"/>
      <c r="AB2754" s="20"/>
      <c r="AC2754" s="23"/>
      <c r="AD2754" s="27"/>
      <c r="AE2754" s="20"/>
      <c r="AF2754" s="20"/>
      <c r="AG2754" s="20"/>
      <c r="AH2754" s="27"/>
      <c r="AI2754" s="21"/>
      <c r="AJ2754" s="27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</row>
    <row r="2755" spans="1:145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13"/>
      <c r="T2755" s="13"/>
      <c r="U2755" s="13"/>
      <c r="V2755" s="13"/>
      <c r="W2755" s="4"/>
      <c r="X2755" s="30"/>
      <c r="Y2755" s="9"/>
      <c r="Z2755" s="9"/>
      <c r="AA2755" s="28"/>
      <c r="AB2755" s="3"/>
      <c r="AC2755" s="1"/>
      <c r="AD2755" s="9"/>
      <c r="AE2755" s="3"/>
      <c r="AF2755" s="3"/>
      <c r="AG2755" s="3"/>
      <c r="AH2755" s="9"/>
      <c r="AI2755" s="10"/>
      <c r="AJ2755" s="9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</row>
    <row r="2756" spans="1:145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13"/>
      <c r="T2756" s="13"/>
      <c r="U2756" s="13"/>
      <c r="V2756" s="13"/>
      <c r="W2756" s="4"/>
      <c r="X2756" s="30"/>
      <c r="Y2756" s="9"/>
      <c r="Z2756" s="9"/>
      <c r="AA2756" s="28"/>
      <c r="AB2756" s="3"/>
      <c r="AC2756" s="1"/>
      <c r="AD2756" s="9"/>
      <c r="AE2756" s="3"/>
      <c r="AF2756" s="3"/>
      <c r="AG2756" s="3"/>
      <c r="AH2756" s="9"/>
      <c r="AI2756" s="10"/>
      <c r="AJ2756" s="9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</row>
    <row r="2757" spans="1:145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13"/>
      <c r="T2757" s="13"/>
      <c r="U2757" s="13"/>
      <c r="V2757" s="13"/>
      <c r="W2757" s="4"/>
      <c r="X2757" s="30"/>
      <c r="Y2757" s="9"/>
      <c r="Z2757" s="9"/>
      <c r="AA2757" s="28"/>
      <c r="AB2757" s="3"/>
      <c r="AC2757" s="1"/>
      <c r="AD2757" s="9"/>
      <c r="AE2757" s="3"/>
      <c r="AF2757" s="3"/>
      <c r="AG2757" s="3"/>
      <c r="AH2757" s="9"/>
      <c r="AI2757" s="10"/>
      <c r="AJ2757" s="9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</row>
    <row r="2758" spans="1:145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13"/>
      <c r="T2758" s="13"/>
      <c r="U2758" s="13"/>
      <c r="V2758" s="13"/>
      <c r="W2758" s="4"/>
      <c r="X2758" s="30"/>
      <c r="Y2758" s="9"/>
      <c r="Z2758" s="9"/>
      <c r="AA2758" s="28"/>
      <c r="AB2758" s="3"/>
      <c r="AC2758" s="1"/>
      <c r="AD2758" s="9"/>
      <c r="AE2758" s="3"/>
      <c r="AF2758" s="3"/>
      <c r="AG2758" s="3"/>
      <c r="AH2758" s="9"/>
      <c r="AI2758" s="10"/>
      <c r="AJ2758" s="9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</row>
    <row r="2759" spans="1:145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13"/>
      <c r="T2759" s="13"/>
      <c r="U2759" s="13"/>
      <c r="V2759" s="13"/>
      <c r="W2759" s="4"/>
      <c r="X2759" s="30"/>
      <c r="Y2759" s="9"/>
      <c r="Z2759" s="9"/>
      <c r="AA2759" s="28"/>
      <c r="AB2759" s="3"/>
      <c r="AC2759" s="1"/>
      <c r="AD2759" s="9"/>
      <c r="AE2759" s="3"/>
      <c r="AF2759" s="3"/>
      <c r="AG2759" s="3"/>
      <c r="AH2759" s="9"/>
      <c r="AI2759" s="10"/>
      <c r="AJ2759" s="9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</row>
    <row r="2760" spans="1:145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13"/>
      <c r="T2760" s="13"/>
      <c r="U2760" s="13"/>
      <c r="V2760" s="13"/>
      <c r="W2760" s="4"/>
      <c r="X2760" s="30"/>
      <c r="Y2760" s="9"/>
      <c r="Z2760" s="9"/>
      <c r="AA2760" s="28"/>
      <c r="AB2760" s="3"/>
      <c r="AC2760" s="1"/>
      <c r="AD2760" s="9"/>
      <c r="AE2760" s="3"/>
      <c r="AF2760" s="3"/>
      <c r="AG2760" s="3"/>
      <c r="AH2760" s="9"/>
      <c r="AI2760" s="10"/>
      <c r="AJ2760" s="9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</row>
    <row r="2761" spans="1:145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13"/>
      <c r="T2761" s="13"/>
      <c r="U2761" s="13"/>
      <c r="V2761" s="13"/>
      <c r="W2761" s="4"/>
      <c r="X2761" s="30"/>
      <c r="Y2761" s="9"/>
      <c r="Z2761" s="9"/>
      <c r="AA2761" s="28"/>
      <c r="AB2761" s="3"/>
      <c r="AC2761" s="1"/>
      <c r="AD2761" s="9"/>
      <c r="AE2761" s="3"/>
      <c r="AF2761" s="3"/>
      <c r="AG2761" s="3"/>
      <c r="AH2761" s="9"/>
      <c r="AI2761" s="10"/>
      <c r="AJ2761" s="9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</row>
    <row r="2762" spans="1:145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13"/>
      <c r="T2762" s="13"/>
      <c r="U2762" s="13"/>
      <c r="V2762" s="13"/>
      <c r="W2762" s="4"/>
      <c r="X2762" s="30"/>
      <c r="Y2762" s="9"/>
      <c r="Z2762" s="9"/>
      <c r="AA2762" s="28"/>
      <c r="AB2762" s="3"/>
      <c r="AC2762" s="1"/>
      <c r="AD2762" s="9"/>
      <c r="AE2762" s="3"/>
      <c r="AF2762" s="3"/>
      <c r="AG2762" s="3"/>
      <c r="AH2762" s="9"/>
      <c r="AI2762" s="10"/>
      <c r="AJ2762" s="9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</row>
    <row r="2763" spans="1:145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13"/>
      <c r="T2763" s="13"/>
      <c r="U2763" s="13"/>
      <c r="V2763" s="13"/>
      <c r="W2763" s="4"/>
      <c r="X2763" s="30"/>
      <c r="Y2763" s="9"/>
      <c r="Z2763" s="9"/>
      <c r="AA2763" s="28"/>
      <c r="AB2763" s="3"/>
      <c r="AC2763" s="1"/>
      <c r="AD2763" s="9"/>
      <c r="AE2763" s="3"/>
      <c r="AF2763" s="3"/>
      <c r="AG2763" s="3"/>
      <c r="AH2763" s="9"/>
      <c r="AI2763" s="10"/>
      <c r="AJ2763" s="9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</row>
    <row r="2764" spans="1:145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13"/>
      <c r="T2764" s="13"/>
      <c r="U2764" s="13"/>
      <c r="V2764" s="13"/>
      <c r="W2764" s="4"/>
      <c r="X2764" s="30"/>
      <c r="Y2764" s="9"/>
      <c r="Z2764" s="9"/>
      <c r="AA2764" s="28"/>
      <c r="AB2764" s="3"/>
      <c r="AC2764" s="1"/>
      <c r="AD2764" s="9"/>
      <c r="AE2764" s="3"/>
      <c r="AF2764" s="3"/>
      <c r="AG2764" s="3"/>
      <c r="AH2764" s="9"/>
      <c r="AI2764" s="10"/>
      <c r="AJ2764" s="9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</row>
    <row r="2765" spans="1:145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13"/>
      <c r="T2765" s="13"/>
      <c r="U2765" s="13"/>
      <c r="V2765" s="13"/>
      <c r="W2765" s="4"/>
      <c r="X2765" s="30"/>
      <c r="Y2765" s="9"/>
      <c r="Z2765" s="9"/>
      <c r="AA2765" s="28"/>
      <c r="AB2765" s="3"/>
      <c r="AC2765" s="1"/>
      <c r="AD2765" s="9"/>
      <c r="AE2765" s="3"/>
      <c r="AF2765" s="3"/>
      <c r="AG2765" s="3"/>
      <c r="AH2765" s="9"/>
      <c r="AI2765" s="10"/>
      <c r="AJ2765" s="9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</row>
    <row r="2766" spans="1:145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13"/>
      <c r="T2766" s="13"/>
      <c r="U2766" s="13"/>
      <c r="V2766" s="13"/>
      <c r="W2766" s="4"/>
      <c r="X2766" s="30"/>
      <c r="Y2766" s="9"/>
      <c r="Z2766" s="9"/>
      <c r="AA2766" s="28"/>
      <c r="AB2766" s="3"/>
      <c r="AC2766" s="1"/>
      <c r="AD2766" s="9"/>
      <c r="AE2766" s="3"/>
      <c r="AF2766" s="3"/>
      <c r="AG2766" s="3"/>
      <c r="AH2766" s="9"/>
      <c r="AI2766" s="10"/>
      <c r="AJ2766" s="9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</row>
    <row r="2767" spans="1:145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13"/>
      <c r="T2767" s="13"/>
      <c r="U2767" s="13"/>
      <c r="V2767" s="13"/>
      <c r="W2767" s="4"/>
      <c r="X2767" s="30"/>
      <c r="Y2767" s="9"/>
      <c r="Z2767" s="9"/>
      <c r="AA2767" s="28"/>
      <c r="AB2767" s="3"/>
      <c r="AC2767" s="1"/>
      <c r="AD2767" s="9"/>
      <c r="AE2767" s="3"/>
      <c r="AF2767" s="3"/>
      <c r="AG2767" s="3"/>
      <c r="AH2767" s="9"/>
      <c r="AI2767" s="10"/>
      <c r="AJ2767" s="9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</row>
    <row r="2768" spans="1:145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13"/>
      <c r="T2768" s="13"/>
      <c r="U2768" s="13"/>
      <c r="V2768" s="13"/>
      <c r="W2768" s="4"/>
      <c r="X2768" s="30"/>
      <c r="Y2768" s="9"/>
      <c r="Z2768" s="9"/>
      <c r="AA2768" s="28"/>
      <c r="AB2768" s="3"/>
      <c r="AC2768" s="1"/>
      <c r="AD2768" s="9"/>
      <c r="AE2768" s="3"/>
      <c r="AF2768" s="3"/>
      <c r="AG2768" s="3"/>
      <c r="AH2768" s="9"/>
      <c r="AI2768" s="10"/>
      <c r="AJ2768" s="9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</row>
    <row r="2769" spans="1:145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13"/>
      <c r="T2769" s="13"/>
      <c r="U2769" s="13"/>
      <c r="V2769" s="13"/>
      <c r="W2769" s="4"/>
      <c r="X2769" s="30"/>
      <c r="Y2769" s="9"/>
      <c r="Z2769" s="9"/>
      <c r="AA2769" s="28"/>
      <c r="AB2769" s="3"/>
      <c r="AC2769" s="1"/>
      <c r="AD2769" s="9"/>
      <c r="AE2769" s="3"/>
      <c r="AF2769" s="3"/>
      <c r="AG2769" s="3"/>
      <c r="AH2769" s="9"/>
      <c r="AI2769" s="10"/>
      <c r="AJ2769" s="9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</row>
    <row r="2770" spans="1:145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13"/>
      <c r="T2770" s="13"/>
      <c r="U2770" s="13"/>
      <c r="V2770" s="13"/>
      <c r="W2770" s="4"/>
      <c r="X2770" s="30"/>
      <c r="Y2770" s="9"/>
      <c r="Z2770" s="9"/>
      <c r="AA2770" s="28"/>
      <c r="AB2770" s="3"/>
      <c r="AC2770" s="1"/>
      <c r="AD2770" s="9"/>
      <c r="AE2770" s="3"/>
      <c r="AF2770" s="3"/>
      <c r="AG2770" s="3"/>
      <c r="AH2770" s="9"/>
      <c r="AI2770" s="10"/>
      <c r="AJ2770" s="9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</row>
    <row r="2771" spans="1:145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13"/>
      <c r="T2771" s="13"/>
      <c r="U2771" s="13"/>
      <c r="V2771" s="13"/>
      <c r="W2771" s="4"/>
      <c r="X2771" s="30"/>
      <c r="Y2771" s="9"/>
      <c r="Z2771" s="9"/>
      <c r="AA2771" s="28"/>
      <c r="AB2771" s="3"/>
      <c r="AC2771" s="1"/>
      <c r="AD2771" s="9"/>
      <c r="AE2771" s="3"/>
      <c r="AF2771" s="3"/>
      <c r="AG2771" s="3"/>
      <c r="AH2771" s="9"/>
      <c r="AI2771" s="10"/>
      <c r="AJ2771" s="9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</row>
    <row r="2772" spans="1:145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13"/>
      <c r="T2772" s="13"/>
      <c r="U2772" s="13"/>
      <c r="V2772" s="13"/>
      <c r="W2772" s="4"/>
      <c r="X2772" s="30"/>
      <c r="Y2772" s="9"/>
      <c r="Z2772" s="9"/>
      <c r="AA2772" s="28"/>
      <c r="AB2772" s="3"/>
      <c r="AC2772" s="1"/>
      <c r="AD2772" s="9"/>
      <c r="AE2772" s="3"/>
      <c r="AF2772" s="3"/>
      <c r="AG2772" s="3"/>
      <c r="AH2772" s="9"/>
      <c r="AI2772" s="10"/>
      <c r="AJ2772" s="9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</row>
    <row r="2773" spans="1:145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13"/>
      <c r="T2773" s="13"/>
      <c r="U2773" s="13"/>
      <c r="V2773" s="13"/>
      <c r="W2773" s="4"/>
      <c r="X2773" s="30"/>
      <c r="Y2773" s="9"/>
      <c r="Z2773" s="9"/>
      <c r="AA2773" s="28"/>
      <c r="AB2773" s="3"/>
      <c r="AC2773" s="1"/>
      <c r="AD2773" s="9"/>
      <c r="AE2773" s="3"/>
      <c r="AF2773" s="3"/>
      <c r="AG2773" s="3"/>
      <c r="AH2773" s="9"/>
      <c r="AI2773" s="10"/>
      <c r="AJ2773" s="9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</row>
    <row r="2774" spans="1:145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13"/>
      <c r="T2774" s="13"/>
      <c r="U2774" s="13"/>
      <c r="V2774" s="13"/>
      <c r="W2774" s="4"/>
      <c r="X2774" s="30"/>
      <c r="Y2774" s="9"/>
      <c r="Z2774" s="9"/>
      <c r="AA2774" s="28"/>
      <c r="AB2774" s="3"/>
      <c r="AC2774" s="1"/>
      <c r="AD2774" s="9"/>
      <c r="AE2774" s="3"/>
      <c r="AF2774" s="3"/>
      <c r="AG2774" s="3"/>
      <c r="AH2774" s="9"/>
      <c r="AI2774" s="10"/>
      <c r="AJ2774" s="9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</row>
    <row r="2775" spans="1:145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13"/>
      <c r="T2775" s="13"/>
      <c r="U2775" s="13"/>
      <c r="V2775" s="13"/>
      <c r="W2775" s="4"/>
      <c r="X2775" s="30"/>
      <c r="Y2775" s="9"/>
      <c r="Z2775" s="9"/>
      <c r="AA2775" s="28"/>
      <c r="AB2775" s="3"/>
      <c r="AC2775" s="1"/>
      <c r="AD2775" s="9"/>
      <c r="AE2775" s="3"/>
      <c r="AF2775" s="3"/>
      <c r="AG2775" s="3"/>
      <c r="AH2775" s="9"/>
      <c r="AI2775" s="10"/>
      <c r="AJ2775" s="9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</row>
    <row r="2776" spans="1:145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13"/>
      <c r="T2776" s="13"/>
      <c r="U2776" s="13"/>
      <c r="V2776" s="13"/>
      <c r="W2776" s="4"/>
      <c r="X2776" s="30"/>
      <c r="Y2776" s="9"/>
      <c r="Z2776" s="9"/>
      <c r="AA2776" s="28"/>
      <c r="AB2776" s="3"/>
      <c r="AC2776" s="1"/>
      <c r="AD2776" s="9"/>
      <c r="AE2776" s="3"/>
      <c r="AF2776" s="3"/>
      <c r="AG2776" s="3"/>
      <c r="AH2776" s="9"/>
      <c r="AI2776" s="10"/>
      <c r="AJ2776" s="9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</row>
    <row r="2777" spans="1:145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13"/>
      <c r="T2777" s="13"/>
      <c r="U2777" s="13"/>
      <c r="V2777" s="13"/>
      <c r="W2777" s="4"/>
      <c r="X2777" s="30"/>
      <c r="Y2777" s="9"/>
      <c r="Z2777" s="9"/>
      <c r="AA2777" s="28"/>
      <c r="AB2777" s="3"/>
      <c r="AC2777" s="1"/>
      <c r="AD2777" s="9"/>
      <c r="AE2777" s="3"/>
      <c r="AF2777" s="3"/>
      <c r="AG2777" s="3"/>
      <c r="AH2777" s="9"/>
      <c r="AI2777" s="10"/>
      <c r="AJ2777" s="9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</row>
    <row r="2778" spans="1:145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13"/>
      <c r="T2778" s="13"/>
      <c r="U2778" s="13"/>
      <c r="V2778" s="13"/>
      <c r="W2778" s="4"/>
      <c r="X2778" s="30"/>
      <c r="Y2778" s="9"/>
      <c r="Z2778" s="9"/>
      <c r="AA2778" s="28"/>
      <c r="AB2778" s="3"/>
      <c r="AC2778" s="1"/>
      <c r="AD2778" s="9"/>
      <c r="AE2778" s="3"/>
      <c r="AF2778" s="3"/>
      <c r="AG2778" s="3"/>
      <c r="AH2778" s="9"/>
      <c r="AI2778" s="10"/>
      <c r="AJ2778" s="9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</row>
    <row r="2779" spans="1:145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13"/>
      <c r="T2779" s="13"/>
      <c r="U2779" s="13"/>
      <c r="V2779" s="13"/>
      <c r="W2779" s="4"/>
      <c r="X2779" s="30"/>
      <c r="Y2779" s="9"/>
      <c r="Z2779" s="9"/>
      <c r="AA2779" s="28"/>
      <c r="AB2779" s="3"/>
      <c r="AC2779" s="1"/>
      <c r="AD2779" s="9"/>
      <c r="AE2779" s="3"/>
      <c r="AF2779" s="3"/>
      <c r="AG2779" s="3"/>
      <c r="AH2779" s="9"/>
      <c r="AI2779" s="10"/>
      <c r="AJ2779" s="9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</row>
    <row r="2780" spans="1:145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13"/>
      <c r="T2780" s="13"/>
      <c r="U2780" s="13"/>
      <c r="V2780" s="13"/>
      <c r="W2780" s="4"/>
      <c r="X2780" s="30"/>
      <c r="Y2780" s="9"/>
      <c r="Z2780" s="9"/>
      <c r="AA2780" s="28"/>
      <c r="AB2780" s="3"/>
      <c r="AC2780" s="1"/>
      <c r="AD2780" s="9"/>
      <c r="AE2780" s="3"/>
      <c r="AF2780" s="3"/>
      <c r="AG2780" s="3"/>
      <c r="AH2780" s="9"/>
      <c r="AI2780" s="10"/>
      <c r="AJ2780" s="9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</row>
    <row r="2781" spans="1:145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13"/>
      <c r="T2781" s="13"/>
      <c r="U2781" s="13"/>
      <c r="V2781" s="13"/>
      <c r="W2781" s="4"/>
      <c r="X2781" s="30"/>
      <c r="Y2781" s="9"/>
      <c r="Z2781" s="9"/>
      <c r="AA2781" s="28"/>
      <c r="AB2781" s="3"/>
      <c r="AC2781" s="1"/>
      <c r="AD2781" s="9"/>
      <c r="AE2781" s="3"/>
      <c r="AF2781" s="3"/>
      <c r="AG2781" s="3"/>
      <c r="AH2781" s="9"/>
      <c r="AI2781" s="10"/>
      <c r="AJ2781" s="9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</row>
    <row r="2782" spans="1:145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13"/>
      <c r="T2782" s="13"/>
      <c r="U2782" s="13"/>
      <c r="V2782" s="13"/>
      <c r="W2782" s="4"/>
      <c r="X2782" s="30"/>
      <c r="Y2782" s="9"/>
      <c r="Z2782" s="9"/>
      <c r="AA2782" s="28"/>
      <c r="AB2782" s="3"/>
      <c r="AC2782" s="1"/>
      <c r="AD2782" s="9"/>
      <c r="AE2782" s="3"/>
      <c r="AF2782" s="3"/>
      <c r="AG2782" s="3"/>
      <c r="AH2782" s="9"/>
      <c r="AI2782" s="10"/>
      <c r="AJ2782" s="9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</row>
    <row r="2783" spans="1:145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13"/>
      <c r="T2783" s="13"/>
      <c r="U2783" s="13"/>
      <c r="V2783" s="13"/>
      <c r="W2783" s="4"/>
      <c r="X2783" s="30"/>
      <c r="Y2783" s="9"/>
      <c r="Z2783" s="9"/>
      <c r="AA2783" s="28"/>
      <c r="AB2783" s="3"/>
      <c r="AC2783" s="1"/>
      <c r="AD2783" s="9"/>
      <c r="AE2783" s="3"/>
      <c r="AF2783" s="3"/>
      <c r="AG2783" s="3"/>
      <c r="AH2783" s="9"/>
      <c r="AI2783" s="10"/>
      <c r="AJ2783" s="9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</row>
    <row r="2784" spans="1:145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13"/>
      <c r="T2784" s="13"/>
      <c r="U2784" s="13"/>
      <c r="V2784" s="13"/>
      <c r="W2784" s="4"/>
      <c r="X2784" s="30"/>
      <c r="Y2784" s="9"/>
      <c r="Z2784" s="9"/>
      <c r="AA2784" s="28"/>
      <c r="AB2784" s="3"/>
      <c r="AC2784" s="1"/>
      <c r="AD2784" s="9"/>
      <c r="AE2784" s="3"/>
      <c r="AF2784" s="3"/>
      <c r="AG2784" s="3"/>
      <c r="AH2784" s="9"/>
      <c r="AI2784" s="10"/>
      <c r="AJ2784" s="9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</row>
    <row r="2785" spans="1:145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13"/>
      <c r="T2785" s="13"/>
      <c r="U2785" s="13"/>
      <c r="V2785" s="13"/>
      <c r="W2785" s="4"/>
      <c r="X2785" s="30"/>
      <c r="Y2785" s="9"/>
      <c r="Z2785" s="9"/>
      <c r="AA2785" s="28"/>
      <c r="AB2785" s="3"/>
      <c r="AC2785" s="1"/>
      <c r="AD2785" s="9"/>
      <c r="AE2785" s="3"/>
      <c r="AF2785" s="3"/>
      <c r="AG2785" s="3"/>
      <c r="AH2785" s="9"/>
      <c r="AI2785" s="10"/>
      <c r="AJ2785" s="9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</row>
    <row r="2786" spans="1:145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13"/>
      <c r="T2786" s="13"/>
      <c r="U2786" s="13"/>
      <c r="V2786" s="13"/>
      <c r="W2786" s="4"/>
      <c r="X2786" s="30"/>
      <c r="Y2786" s="9"/>
      <c r="Z2786" s="9"/>
      <c r="AA2786" s="28"/>
      <c r="AB2786" s="3"/>
      <c r="AC2786" s="1"/>
      <c r="AD2786" s="9"/>
      <c r="AE2786" s="3"/>
      <c r="AF2786" s="3"/>
      <c r="AG2786" s="3"/>
      <c r="AH2786" s="9"/>
      <c r="AI2786" s="10"/>
      <c r="AJ2786" s="9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</row>
    <row r="2787" spans="1:145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13"/>
      <c r="T2787" s="13"/>
      <c r="U2787" s="13"/>
      <c r="V2787" s="13"/>
      <c r="W2787" s="4"/>
      <c r="X2787" s="30"/>
      <c r="Y2787" s="9"/>
      <c r="Z2787" s="9"/>
      <c r="AA2787" s="28"/>
      <c r="AB2787" s="3"/>
      <c r="AC2787" s="1"/>
      <c r="AD2787" s="9"/>
      <c r="AE2787" s="3"/>
      <c r="AF2787" s="3"/>
      <c r="AG2787" s="3"/>
      <c r="AH2787" s="9"/>
      <c r="AI2787" s="10"/>
      <c r="AJ2787" s="9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</row>
    <row r="2788" spans="1:145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13"/>
      <c r="T2788" s="13"/>
      <c r="U2788" s="13"/>
      <c r="V2788" s="13"/>
      <c r="W2788" s="4"/>
      <c r="X2788" s="30"/>
      <c r="Y2788" s="9"/>
      <c r="Z2788" s="9"/>
      <c r="AA2788" s="28"/>
      <c r="AB2788" s="3"/>
      <c r="AC2788" s="1"/>
      <c r="AD2788" s="9"/>
      <c r="AE2788" s="3"/>
      <c r="AF2788" s="3"/>
      <c r="AG2788" s="3"/>
      <c r="AH2788" s="9"/>
      <c r="AI2788" s="10"/>
      <c r="AJ2788" s="9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</row>
    <row r="2789" spans="1:145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13"/>
      <c r="T2789" s="13"/>
      <c r="U2789" s="13"/>
      <c r="V2789" s="13"/>
      <c r="W2789" s="4"/>
      <c r="X2789" s="30"/>
      <c r="Y2789" s="9"/>
      <c r="Z2789" s="9"/>
      <c r="AA2789" s="28"/>
      <c r="AB2789" s="3"/>
      <c r="AC2789" s="1"/>
      <c r="AD2789" s="9"/>
      <c r="AE2789" s="3"/>
      <c r="AF2789" s="3"/>
      <c r="AG2789" s="3"/>
      <c r="AH2789" s="9"/>
      <c r="AI2789" s="10"/>
      <c r="AJ2789" s="9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</row>
    <row r="2790" spans="1:145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13"/>
      <c r="T2790" s="13"/>
      <c r="U2790" s="13"/>
      <c r="V2790" s="13"/>
      <c r="W2790" s="4"/>
      <c r="X2790" s="30"/>
      <c r="Y2790" s="9"/>
      <c r="Z2790" s="9"/>
      <c r="AA2790" s="28"/>
      <c r="AB2790" s="3"/>
      <c r="AC2790" s="1"/>
      <c r="AD2790" s="9"/>
      <c r="AE2790" s="3"/>
      <c r="AF2790" s="3"/>
      <c r="AG2790" s="3"/>
      <c r="AH2790" s="9"/>
      <c r="AI2790" s="10"/>
      <c r="AJ2790" s="9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</row>
    <row r="2791" spans="1:145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13"/>
      <c r="T2791" s="13"/>
      <c r="U2791" s="13"/>
      <c r="V2791" s="13"/>
      <c r="W2791" s="4"/>
      <c r="X2791" s="30"/>
      <c r="Y2791" s="9"/>
      <c r="Z2791" s="9"/>
      <c r="AA2791" s="28"/>
      <c r="AB2791" s="3"/>
      <c r="AC2791" s="1"/>
      <c r="AD2791" s="9"/>
      <c r="AE2791" s="3"/>
      <c r="AF2791" s="3"/>
      <c r="AG2791" s="3"/>
      <c r="AH2791" s="9"/>
      <c r="AI2791" s="10"/>
      <c r="AJ2791" s="9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</row>
    <row r="2792" spans="1:145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13"/>
      <c r="T2792" s="13"/>
      <c r="U2792" s="13"/>
      <c r="V2792" s="13"/>
      <c r="W2792" s="4"/>
      <c r="X2792" s="30"/>
      <c r="Y2792" s="9"/>
      <c r="Z2792" s="9"/>
      <c r="AA2792" s="28"/>
      <c r="AB2792" s="3"/>
      <c r="AC2792" s="1"/>
      <c r="AD2792" s="9"/>
      <c r="AE2792" s="3"/>
      <c r="AF2792" s="3"/>
      <c r="AG2792" s="3"/>
      <c r="AH2792" s="9"/>
      <c r="AI2792" s="10"/>
      <c r="AJ2792" s="9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</row>
    <row r="2793" spans="1:145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13"/>
      <c r="T2793" s="13"/>
      <c r="U2793" s="13"/>
      <c r="V2793" s="13"/>
      <c r="W2793" s="4"/>
      <c r="X2793" s="30"/>
      <c r="Y2793" s="9"/>
      <c r="Z2793" s="9"/>
      <c r="AA2793" s="28"/>
      <c r="AB2793" s="3"/>
      <c r="AC2793" s="1"/>
      <c r="AD2793" s="9"/>
      <c r="AE2793" s="3"/>
      <c r="AF2793" s="3"/>
      <c r="AG2793" s="3"/>
      <c r="AH2793" s="9"/>
      <c r="AI2793" s="10"/>
      <c r="AJ2793" s="9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</row>
    <row r="2794" spans="1:145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13"/>
      <c r="T2794" s="13"/>
      <c r="U2794" s="13"/>
      <c r="V2794" s="13"/>
      <c r="W2794" s="4"/>
      <c r="X2794" s="30"/>
      <c r="Y2794" s="9"/>
      <c r="Z2794" s="9"/>
      <c r="AA2794" s="28"/>
      <c r="AB2794" s="3"/>
      <c r="AC2794" s="1"/>
      <c r="AD2794" s="9"/>
      <c r="AE2794" s="3"/>
      <c r="AF2794" s="3"/>
      <c r="AG2794" s="3"/>
      <c r="AH2794" s="9"/>
      <c r="AI2794" s="10"/>
      <c r="AJ2794" s="9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</row>
    <row r="2795" spans="1:145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13"/>
      <c r="T2795" s="13"/>
      <c r="U2795" s="13"/>
      <c r="V2795" s="13"/>
      <c r="W2795" s="4"/>
      <c r="X2795" s="30"/>
      <c r="Y2795" s="9"/>
      <c r="Z2795" s="9"/>
      <c r="AA2795" s="28"/>
      <c r="AB2795" s="3"/>
      <c r="AC2795" s="1"/>
      <c r="AD2795" s="9"/>
      <c r="AE2795" s="3"/>
      <c r="AF2795" s="3"/>
      <c r="AG2795" s="3"/>
      <c r="AH2795" s="9"/>
      <c r="AI2795" s="10"/>
      <c r="AJ2795" s="9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</row>
    <row r="2796" spans="1:145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13"/>
      <c r="T2796" s="13"/>
      <c r="U2796" s="13"/>
      <c r="V2796" s="13"/>
      <c r="W2796" s="4"/>
      <c r="X2796" s="30"/>
      <c r="Y2796" s="9"/>
      <c r="Z2796" s="9"/>
      <c r="AA2796" s="28"/>
      <c r="AB2796" s="3"/>
      <c r="AC2796" s="1"/>
      <c r="AD2796" s="9"/>
      <c r="AE2796" s="3"/>
      <c r="AF2796" s="3"/>
      <c r="AG2796" s="3"/>
      <c r="AH2796" s="9"/>
      <c r="AI2796" s="10"/>
      <c r="AJ2796" s="9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</row>
    <row r="2797" spans="1:145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13"/>
      <c r="T2797" s="13"/>
      <c r="U2797" s="13"/>
      <c r="V2797" s="13"/>
      <c r="W2797" s="4"/>
      <c r="X2797" s="30"/>
      <c r="Y2797" s="9"/>
      <c r="Z2797" s="9"/>
      <c r="AA2797" s="28"/>
      <c r="AB2797" s="3"/>
      <c r="AC2797" s="1"/>
      <c r="AD2797" s="9"/>
      <c r="AE2797" s="3"/>
      <c r="AF2797" s="3"/>
      <c r="AG2797" s="3"/>
      <c r="AH2797" s="9"/>
      <c r="AI2797" s="10"/>
      <c r="AJ2797" s="9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</row>
    <row r="2798" spans="1:145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13"/>
      <c r="T2798" s="13"/>
      <c r="U2798" s="13"/>
      <c r="V2798" s="13"/>
      <c r="W2798" s="4"/>
      <c r="X2798" s="30"/>
      <c r="Y2798" s="9"/>
      <c r="Z2798" s="9"/>
      <c r="AA2798" s="28"/>
      <c r="AB2798" s="3"/>
      <c r="AC2798" s="1"/>
      <c r="AD2798" s="9"/>
      <c r="AE2798" s="3"/>
      <c r="AF2798" s="3"/>
      <c r="AG2798" s="3"/>
      <c r="AH2798" s="9"/>
      <c r="AI2798" s="10"/>
      <c r="AJ2798" s="9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</row>
    <row r="2799" spans="1:145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13"/>
      <c r="T2799" s="13"/>
      <c r="U2799" s="13"/>
      <c r="V2799" s="13"/>
      <c r="W2799" s="4"/>
      <c r="X2799" s="30"/>
      <c r="Y2799" s="9"/>
      <c r="Z2799" s="9"/>
      <c r="AA2799" s="28"/>
      <c r="AB2799" s="3"/>
      <c r="AC2799" s="1"/>
      <c r="AD2799" s="9"/>
      <c r="AE2799" s="3"/>
      <c r="AF2799" s="3"/>
      <c r="AG2799" s="3"/>
      <c r="AH2799" s="9"/>
      <c r="AI2799" s="10"/>
      <c r="AJ2799" s="9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</row>
    <row r="2800" spans="1:145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13"/>
      <c r="T2800" s="13"/>
      <c r="U2800" s="13"/>
      <c r="V2800" s="13"/>
      <c r="W2800" s="4"/>
      <c r="X2800" s="30"/>
      <c r="Y2800" s="9"/>
      <c r="Z2800" s="9"/>
      <c r="AA2800" s="28"/>
      <c r="AB2800" s="3"/>
      <c r="AC2800" s="1"/>
      <c r="AD2800" s="9"/>
      <c r="AE2800" s="3"/>
      <c r="AF2800" s="3"/>
      <c r="AG2800" s="3"/>
      <c r="AH2800" s="9"/>
      <c r="AI2800" s="10"/>
      <c r="AJ2800" s="9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</row>
    <row r="2801" spans="1:145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13"/>
      <c r="T2801" s="13"/>
      <c r="U2801" s="13"/>
      <c r="V2801" s="13"/>
      <c r="W2801" s="4"/>
      <c r="X2801" s="30"/>
      <c r="Y2801" s="9"/>
      <c r="Z2801" s="9"/>
      <c r="AA2801" s="28"/>
      <c r="AB2801" s="3"/>
      <c r="AC2801" s="1"/>
      <c r="AD2801" s="9"/>
      <c r="AE2801" s="3"/>
      <c r="AF2801" s="3"/>
      <c r="AG2801" s="3"/>
      <c r="AH2801" s="9"/>
      <c r="AI2801" s="10"/>
      <c r="AJ2801" s="9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</row>
    <row r="2802" spans="1:145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13"/>
      <c r="T2802" s="13"/>
      <c r="U2802" s="13"/>
      <c r="V2802" s="13"/>
      <c r="W2802" s="4"/>
      <c r="X2802" s="30"/>
      <c r="Y2802" s="9"/>
      <c r="Z2802" s="9"/>
      <c r="AA2802" s="28"/>
      <c r="AB2802" s="3"/>
      <c r="AC2802" s="1"/>
      <c r="AD2802" s="9"/>
      <c r="AE2802" s="3"/>
      <c r="AF2802" s="3"/>
      <c r="AG2802" s="3"/>
      <c r="AH2802" s="9"/>
      <c r="AI2802" s="10"/>
      <c r="AJ2802" s="9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</row>
    <row r="2803" spans="1:145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13"/>
      <c r="T2803" s="13"/>
      <c r="U2803" s="13"/>
      <c r="V2803" s="13"/>
      <c r="W2803" s="4"/>
      <c r="X2803" s="30"/>
      <c r="Y2803" s="9"/>
      <c r="Z2803" s="9"/>
      <c r="AA2803" s="28"/>
      <c r="AB2803" s="3"/>
      <c r="AC2803" s="1"/>
      <c r="AD2803" s="9"/>
      <c r="AE2803" s="3"/>
      <c r="AF2803" s="3"/>
      <c r="AG2803" s="3"/>
      <c r="AH2803" s="9"/>
      <c r="AI2803" s="10"/>
      <c r="AJ2803" s="9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</row>
    <row r="2804" spans="1:145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13"/>
      <c r="T2804" s="13"/>
      <c r="U2804" s="13"/>
      <c r="V2804" s="13"/>
      <c r="W2804" s="4"/>
      <c r="X2804" s="30"/>
      <c r="Y2804" s="9"/>
      <c r="Z2804" s="9"/>
      <c r="AA2804" s="28"/>
      <c r="AB2804" s="3"/>
      <c r="AC2804" s="1"/>
      <c r="AD2804" s="9"/>
      <c r="AE2804" s="3"/>
      <c r="AF2804" s="3"/>
      <c r="AG2804" s="3"/>
      <c r="AH2804" s="9"/>
      <c r="AI2804" s="10"/>
      <c r="AJ2804" s="9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</row>
    <row r="2805" spans="1:145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13"/>
      <c r="T2805" s="13"/>
      <c r="U2805" s="13"/>
      <c r="V2805" s="13"/>
      <c r="W2805" s="4"/>
      <c r="X2805" s="30"/>
      <c r="Y2805" s="9"/>
      <c r="Z2805" s="9"/>
      <c r="AA2805" s="28"/>
      <c r="AB2805" s="3"/>
      <c r="AC2805" s="1"/>
      <c r="AD2805" s="9"/>
      <c r="AE2805" s="3"/>
      <c r="AF2805" s="3"/>
      <c r="AG2805" s="3"/>
      <c r="AH2805" s="9"/>
      <c r="AI2805" s="10"/>
      <c r="AJ2805" s="9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</row>
    <row r="2806" spans="1:145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13"/>
      <c r="T2806" s="13"/>
      <c r="U2806" s="13"/>
      <c r="V2806" s="13"/>
      <c r="W2806" s="4"/>
      <c r="X2806" s="30"/>
      <c r="Y2806" s="9"/>
      <c r="Z2806" s="9"/>
      <c r="AA2806" s="28"/>
      <c r="AB2806" s="3"/>
      <c r="AC2806" s="1"/>
      <c r="AD2806" s="9"/>
      <c r="AE2806" s="3"/>
      <c r="AF2806" s="3"/>
      <c r="AG2806" s="3"/>
      <c r="AH2806" s="9"/>
      <c r="AI2806" s="10"/>
      <c r="AJ2806" s="9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</row>
    <row r="2807" spans="1:145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13"/>
      <c r="T2807" s="13"/>
      <c r="U2807" s="13"/>
      <c r="V2807" s="13"/>
      <c r="W2807" s="4"/>
      <c r="X2807" s="30"/>
      <c r="Y2807" s="9"/>
      <c r="Z2807" s="9"/>
      <c r="AA2807" s="28"/>
      <c r="AB2807" s="3"/>
      <c r="AC2807" s="1"/>
      <c r="AD2807" s="9"/>
      <c r="AE2807" s="3"/>
      <c r="AF2807" s="3"/>
      <c r="AG2807" s="3"/>
      <c r="AH2807" s="9"/>
      <c r="AI2807" s="10"/>
      <c r="AJ2807" s="9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</row>
    <row r="2808" spans="1:145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13"/>
      <c r="T2808" s="13"/>
      <c r="U2808" s="13"/>
      <c r="V2808" s="13"/>
      <c r="W2808" s="4"/>
      <c r="X2808" s="30"/>
      <c r="Y2808" s="9"/>
      <c r="Z2808" s="9"/>
      <c r="AA2808" s="28"/>
      <c r="AB2808" s="3"/>
      <c r="AC2808" s="1"/>
      <c r="AD2808" s="9"/>
      <c r="AE2808" s="3"/>
      <c r="AF2808" s="3"/>
      <c r="AG2808" s="3"/>
      <c r="AH2808" s="9"/>
      <c r="AI2808" s="10"/>
      <c r="AJ2808" s="9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</row>
    <row r="2809" spans="1:145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13"/>
      <c r="T2809" s="13"/>
      <c r="U2809" s="13"/>
      <c r="V2809" s="13"/>
      <c r="W2809" s="4"/>
      <c r="X2809" s="30"/>
      <c r="Y2809" s="9"/>
      <c r="Z2809" s="9"/>
      <c r="AA2809" s="28"/>
      <c r="AB2809" s="3"/>
      <c r="AC2809" s="1"/>
      <c r="AD2809" s="9"/>
      <c r="AE2809" s="3"/>
      <c r="AF2809" s="3"/>
      <c r="AG2809" s="3"/>
      <c r="AH2809" s="9"/>
      <c r="AI2809" s="10"/>
      <c r="AJ2809" s="9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</row>
    <row r="2810" spans="1:145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13"/>
      <c r="T2810" s="13"/>
      <c r="U2810" s="13"/>
      <c r="V2810" s="13"/>
      <c r="W2810" s="4"/>
      <c r="X2810" s="30"/>
      <c r="Y2810" s="9"/>
      <c r="Z2810" s="9"/>
      <c r="AA2810" s="28"/>
      <c r="AB2810" s="3"/>
      <c r="AC2810" s="1"/>
      <c r="AD2810" s="9"/>
      <c r="AE2810" s="3"/>
      <c r="AF2810" s="3"/>
      <c r="AG2810" s="3"/>
      <c r="AH2810" s="9"/>
      <c r="AI2810" s="10"/>
      <c r="AJ2810" s="9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</row>
    <row r="2811" spans="1:145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13"/>
      <c r="T2811" s="13"/>
      <c r="U2811" s="13"/>
      <c r="V2811" s="13"/>
      <c r="W2811" s="4"/>
      <c r="X2811" s="30"/>
      <c r="Y2811" s="9"/>
      <c r="Z2811" s="9"/>
      <c r="AA2811" s="28"/>
      <c r="AB2811" s="3"/>
      <c r="AC2811" s="1"/>
      <c r="AD2811" s="9"/>
      <c r="AE2811" s="3"/>
      <c r="AF2811" s="3"/>
      <c r="AG2811" s="3"/>
      <c r="AH2811" s="9"/>
      <c r="AI2811" s="10"/>
      <c r="AJ2811" s="9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</row>
    <row r="2812" spans="1:145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13"/>
      <c r="T2812" s="13"/>
      <c r="U2812" s="13"/>
      <c r="V2812" s="13"/>
      <c r="W2812" s="4"/>
      <c r="X2812" s="30"/>
      <c r="Y2812" s="9"/>
      <c r="Z2812" s="9"/>
      <c r="AA2812" s="28"/>
      <c r="AB2812" s="3"/>
      <c r="AC2812" s="1"/>
      <c r="AD2812" s="9"/>
      <c r="AE2812" s="3"/>
      <c r="AF2812" s="3"/>
      <c r="AG2812" s="3"/>
      <c r="AH2812" s="9"/>
      <c r="AI2812" s="10"/>
      <c r="AJ2812" s="9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</row>
    <row r="2813" spans="1:145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13"/>
      <c r="T2813" s="13"/>
      <c r="U2813" s="13"/>
      <c r="V2813" s="13"/>
      <c r="W2813" s="4"/>
      <c r="X2813" s="30"/>
      <c r="Y2813" s="9"/>
      <c r="Z2813" s="9"/>
      <c r="AA2813" s="28"/>
      <c r="AB2813" s="3"/>
      <c r="AC2813" s="1"/>
      <c r="AD2813" s="9"/>
      <c r="AE2813" s="3"/>
      <c r="AF2813" s="3"/>
      <c r="AG2813" s="3"/>
      <c r="AH2813" s="9"/>
      <c r="AI2813" s="10"/>
      <c r="AJ2813" s="9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</row>
    <row r="2814" spans="1:145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13"/>
      <c r="T2814" s="13"/>
      <c r="U2814" s="13"/>
      <c r="V2814" s="13"/>
      <c r="W2814" s="4"/>
      <c r="X2814" s="30"/>
      <c r="Y2814" s="9"/>
      <c r="Z2814" s="9"/>
      <c r="AA2814" s="28"/>
      <c r="AB2814" s="3"/>
      <c r="AC2814" s="1"/>
      <c r="AD2814" s="9"/>
      <c r="AE2814" s="3"/>
      <c r="AF2814" s="3"/>
      <c r="AG2814" s="3"/>
      <c r="AH2814" s="9"/>
      <c r="AI2814" s="10"/>
      <c r="AJ2814" s="9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</row>
    <row r="2815" spans="1:145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13"/>
      <c r="T2815" s="13"/>
      <c r="U2815" s="13"/>
      <c r="V2815" s="13"/>
      <c r="W2815" s="4"/>
      <c r="X2815" s="30"/>
      <c r="Y2815" s="9"/>
      <c r="Z2815" s="9"/>
      <c r="AA2815" s="28"/>
      <c r="AB2815" s="3"/>
      <c r="AC2815" s="1"/>
      <c r="AD2815" s="9"/>
      <c r="AE2815" s="3"/>
      <c r="AF2815" s="3"/>
      <c r="AG2815" s="3"/>
      <c r="AH2815" s="9"/>
      <c r="AI2815" s="10"/>
      <c r="AJ2815" s="9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</row>
    <row r="2816" spans="1:145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13"/>
      <c r="T2816" s="13"/>
      <c r="U2816" s="13"/>
      <c r="V2816" s="13"/>
      <c r="W2816" s="4"/>
      <c r="X2816" s="30"/>
      <c r="Y2816" s="9"/>
      <c r="Z2816" s="9"/>
      <c r="AA2816" s="28"/>
      <c r="AB2816" s="3"/>
      <c r="AC2816" s="1"/>
      <c r="AD2816" s="9"/>
      <c r="AE2816" s="3"/>
      <c r="AF2816" s="3"/>
      <c r="AG2816" s="3"/>
      <c r="AH2816" s="9"/>
      <c r="AI2816" s="10"/>
      <c r="AJ2816" s="9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</row>
    <row r="2817" spans="1:145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13"/>
      <c r="T2817" s="13"/>
      <c r="U2817" s="13"/>
      <c r="V2817" s="13"/>
      <c r="W2817" s="4"/>
      <c r="X2817" s="30"/>
      <c r="Y2817" s="9"/>
      <c r="Z2817" s="9"/>
      <c r="AA2817" s="28"/>
      <c r="AB2817" s="3"/>
      <c r="AC2817" s="1"/>
      <c r="AD2817" s="9"/>
      <c r="AE2817" s="3"/>
      <c r="AF2817" s="3"/>
      <c r="AG2817" s="3"/>
      <c r="AH2817" s="9"/>
      <c r="AI2817" s="10"/>
      <c r="AJ2817" s="9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</row>
    <row r="2818" spans="1:145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13"/>
      <c r="T2818" s="13"/>
      <c r="U2818" s="13"/>
      <c r="V2818" s="13"/>
      <c r="W2818" s="4"/>
      <c r="X2818" s="30"/>
      <c r="Y2818" s="9"/>
      <c r="Z2818" s="9"/>
      <c r="AA2818" s="28"/>
      <c r="AB2818" s="3"/>
      <c r="AC2818" s="1"/>
      <c r="AD2818" s="9"/>
      <c r="AE2818" s="3"/>
      <c r="AF2818" s="3"/>
      <c r="AG2818" s="3"/>
      <c r="AH2818" s="9"/>
      <c r="AI2818" s="10"/>
      <c r="AJ2818" s="9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</row>
    <row r="2819" spans="1:145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13"/>
      <c r="T2819" s="13"/>
      <c r="U2819" s="13"/>
      <c r="V2819" s="13"/>
      <c r="W2819" s="4"/>
      <c r="X2819" s="30"/>
      <c r="Y2819" s="9"/>
      <c r="Z2819" s="9"/>
      <c r="AA2819" s="28"/>
      <c r="AB2819" s="3"/>
      <c r="AC2819" s="1"/>
      <c r="AD2819" s="9"/>
      <c r="AE2819" s="3"/>
      <c r="AF2819" s="3"/>
      <c r="AG2819" s="3"/>
      <c r="AH2819" s="9"/>
      <c r="AI2819" s="10"/>
      <c r="AJ2819" s="9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</row>
    <row r="2820" spans="1:145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13"/>
      <c r="T2820" s="13"/>
      <c r="U2820" s="13"/>
      <c r="V2820" s="13"/>
      <c r="W2820" s="4"/>
      <c r="X2820" s="30"/>
      <c r="Y2820" s="9"/>
      <c r="Z2820" s="9"/>
      <c r="AA2820" s="28"/>
      <c r="AB2820" s="3"/>
      <c r="AC2820" s="1"/>
      <c r="AD2820" s="9"/>
      <c r="AE2820" s="3"/>
      <c r="AF2820" s="3"/>
      <c r="AG2820" s="3"/>
      <c r="AH2820" s="9"/>
      <c r="AI2820" s="10"/>
      <c r="AJ2820" s="9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</row>
    <row r="2821" spans="1:145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13"/>
      <c r="T2821" s="13"/>
      <c r="U2821" s="13"/>
      <c r="V2821" s="13"/>
      <c r="W2821" s="4"/>
      <c r="X2821" s="30"/>
      <c r="Y2821" s="9"/>
      <c r="Z2821" s="9"/>
      <c r="AA2821" s="28"/>
      <c r="AB2821" s="3"/>
      <c r="AC2821" s="1"/>
      <c r="AD2821" s="9"/>
      <c r="AE2821" s="3"/>
      <c r="AF2821" s="3"/>
      <c r="AG2821" s="3"/>
      <c r="AH2821" s="9"/>
      <c r="AI2821" s="10"/>
      <c r="AJ2821" s="9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</row>
    <row r="2822" spans="1:145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13"/>
      <c r="T2822" s="13"/>
      <c r="U2822" s="13"/>
      <c r="V2822" s="13"/>
      <c r="W2822" s="4"/>
      <c r="X2822" s="30"/>
      <c r="Y2822" s="9"/>
      <c r="Z2822" s="9"/>
      <c r="AA2822" s="28"/>
      <c r="AB2822" s="3"/>
      <c r="AC2822" s="1"/>
      <c r="AD2822" s="9"/>
      <c r="AE2822" s="3"/>
      <c r="AF2822" s="3"/>
      <c r="AG2822" s="3"/>
      <c r="AH2822" s="9"/>
      <c r="AI2822" s="10"/>
      <c r="AJ2822" s="9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</row>
    <row r="2823" spans="1:145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13"/>
      <c r="T2823" s="13"/>
      <c r="U2823" s="13"/>
      <c r="V2823" s="13"/>
      <c r="W2823" s="4"/>
      <c r="X2823" s="30"/>
      <c r="Y2823" s="9"/>
      <c r="Z2823" s="9"/>
      <c r="AA2823" s="28"/>
      <c r="AB2823" s="3"/>
      <c r="AC2823" s="1"/>
      <c r="AD2823" s="9"/>
      <c r="AE2823" s="3"/>
      <c r="AF2823" s="3"/>
      <c r="AG2823" s="3"/>
      <c r="AH2823" s="9"/>
      <c r="AI2823" s="10"/>
      <c r="AJ2823" s="9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</row>
    <row r="2824" spans="1:145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13"/>
      <c r="T2824" s="13"/>
      <c r="U2824" s="13"/>
      <c r="V2824" s="13"/>
      <c r="W2824" s="4"/>
      <c r="X2824" s="30"/>
      <c r="Y2824" s="9"/>
      <c r="Z2824" s="9"/>
      <c r="AA2824" s="28"/>
      <c r="AB2824" s="3"/>
      <c r="AC2824" s="1"/>
      <c r="AD2824" s="9"/>
      <c r="AE2824" s="3"/>
      <c r="AF2824" s="3"/>
      <c r="AG2824" s="3"/>
      <c r="AH2824" s="9"/>
      <c r="AI2824" s="10"/>
      <c r="AJ2824" s="9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</row>
    <row r="2825" spans="1:145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13"/>
      <c r="T2825" s="13"/>
      <c r="U2825" s="13"/>
      <c r="V2825" s="13"/>
      <c r="W2825" s="4"/>
      <c r="X2825" s="30"/>
      <c r="Y2825" s="9"/>
      <c r="Z2825" s="9"/>
      <c r="AA2825" s="28"/>
      <c r="AB2825" s="3"/>
      <c r="AC2825" s="1"/>
      <c r="AD2825" s="9"/>
      <c r="AE2825" s="3"/>
      <c r="AF2825" s="3"/>
      <c r="AG2825" s="3"/>
      <c r="AH2825" s="9"/>
      <c r="AI2825" s="10"/>
      <c r="AJ2825" s="9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</row>
    <row r="2826" spans="1:145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13"/>
      <c r="T2826" s="13"/>
      <c r="U2826" s="13"/>
      <c r="V2826" s="13"/>
      <c r="W2826" s="4"/>
      <c r="X2826" s="30"/>
      <c r="Y2826" s="9"/>
      <c r="Z2826" s="9"/>
      <c r="AA2826" s="28"/>
      <c r="AB2826" s="3"/>
      <c r="AC2826" s="1"/>
      <c r="AD2826" s="9"/>
      <c r="AE2826" s="3"/>
      <c r="AF2826" s="3"/>
      <c r="AG2826" s="3"/>
      <c r="AH2826" s="9"/>
      <c r="AI2826" s="10"/>
      <c r="AJ2826" s="9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</row>
    <row r="2827" spans="1:145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13"/>
      <c r="T2827" s="13"/>
      <c r="U2827" s="13"/>
      <c r="V2827" s="13"/>
      <c r="W2827" s="4"/>
      <c r="X2827" s="30"/>
      <c r="Y2827" s="9"/>
      <c r="Z2827" s="9"/>
      <c r="AA2827" s="28"/>
      <c r="AB2827" s="3"/>
      <c r="AC2827" s="1"/>
      <c r="AD2827" s="9"/>
      <c r="AE2827" s="3"/>
      <c r="AF2827" s="3"/>
      <c r="AG2827" s="3"/>
      <c r="AH2827" s="9"/>
      <c r="AI2827" s="10"/>
      <c r="AJ2827" s="9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</row>
    <row r="2828" spans="1:145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13"/>
      <c r="T2828" s="13"/>
      <c r="U2828" s="13"/>
      <c r="V2828" s="13"/>
      <c r="W2828" s="4"/>
      <c r="X2828" s="30"/>
      <c r="Y2828" s="9"/>
      <c r="Z2828" s="9"/>
      <c r="AA2828" s="28"/>
      <c r="AB2828" s="3"/>
      <c r="AC2828" s="1"/>
      <c r="AD2828" s="9"/>
      <c r="AE2828" s="3"/>
      <c r="AF2828" s="3"/>
      <c r="AG2828" s="3"/>
      <c r="AH2828" s="9"/>
      <c r="AI2828" s="10"/>
      <c r="AJ2828" s="9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</row>
    <row r="2829" spans="1:145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13"/>
      <c r="T2829" s="13"/>
      <c r="U2829" s="13"/>
      <c r="V2829" s="13"/>
      <c r="W2829" s="4"/>
      <c r="X2829" s="30"/>
      <c r="Y2829" s="9"/>
      <c r="Z2829" s="9"/>
      <c r="AA2829" s="28"/>
      <c r="AB2829" s="3"/>
      <c r="AC2829" s="1"/>
      <c r="AD2829" s="9"/>
      <c r="AE2829" s="3"/>
      <c r="AF2829" s="3"/>
      <c r="AG2829" s="3"/>
      <c r="AH2829" s="9"/>
      <c r="AI2829" s="10"/>
      <c r="AJ2829" s="9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</row>
    <row r="2830" spans="1:145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13"/>
      <c r="T2830" s="13"/>
      <c r="U2830" s="13"/>
      <c r="V2830" s="13"/>
      <c r="W2830" s="4"/>
      <c r="X2830" s="30"/>
      <c r="Y2830" s="9"/>
      <c r="Z2830" s="9"/>
      <c r="AA2830" s="28"/>
      <c r="AB2830" s="3"/>
      <c r="AC2830" s="1"/>
      <c r="AD2830" s="9"/>
      <c r="AE2830" s="3"/>
      <c r="AF2830" s="3"/>
      <c r="AG2830" s="3"/>
      <c r="AH2830" s="9"/>
      <c r="AI2830" s="10"/>
      <c r="AJ2830" s="9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</row>
    <row r="2831" spans="1:145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13"/>
      <c r="T2831" s="13"/>
      <c r="U2831" s="13"/>
      <c r="V2831" s="13"/>
      <c r="W2831" s="4"/>
      <c r="X2831" s="30"/>
      <c r="Y2831" s="9"/>
      <c r="Z2831" s="9"/>
      <c r="AA2831" s="28"/>
      <c r="AB2831" s="3"/>
      <c r="AC2831" s="1"/>
      <c r="AD2831" s="9"/>
      <c r="AE2831" s="3"/>
      <c r="AF2831" s="3"/>
      <c r="AG2831" s="3"/>
      <c r="AH2831" s="9"/>
      <c r="AI2831" s="10"/>
      <c r="AJ2831" s="9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</row>
    <row r="2832" spans="1:145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13"/>
      <c r="T2832" s="13"/>
      <c r="U2832" s="13"/>
      <c r="V2832" s="13"/>
      <c r="W2832" s="4"/>
      <c r="X2832" s="30"/>
      <c r="Y2832" s="9"/>
      <c r="Z2832" s="9"/>
      <c r="AA2832" s="28"/>
      <c r="AB2832" s="3"/>
      <c r="AC2832" s="1"/>
      <c r="AD2832" s="9"/>
      <c r="AE2832" s="3"/>
      <c r="AF2832" s="3"/>
      <c r="AG2832" s="3"/>
      <c r="AH2832" s="9"/>
      <c r="AI2832" s="10"/>
      <c r="AJ2832" s="9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</row>
    <row r="2833" spans="1:145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13"/>
      <c r="T2833" s="13"/>
      <c r="U2833" s="13"/>
      <c r="V2833" s="13"/>
      <c r="W2833" s="4"/>
      <c r="X2833" s="30"/>
      <c r="Y2833" s="9"/>
      <c r="Z2833" s="9"/>
      <c r="AA2833" s="28"/>
      <c r="AB2833" s="3"/>
      <c r="AC2833" s="1"/>
      <c r="AD2833" s="9"/>
      <c r="AE2833" s="3"/>
      <c r="AF2833" s="3"/>
      <c r="AG2833" s="3"/>
      <c r="AH2833" s="9"/>
      <c r="AI2833" s="10"/>
      <c r="AJ2833" s="9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</row>
    <row r="2834" spans="1:145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13"/>
      <c r="T2834" s="13"/>
      <c r="U2834" s="13"/>
      <c r="V2834" s="13"/>
      <c r="W2834" s="4"/>
      <c r="X2834" s="30"/>
      <c r="Y2834" s="9"/>
      <c r="Z2834" s="9"/>
      <c r="AA2834" s="28"/>
      <c r="AB2834" s="3"/>
      <c r="AC2834" s="1"/>
      <c r="AD2834" s="9"/>
      <c r="AE2834" s="3"/>
      <c r="AF2834" s="3"/>
      <c r="AG2834" s="3"/>
      <c r="AH2834" s="9"/>
      <c r="AI2834" s="10"/>
      <c r="AJ2834" s="9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</row>
    <row r="2835" spans="1:145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13"/>
      <c r="T2835" s="13"/>
      <c r="U2835" s="13"/>
      <c r="V2835" s="13"/>
      <c r="W2835" s="4"/>
      <c r="X2835" s="30"/>
      <c r="Y2835" s="9"/>
      <c r="Z2835" s="9"/>
      <c r="AA2835" s="28"/>
      <c r="AB2835" s="3"/>
      <c r="AC2835" s="1"/>
      <c r="AD2835" s="9"/>
      <c r="AE2835" s="3"/>
      <c r="AF2835" s="3"/>
      <c r="AG2835" s="3"/>
      <c r="AH2835" s="9"/>
      <c r="AI2835" s="10"/>
      <c r="AJ2835" s="9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</row>
    <row r="2836" spans="1:145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13"/>
      <c r="T2836" s="13"/>
      <c r="U2836" s="13"/>
      <c r="V2836" s="13"/>
      <c r="W2836" s="4"/>
      <c r="X2836" s="30"/>
      <c r="Y2836" s="9"/>
      <c r="Z2836" s="9"/>
      <c r="AA2836" s="28"/>
      <c r="AB2836" s="3"/>
      <c r="AC2836" s="1"/>
      <c r="AD2836" s="9"/>
      <c r="AE2836" s="3"/>
      <c r="AF2836" s="3"/>
      <c r="AG2836" s="3"/>
      <c r="AH2836" s="9"/>
      <c r="AI2836" s="10"/>
      <c r="AJ2836" s="9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</row>
    <row r="2837" spans="1:145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13"/>
      <c r="T2837" s="13"/>
      <c r="U2837" s="13"/>
      <c r="V2837" s="13"/>
      <c r="W2837" s="4"/>
      <c r="X2837" s="30"/>
      <c r="Y2837" s="9"/>
      <c r="Z2837" s="9"/>
      <c r="AA2837" s="28"/>
      <c r="AB2837" s="3"/>
      <c r="AC2837" s="1"/>
      <c r="AD2837" s="9"/>
      <c r="AE2837" s="3"/>
      <c r="AF2837" s="3"/>
      <c r="AG2837" s="3"/>
      <c r="AH2837" s="9"/>
      <c r="AI2837" s="10"/>
      <c r="AJ2837" s="9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</row>
    <row r="2838" spans="1:145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13"/>
      <c r="T2838" s="13"/>
      <c r="U2838" s="13"/>
      <c r="V2838" s="13"/>
      <c r="W2838" s="4"/>
      <c r="X2838" s="30"/>
      <c r="Y2838" s="9"/>
      <c r="Z2838" s="9"/>
      <c r="AA2838" s="28"/>
      <c r="AB2838" s="3"/>
      <c r="AC2838" s="1"/>
      <c r="AD2838" s="9"/>
      <c r="AE2838" s="3"/>
      <c r="AF2838" s="3"/>
      <c r="AG2838" s="3"/>
      <c r="AH2838" s="9"/>
      <c r="AI2838" s="10"/>
      <c r="AJ2838" s="9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</row>
    <row r="2839" spans="1:145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13"/>
      <c r="T2839" s="13"/>
      <c r="U2839" s="13"/>
      <c r="V2839" s="13"/>
      <c r="W2839" s="4"/>
      <c r="X2839" s="30"/>
      <c r="Y2839" s="9"/>
      <c r="Z2839" s="9"/>
      <c r="AA2839" s="28"/>
      <c r="AB2839" s="3"/>
      <c r="AC2839" s="1"/>
      <c r="AD2839" s="9"/>
      <c r="AE2839" s="3"/>
      <c r="AF2839" s="3"/>
      <c r="AG2839" s="3"/>
      <c r="AH2839" s="9"/>
      <c r="AI2839" s="10"/>
      <c r="AJ2839" s="9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</row>
    <row r="2840" spans="1:145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13"/>
      <c r="T2840" s="13"/>
      <c r="U2840" s="13"/>
      <c r="V2840" s="13"/>
      <c r="W2840" s="4"/>
      <c r="X2840" s="30"/>
      <c r="Y2840" s="9"/>
      <c r="Z2840" s="9"/>
      <c r="AA2840" s="28"/>
      <c r="AB2840" s="3"/>
      <c r="AC2840" s="1"/>
      <c r="AD2840" s="9"/>
      <c r="AE2840" s="3"/>
      <c r="AF2840" s="3"/>
      <c r="AG2840" s="3"/>
      <c r="AH2840" s="9"/>
      <c r="AI2840" s="10"/>
      <c r="AJ2840" s="9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</row>
    <row r="2841" spans="1:145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13"/>
      <c r="T2841" s="13"/>
      <c r="U2841" s="13"/>
      <c r="V2841" s="13"/>
      <c r="W2841" s="4"/>
      <c r="X2841" s="30"/>
      <c r="Y2841" s="9"/>
      <c r="Z2841" s="9"/>
      <c r="AA2841" s="28"/>
      <c r="AB2841" s="3"/>
      <c r="AC2841" s="1"/>
      <c r="AD2841" s="9"/>
      <c r="AE2841" s="3"/>
      <c r="AF2841" s="3"/>
      <c r="AG2841" s="3"/>
      <c r="AH2841" s="9"/>
      <c r="AI2841" s="10"/>
      <c r="AJ2841" s="9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</row>
    <row r="2842" spans="1:145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13"/>
      <c r="T2842" s="13"/>
      <c r="U2842" s="13"/>
      <c r="V2842" s="13"/>
      <c r="W2842" s="4"/>
      <c r="X2842" s="30"/>
      <c r="Y2842" s="9"/>
      <c r="Z2842" s="9"/>
      <c r="AA2842" s="28"/>
      <c r="AB2842" s="3"/>
      <c r="AC2842" s="1"/>
      <c r="AD2842" s="9"/>
      <c r="AE2842" s="3"/>
      <c r="AF2842" s="3"/>
      <c r="AG2842" s="3"/>
      <c r="AH2842" s="9"/>
      <c r="AI2842" s="10"/>
      <c r="AJ2842" s="9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</row>
    <row r="2843" spans="1:145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13"/>
      <c r="T2843" s="13"/>
      <c r="U2843" s="13"/>
      <c r="V2843" s="13"/>
      <c r="W2843" s="4"/>
      <c r="X2843" s="30"/>
      <c r="Y2843" s="9"/>
      <c r="Z2843" s="9"/>
      <c r="AA2843" s="28"/>
      <c r="AB2843" s="3"/>
      <c r="AC2843" s="1"/>
      <c r="AD2843" s="9"/>
      <c r="AE2843" s="3"/>
      <c r="AF2843" s="3"/>
      <c r="AG2843" s="3"/>
      <c r="AH2843" s="9"/>
      <c r="AI2843" s="10"/>
      <c r="AJ2843" s="9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</row>
    <row r="2844" spans="1:145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13"/>
      <c r="T2844" s="13"/>
      <c r="U2844" s="13"/>
      <c r="V2844" s="13"/>
      <c r="W2844" s="4"/>
      <c r="X2844" s="30"/>
      <c r="Y2844" s="9"/>
      <c r="Z2844" s="9"/>
      <c r="AA2844" s="28"/>
      <c r="AB2844" s="3"/>
      <c r="AC2844" s="1"/>
      <c r="AD2844" s="9"/>
      <c r="AE2844" s="3"/>
      <c r="AF2844" s="3"/>
      <c r="AG2844" s="3"/>
      <c r="AH2844" s="9"/>
      <c r="AI2844" s="10"/>
      <c r="AJ2844" s="9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</row>
    <row r="2845" spans="1:145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13"/>
      <c r="T2845" s="13"/>
      <c r="U2845" s="13"/>
      <c r="V2845" s="13"/>
      <c r="W2845" s="4"/>
      <c r="X2845" s="30"/>
      <c r="Y2845" s="9"/>
      <c r="Z2845" s="9"/>
      <c r="AA2845" s="28"/>
      <c r="AB2845" s="3"/>
      <c r="AC2845" s="1"/>
      <c r="AD2845" s="9"/>
      <c r="AE2845" s="3"/>
      <c r="AF2845" s="3"/>
      <c r="AG2845" s="3"/>
      <c r="AH2845" s="9"/>
      <c r="AI2845" s="10"/>
      <c r="AJ2845" s="9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</row>
    <row r="2846" spans="1:145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13"/>
      <c r="T2846" s="13"/>
      <c r="U2846" s="13"/>
      <c r="V2846" s="13"/>
      <c r="W2846" s="4"/>
      <c r="X2846" s="30"/>
      <c r="Y2846" s="9"/>
      <c r="Z2846" s="9"/>
      <c r="AA2846" s="28"/>
      <c r="AB2846" s="3"/>
      <c r="AC2846" s="1"/>
      <c r="AD2846" s="9"/>
      <c r="AE2846" s="3"/>
      <c r="AF2846" s="3"/>
      <c r="AG2846" s="3"/>
      <c r="AH2846" s="9"/>
      <c r="AI2846" s="10"/>
      <c r="AJ2846" s="9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</row>
    <row r="2847" spans="1:145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13"/>
      <c r="T2847" s="13"/>
      <c r="U2847" s="13"/>
      <c r="V2847" s="13"/>
      <c r="W2847" s="4"/>
      <c r="X2847" s="30"/>
      <c r="Y2847" s="9"/>
      <c r="Z2847" s="9"/>
      <c r="AA2847" s="28"/>
      <c r="AB2847" s="3"/>
      <c r="AC2847" s="1"/>
      <c r="AD2847" s="9"/>
      <c r="AE2847" s="3"/>
      <c r="AF2847" s="3"/>
      <c r="AG2847" s="3"/>
      <c r="AH2847" s="9"/>
      <c r="AI2847" s="10"/>
      <c r="AJ2847" s="9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</row>
    <row r="2848" spans="1:145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13"/>
      <c r="T2848" s="13"/>
      <c r="U2848" s="13"/>
      <c r="V2848" s="13"/>
      <c r="W2848" s="4"/>
      <c r="X2848" s="30"/>
      <c r="Y2848" s="9"/>
      <c r="Z2848" s="9"/>
      <c r="AA2848" s="28"/>
      <c r="AB2848" s="3"/>
      <c r="AC2848" s="1"/>
      <c r="AD2848" s="9"/>
      <c r="AE2848" s="3"/>
      <c r="AF2848" s="3"/>
      <c r="AG2848" s="3"/>
      <c r="AH2848" s="9"/>
      <c r="AI2848" s="10"/>
      <c r="AJ2848" s="9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</row>
    <row r="2849" spans="1:145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13"/>
      <c r="T2849" s="13"/>
      <c r="U2849" s="13"/>
      <c r="V2849" s="13"/>
      <c r="W2849" s="4"/>
      <c r="X2849" s="30"/>
      <c r="Y2849" s="9"/>
      <c r="Z2849" s="9"/>
      <c r="AA2849" s="28"/>
      <c r="AB2849" s="3"/>
      <c r="AC2849" s="1"/>
      <c r="AD2849" s="9"/>
      <c r="AE2849" s="3"/>
      <c r="AF2849" s="3"/>
      <c r="AG2849" s="3"/>
      <c r="AH2849" s="9"/>
      <c r="AI2849" s="10"/>
      <c r="AJ2849" s="9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</row>
    <row r="2850" spans="1:145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13"/>
      <c r="T2850" s="13"/>
      <c r="U2850" s="13"/>
      <c r="V2850" s="13"/>
      <c r="W2850" s="4"/>
      <c r="X2850" s="30"/>
      <c r="Y2850" s="9"/>
      <c r="Z2850" s="9"/>
      <c r="AA2850" s="28"/>
      <c r="AB2850" s="3"/>
      <c r="AC2850" s="1"/>
      <c r="AD2850" s="9"/>
      <c r="AE2850" s="3"/>
      <c r="AF2850" s="3"/>
      <c r="AG2850" s="3"/>
      <c r="AH2850" s="9"/>
      <c r="AI2850" s="10"/>
      <c r="AJ2850" s="9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</row>
    <row r="2851" spans="1:145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13"/>
      <c r="T2851" s="13"/>
      <c r="U2851" s="13"/>
      <c r="V2851" s="13"/>
      <c r="W2851" s="4"/>
      <c r="X2851" s="30"/>
      <c r="Y2851" s="9"/>
      <c r="Z2851" s="9"/>
      <c r="AA2851" s="28"/>
      <c r="AB2851" s="3"/>
      <c r="AC2851" s="1"/>
      <c r="AD2851" s="9"/>
      <c r="AE2851" s="3"/>
      <c r="AF2851" s="3"/>
      <c r="AG2851" s="3"/>
      <c r="AH2851" s="9"/>
      <c r="AI2851" s="10"/>
      <c r="AJ2851" s="9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</row>
    <row r="2852" spans="1:145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13"/>
      <c r="T2852" s="13"/>
      <c r="U2852" s="13"/>
      <c r="V2852" s="13"/>
      <c r="W2852" s="4"/>
      <c r="X2852" s="30"/>
      <c r="Y2852" s="9"/>
      <c r="Z2852" s="9"/>
      <c r="AA2852" s="28"/>
      <c r="AB2852" s="3"/>
      <c r="AC2852" s="1"/>
      <c r="AD2852" s="9"/>
      <c r="AE2852" s="3"/>
      <c r="AF2852" s="3"/>
      <c r="AG2852" s="3"/>
      <c r="AH2852" s="9"/>
      <c r="AI2852" s="10"/>
      <c r="AJ2852" s="9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</row>
    <row r="2853" spans="1:145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13"/>
      <c r="T2853" s="13"/>
      <c r="U2853" s="13"/>
      <c r="V2853" s="13"/>
      <c r="W2853" s="4"/>
      <c r="X2853" s="30"/>
      <c r="Y2853" s="9"/>
      <c r="Z2853" s="9"/>
      <c r="AA2853" s="28"/>
      <c r="AB2853" s="3"/>
      <c r="AC2853" s="1"/>
      <c r="AD2853" s="9"/>
      <c r="AE2853" s="3"/>
      <c r="AF2853" s="3"/>
      <c r="AG2853" s="3"/>
      <c r="AH2853" s="9"/>
      <c r="AI2853" s="10"/>
      <c r="AJ2853" s="9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</row>
    <row r="2854" spans="1:145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13"/>
      <c r="T2854" s="13"/>
      <c r="U2854" s="13"/>
      <c r="V2854" s="13"/>
      <c r="W2854" s="4"/>
      <c r="X2854" s="30"/>
      <c r="Y2854" s="9"/>
      <c r="Z2854" s="9"/>
      <c r="AA2854" s="28"/>
      <c r="AB2854" s="3"/>
      <c r="AC2854" s="1"/>
      <c r="AD2854" s="9"/>
      <c r="AE2854" s="3"/>
      <c r="AF2854" s="3"/>
      <c r="AG2854" s="3"/>
      <c r="AH2854" s="9"/>
      <c r="AI2854" s="10"/>
      <c r="AJ2854" s="9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</row>
    <row r="2855" spans="1:145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13"/>
      <c r="T2855" s="13"/>
      <c r="U2855" s="13"/>
      <c r="V2855" s="13"/>
      <c r="W2855" s="4"/>
      <c r="X2855" s="30"/>
      <c r="Y2855" s="9"/>
      <c r="Z2855" s="9"/>
      <c r="AA2855" s="28"/>
      <c r="AB2855" s="3"/>
      <c r="AC2855" s="1"/>
      <c r="AD2855" s="9"/>
      <c r="AE2855" s="3"/>
      <c r="AF2855" s="3"/>
      <c r="AG2855" s="3"/>
      <c r="AH2855" s="9"/>
      <c r="AI2855" s="10"/>
      <c r="AJ2855" s="9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</row>
    <row r="2856" spans="1:145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13"/>
      <c r="T2856" s="13"/>
      <c r="U2856" s="13"/>
      <c r="V2856" s="13"/>
      <c r="W2856" s="4"/>
      <c r="X2856" s="30"/>
      <c r="Y2856" s="9"/>
      <c r="Z2856" s="9"/>
      <c r="AA2856" s="28"/>
      <c r="AB2856" s="3"/>
      <c r="AC2856" s="1"/>
      <c r="AD2856" s="9"/>
      <c r="AE2856" s="3"/>
      <c r="AF2856" s="3"/>
      <c r="AG2856" s="3"/>
      <c r="AH2856" s="9"/>
      <c r="AI2856" s="10"/>
      <c r="AJ2856" s="9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</row>
    <row r="2857" spans="1:145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13"/>
      <c r="T2857" s="13"/>
      <c r="U2857" s="13"/>
      <c r="V2857" s="13"/>
      <c r="W2857" s="4"/>
      <c r="X2857" s="30"/>
      <c r="Y2857" s="9"/>
      <c r="Z2857" s="9"/>
      <c r="AA2857" s="28"/>
      <c r="AB2857" s="3"/>
      <c r="AC2857" s="1"/>
      <c r="AD2857" s="9"/>
      <c r="AE2857" s="3"/>
      <c r="AF2857" s="3"/>
      <c r="AG2857" s="3"/>
      <c r="AH2857" s="9"/>
      <c r="AI2857" s="10"/>
      <c r="AJ2857" s="9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</row>
    <row r="2858" spans="1:145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13"/>
      <c r="T2858" s="13"/>
      <c r="U2858" s="13"/>
      <c r="V2858" s="13"/>
      <c r="W2858" s="4"/>
      <c r="X2858" s="30"/>
      <c r="Y2858" s="9"/>
      <c r="Z2858" s="9"/>
      <c r="AA2858" s="28"/>
      <c r="AB2858" s="3"/>
      <c r="AC2858" s="1"/>
      <c r="AD2858" s="9"/>
      <c r="AE2858" s="3"/>
      <c r="AF2858" s="3"/>
      <c r="AG2858" s="3"/>
      <c r="AH2858" s="9"/>
      <c r="AI2858" s="10"/>
      <c r="AJ2858" s="9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</row>
    <row r="2859" spans="1:145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13"/>
      <c r="T2859" s="13"/>
      <c r="U2859" s="13"/>
      <c r="V2859" s="13"/>
      <c r="W2859" s="4"/>
      <c r="X2859" s="30"/>
      <c r="Y2859" s="9"/>
      <c r="Z2859" s="9"/>
      <c r="AA2859" s="28"/>
      <c r="AB2859" s="3"/>
      <c r="AC2859" s="1"/>
      <c r="AD2859" s="9"/>
      <c r="AE2859" s="3"/>
      <c r="AF2859" s="3"/>
      <c r="AG2859" s="3"/>
      <c r="AH2859" s="9"/>
      <c r="AI2859" s="10"/>
      <c r="AJ2859" s="9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</row>
    <row r="2860" spans="1:145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13"/>
      <c r="T2860" s="13"/>
      <c r="U2860" s="13"/>
      <c r="V2860" s="13"/>
      <c r="W2860" s="4"/>
      <c r="X2860" s="30"/>
      <c r="Y2860" s="9"/>
      <c r="Z2860" s="9"/>
      <c r="AA2860" s="28"/>
      <c r="AB2860" s="3"/>
      <c r="AC2860" s="1"/>
      <c r="AD2860" s="9"/>
      <c r="AE2860" s="3"/>
      <c r="AF2860" s="3"/>
      <c r="AG2860" s="3"/>
      <c r="AH2860" s="9"/>
      <c r="AI2860" s="10"/>
      <c r="AJ2860" s="9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</row>
    <row r="2861" spans="1:145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13"/>
      <c r="T2861" s="13"/>
      <c r="U2861" s="13"/>
      <c r="V2861" s="13"/>
      <c r="W2861" s="4"/>
      <c r="X2861" s="30"/>
      <c r="Y2861" s="9"/>
      <c r="Z2861" s="9"/>
      <c r="AA2861" s="28"/>
      <c r="AB2861" s="3"/>
      <c r="AC2861" s="1"/>
      <c r="AD2861" s="9"/>
      <c r="AE2861" s="3"/>
      <c r="AF2861" s="3"/>
      <c r="AG2861" s="3"/>
      <c r="AH2861" s="9"/>
      <c r="AI2861" s="10"/>
      <c r="AJ2861" s="9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</row>
    <row r="2862" spans="1:145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13"/>
      <c r="T2862" s="13"/>
      <c r="U2862" s="13"/>
      <c r="V2862" s="13"/>
      <c r="W2862" s="4"/>
      <c r="X2862" s="30"/>
      <c r="Y2862" s="9"/>
      <c r="Z2862" s="9"/>
      <c r="AA2862" s="28"/>
      <c r="AB2862" s="3"/>
      <c r="AC2862" s="1"/>
      <c r="AD2862" s="9"/>
      <c r="AE2862" s="3"/>
      <c r="AF2862" s="3"/>
      <c r="AG2862" s="3"/>
      <c r="AH2862" s="9"/>
      <c r="AI2862" s="10"/>
      <c r="AJ2862" s="9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</row>
    <row r="2863" spans="1:145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13"/>
      <c r="T2863" s="13"/>
      <c r="U2863" s="13"/>
      <c r="V2863" s="13"/>
      <c r="W2863" s="4"/>
      <c r="X2863" s="30"/>
      <c r="Y2863" s="9"/>
      <c r="Z2863" s="9"/>
      <c r="AA2863" s="28"/>
      <c r="AB2863" s="3"/>
      <c r="AC2863" s="1"/>
      <c r="AD2863" s="9"/>
      <c r="AE2863" s="3"/>
      <c r="AF2863" s="3"/>
      <c r="AG2863" s="3"/>
      <c r="AH2863" s="9"/>
      <c r="AI2863" s="10"/>
      <c r="AJ2863" s="9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</row>
    <row r="2864" spans="1:145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13"/>
      <c r="T2864" s="13"/>
      <c r="U2864" s="13"/>
      <c r="V2864" s="13"/>
      <c r="W2864" s="4"/>
      <c r="X2864" s="30"/>
      <c r="Y2864" s="9"/>
      <c r="Z2864" s="9"/>
      <c r="AA2864" s="28"/>
      <c r="AB2864" s="3"/>
      <c r="AC2864" s="1"/>
      <c r="AD2864" s="9"/>
      <c r="AE2864" s="3"/>
      <c r="AF2864" s="3"/>
      <c r="AG2864" s="3"/>
      <c r="AH2864" s="9"/>
      <c r="AI2864" s="10"/>
      <c r="AJ2864" s="9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</row>
    <row r="2865" spans="1:145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13"/>
      <c r="T2865" s="13"/>
      <c r="U2865" s="13"/>
      <c r="V2865" s="13"/>
      <c r="W2865" s="4"/>
      <c r="X2865" s="30"/>
      <c r="Y2865" s="9"/>
      <c r="Z2865" s="9"/>
      <c r="AA2865" s="28"/>
      <c r="AB2865" s="3"/>
      <c r="AC2865" s="1"/>
      <c r="AD2865" s="9"/>
      <c r="AE2865" s="3"/>
      <c r="AF2865" s="3"/>
      <c r="AG2865" s="3"/>
      <c r="AH2865" s="9"/>
      <c r="AI2865" s="10"/>
      <c r="AJ2865" s="9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</row>
    <row r="2866" spans="1:145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13"/>
      <c r="T2866" s="13"/>
      <c r="U2866" s="13"/>
      <c r="V2866" s="13"/>
      <c r="W2866" s="4"/>
      <c r="X2866" s="30"/>
      <c r="Y2866" s="9"/>
      <c r="Z2866" s="9"/>
      <c r="AA2866" s="28"/>
      <c r="AB2866" s="3"/>
      <c r="AC2866" s="1"/>
      <c r="AD2866" s="9"/>
      <c r="AE2866" s="3"/>
      <c r="AF2866" s="3"/>
      <c r="AG2866" s="3"/>
      <c r="AH2866" s="9"/>
      <c r="AI2866" s="10"/>
      <c r="AJ2866" s="9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</row>
    <row r="2867" spans="1:145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13"/>
      <c r="T2867" s="13"/>
      <c r="U2867" s="13"/>
      <c r="V2867" s="13"/>
      <c r="W2867" s="4"/>
      <c r="X2867" s="30"/>
      <c r="Y2867" s="9"/>
      <c r="Z2867" s="9"/>
      <c r="AA2867" s="28"/>
      <c r="AB2867" s="3"/>
      <c r="AC2867" s="1"/>
      <c r="AD2867" s="9"/>
      <c r="AE2867" s="3"/>
      <c r="AF2867" s="3"/>
      <c r="AG2867" s="3"/>
      <c r="AH2867" s="9"/>
      <c r="AI2867" s="10"/>
      <c r="AJ2867" s="9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</row>
    <row r="2868" spans="1:145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13"/>
      <c r="T2868" s="13"/>
      <c r="U2868" s="13"/>
      <c r="V2868" s="13"/>
      <c r="W2868" s="4"/>
      <c r="X2868" s="30"/>
      <c r="Y2868" s="9"/>
      <c r="Z2868" s="9"/>
      <c r="AA2868" s="28"/>
      <c r="AB2868" s="3"/>
      <c r="AC2868" s="1"/>
      <c r="AD2868" s="9"/>
      <c r="AE2868" s="3"/>
      <c r="AF2868" s="3"/>
      <c r="AG2868" s="3"/>
      <c r="AH2868" s="9"/>
      <c r="AI2868" s="10"/>
      <c r="AJ2868" s="9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</row>
    <row r="2869" spans="1:145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13"/>
      <c r="T2869" s="13"/>
      <c r="U2869" s="13"/>
      <c r="V2869" s="13"/>
      <c r="W2869" s="4"/>
      <c r="X2869" s="30"/>
      <c r="Y2869" s="9"/>
      <c r="Z2869" s="9"/>
      <c r="AA2869" s="28"/>
      <c r="AB2869" s="3"/>
      <c r="AC2869" s="1"/>
      <c r="AD2869" s="9"/>
      <c r="AE2869" s="3"/>
      <c r="AF2869" s="3"/>
      <c r="AG2869" s="3"/>
      <c r="AH2869" s="9"/>
      <c r="AI2869" s="10"/>
      <c r="AJ2869" s="9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</row>
    <row r="2870" spans="1:145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13"/>
      <c r="T2870" s="13"/>
      <c r="U2870" s="13"/>
      <c r="V2870" s="13"/>
      <c r="W2870" s="4"/>
      <c r="X2870" s="30"/>
      <c r="Y2870" s="9"/>
      <c r="Z2870" s="9"/>
      <c r="AA2870" s="28"/>
      <c r="AB2870" s="3"/>
      <c r="AC2870" s="1"/>
      <c r="AD2870" s="9"/>
      <c r="AE2870" s="3"/>
      <c r="AF2870" s="3"/>
      <c r="AG2870" s="3"/>
      <c r="AH2870" s="9"/>
      <c r="AI2870" s="10"/>
      <c r="AJ2870" s="9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</row>
    <row r="2871" spans="1:145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13"/>
      <c r="T2871" s="13"/>
      <c r="U2871" s="13"/>
      <c r="V2871" s="13"/>
      <c r="W2871" s="4"/>
      <c r="X2871" s="30"/>
      <c r="Y2871" s="9"/>
      <c r="Z2871" s="9"/>
      <c r="AA2871" s="28"/>
      <c r="AB2871" s="3"/>
      <c r="AC2871" s="1"/>
      <c r="AD2871" s="9"/>
      <c r="AE2871" s="3"/>
      <c r="AF2871" s="3"/>
      <c r="AG2871" s="3"/>
      <c r="AH2871" s="9"/>
      <c r="AI2871" s="10"/>
      <c r="AJ2871" s="9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</row>
    <row r="2872" spans="1:145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13"/>
      <c r="T2872" s="13"/>
      <c r="U2872" s="13"/>
      <c r="V2872" s="13"/>
      <c r="W2872" s="4"/>
      <c r="X2872" s="30"/>
      <c r="Y2872" s="9"/>
      <c r="Z2872" s="9"/>
      <c r="AA2872" s="28"/>
      <c r="AB2872" s="3"/>
      <c r="AC2872" s="1"/>
      <c r="AD2872" s="9"/>
      <c r="AE2872" s="3"/>
      <c r="AF2872" s="3"/>
      <c r="AG2872" s="3"/>
      <c r="AH2872" s="9"/>
      <c r="AI2872" s="10"/>
      <c r="AJ2872" s="9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</row>
    <row r="2873" spans="1:145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13"/>
      <c r="T2873" s="13"/>
      <c r="U2873" s="13"/>
      <c r="V2873" s="13"/>
      <c r="W2873" s="4"/>
      <c r="X2873" s="30"/>
      <c r="Y2873" s="9"/>
      <c r="Z2873" s="9"/>
      <c r="AA2873" s="28"/>
      <c r="AB2873" s="3"/>
      <c r="AC2873" s="1"/>
      <c r="AD2873" s="9"/>
      <c r="AE2873" s="3"/>
      <c r="AF2873" s="3"/>
      <c r="AG2873" s="3"/>
      <c r="AH2873" s="9"/>
      <c r="AI2873" s="10"/>
      <c r="AJ2873" s="9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</row>
    <row r="2874" spans="1:145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13"/>
      <c r="T2874" s="13"/>
      <c r="U2874" s="13"/>
      <c r="V2874" s="13"/>
      <c r="W2874" s="4"/>
      <c r="X2874" s="30"/>
      <c r="Y2874" s="9"/>
      <c r="Z2874" s="9"/>
      <c r="AA2874" s="28"/>
      <c r="AB2874" s="3"/>
      <c r="AC2874" s="1"/>
      <c r="AD2874" s="9"/>
      <c r="AE2874" s="3"/>
      <c r="AF2874" s="3"/>
      <c r="AG2874" s="3"/>
      <c r="AH2874" s="9"/>
      <c r="AI2874" s="10"/>
      <c r="AJ2874" s="9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</row>
    <row r="2875" spans="1:145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13"/>
      <c r="T2875" s="13"/>
      <c r="U2875" s="13"/>
      <c r="V2875" s="13"/>
      <c r="W2875" s="4"/>
      <c r="X2875" s="30"/>
      <c r="Y2875" s="9"/>
      <c r="Z2875" s="9"/>
      <c r="AA2875" s="28"/>
      <c r="AB2875" s="3"/>
      <c r="AC2875" s="1"/>
      <c r="AD2875" s="9"/>
      <c r="AE2875" s="3"/>
      <c r="AF2875" s="3"/>
      <c r="AG2875" s="3"/>
      <c r="AH2875" s="9"/>
      <c r="AI2875" s="10"/>
      <c r="AJ2875" s="9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</row>
    <row r="2876" spans="1:145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13"/>
      <c r="T2876" s="13"/>
      <c r="U2876" s="13"/>
      <c r="V2876" s="13"/>
      <c r="W2876" s="4"/>
      <c r="X2876" s="30"/>
      <c r="Y2876" s="9"/>
      <c r="Z2876" s="9"/>
      <c r="AA2876" s="28"/>
      <c r="AB2876" s="3"/>
      <c r="AC2876" s="1"/>
      <c r="AD2876" s="9"/>
      <c r="AE2876" s="3"/>
      <c r="AF2876" s="3"/>
      <c r="AG2876" s="3"/>
      <c r="AH2876" s="9"/>
      <c r="AI2876" s="10"/>
      <c r="AJ2876" s="9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</row>
    <row r="2877" spans="1:145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13"/>
      <c r="T2877" s="13"/>
      <c r="U2877" s="13"/>
      <c r="V2877" s="13"/>
      <c r="W2877" s="4"/>
      <c r="X2877" s="30"/>
      <c r="Y2877" s="9"/>
      <c r="Z2877" s="9"/>
      <c r="AA2877" s="28"/>
      <c r="AB2877" s="3"/>
      <c r="AC2877" s="1"/>
      <c r="AD2877" s="9"/>
      <c r="AE2877" s="3"/>
      <c r="AF2877" s="3"/>
      <c r="AG2877" s="3"/>
      <c r="AH2877" s="9"/>
      <c r="AI2877" s="10"/>
      <c r="AJ2877" s="9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</row>
    <row r="2878" spans="1:145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13"/>
      <c r="T2878" s="13"/>
      <c r="U2878" s="13"/>
      <c r="V2878" s="13"/>
      <c r="W2878" s="4"/>
      <c r="X2878" s="30"/>
      <c r="Y2878" s="9"/>
      <c r="Z2878" s="9"/>
      <c r="AA2878" s="28"/>
      <c r="AB2878" s="3"/>
      <c r="AC2878" s="1"/>
      <c r="AD2878" s="9"/>
      <c r="AE2878" s="3"/>
      <c r="AF2878" s="3"/>
      <c r="AG2878" s="3"/>
      <c r="AH2878" s="9"/>
      <c r="AI2878" s="10"/>
      <c r="AJ2878" s="9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</row>
    <row r="2879" spans="1:145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13"/>
      <c r="T2879" s="13"/>
      <c r="U2879" s="13"/>
      <c r="V2879" s="13"/>
      <c r="W2879" s="4"/>
      <c r="X2879" s="30"/>
      <c r="Y2879" s="9"/>
      <c r="Z2879" s="9"/>
      <c r="AA2879" s="28"/>
      <c r="AB2879" s="3"/>
      <c r="AC2879" s="1"/>
      <c r="AD2879" s="9"/>
      <c r="AE2879" s="3"/>
      <c r="AF2879" s="3"/>
      <c r="AG2879" s="3"/>
      <c r="AH2879" s="9"/>
      <c r="AI2879" s="10"/>
      <c r="AJ2879" s="9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</row>
    <row r="2880" spans="1:145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13"/>
      <c r="T2880" s="13"/>
      <c r="U2880" s="13"/>
      <c r="V2880" s="13"/>
      <c r="W2880" s="4"/>
      <c r="X2880" s="30"/>
      <c r="Y2880" s="9"/>
      <c r="Z2880" s="9"/>
      <c r="AA2880" s="28"/>
      <c r="AB2880" s="3"/>
      <c r="AC2880" s="1"/>
      <c r="AD2880" s="9"/>
      <c r="AE2880" s="3"/>
      <c r="AF2880" s="3"/>
      <c r="AG2880" s="3"/>
      <c r="AH2880" s="9"/>
      <c r="AI2880" s="10"/>
      <c r="AJ2880" s="9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</row>
    <row r="2881" spans="1:145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13"/>
      <c r="T2881" s="13"/>
      <c r="U2881" s="13"/>
      <c r="V2881" s="13"/>
      <c r="W2881" s="4"/>
      <c r="X2881" s="30"/>
      <c r="Y2881" s="9"/>
      <c r="Z2881" s="9"/>
      <c r="AA2881" s="28"/>
      <c r="AB2881" s="3"/>
      <c r="AC2881" s="1"/>
      <c r="AD2881" s="9"/>
      <c r="AE2881" s="3"/>
      <c r="AF2881" s="3"/>
      <c r="AG2881" s="3"/>
      <c r="AH2881" s="9"/>
      <c r="AI2881" s="10"/>
      <c r="AJ2881" s="9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</row>
    <row r="2882" spans="1:145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13"/>
      <c r="T2882" s="13"/>
      <c r="U2882" s="13"/>
      <c r="V2882" s="13"/>
      <c r="W2882" s="4"/>
      <c r="X2882" s="30"/>
      <c r="Y2882" s="9"/>
      <c r="Z2882" s="9"/>
      <c r="AA2882" s="28"/>
      <c r="AB2882" s="3"/>
      <c r="AC2882" s="1"/>
      <c r="AD2882" s="9"/>
      <c r="AE2882" s="3"/>
      <c r="AF2882" s="3"/>
      <c r="AG2882" s="3"/>
      <c r="AH2882" s="9"/>
      <c r="AI2882" s="10"/>
      <c r="AJ2882" s="9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</row>
    <row r="2883" spans="1:145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13"/>
      <c r="T2883" s="13"/>
      <c r="U2883" s="13"/>
      <c r="V2883" s="13"/>
      <c r="W2883" s="4"/>
      <c r="X2883" s="30"/>
      <c r="Y2883" s="9"/>
      <c r="Z2883" s="9"/>
      <c r="AA2883" s="28"/>
      <c r="AB2883" s="3"/>
      <c r="AC2883" s="1"/>
      <c r="AD2883" s="9"/>
      <c r="AE2883" s="3"/>
      <c r="AF2883" s="3"/>
      <c r="AG2883" s="3"/>
      <c r="AH2883" s="9"/>
      <c r="AI2883" s="10"/>
      <c r="AJ2883" s="9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</row>
    <row r="2884" spans="1:145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13"/>
      <c r="T2884" s="13"/>
      <c r="U2884" s="13"/>
      <c r="V2884" s="13"/>
      <c r="W2884" s="4"/>
      <c r="X2884" s="30"/>
      <c r="Y2884" s="9"/>
      <c r="Z2884" s="9"/>
      <c r="AA2884" s="28"/>
      <c r="AB2884" s="3"/>
      <c r="AC2884" s="1"/>
      <c r="AD2884" s="9"/>
      <c r="AE2884" s="3"/>
      <c r="AF2884" s="3"/>
      <c r="AG2884" s="3"/>
      <c r="AH2884" s="9"/>
      <c r="AI2884" s="10"/>
      <c r="AJ2884" s="9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</row>
    <row r="2885" spans="1:145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13"/>
      <c r="T2885" s="13"/>
      <c r="U2885" s="13"/>
      <c r="V2885" s="13"/>
      <c r="W2885" s="4"/>
      <c r="X2885" s="30"/>
      <c r="Y2885" s="9"/>
      <c r="Z2885" s="9"/>
      <c r="AA2885" s="28"/>
      <c r="AB2885" s="3"/>
      <c r="AC2885" s="1"/>
      <c r="AD2885" s="9"/>
      <c r="AE2885" s="3"/>
      <c r="AF2885" s="3"/>
      <c r="AG2885" s="3"/>
      <c r="AH2885" s="9"/>
      <c r="AI2885" s="10"/>
      <c r="AJ2885" s="9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</row>
    <row r="2886" spans="1:145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13"/>
      <c r="T2886" s="13"/>
      <c r="U2886" s="13"/>
      <c r="V2886" s="13"/>
      <c r="W2886" s="4"/>
      <c r="X2886" s="30"/>
      <c r="Y2886" s="9"/>
      <c r="Z2886" s="9"/>
      <c r="AA2886" s="28"/>
      <c r="AB2886" s="3"/>
      <c r="AC2886" s="1"/>
      <c r="AD2886" s="9"/>
      <c r="AE2886" s="3"/>
      <c r="AF2886" s="3"/>
      <c r="AG2886" s="3"/>
      <c r="AH2886" s="9"/>
      <c r="AI2886" s="10"/>
      <c r="AJ2886" s="9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</row>
    <row r="2887" spans="1:145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13"/>
      <c r="T2887" s="13"/>
      <c r="U2887" s="13"/>
      <c r="V2887" s="13"/>
      <c r="W2887" s="4"/>
      <c r="X2887" s="30"/>
      <c r="Y2887" s="9"/>
      <c r="Z2887" s="9"/>
      <c r="AA2887" s="28"/>
      <c r="AB2887" s="3"/>
      <c r="AC2887" s="1"/>
      <c r="AD2887" s="9"/>
      <c r="AE2887" s="3"/>
      <c r="AF2887" s="3"/>
      <c r="AG2887" s="3"/>
      <c r="AH2887" s="9"/>
      <c r="AI2887" s="10"/>
      <c r="AJ2887" s="9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</row>
    <row r="2888" spans="1:145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13"/>
      <c r="T2888" s="13"/>
      <c r="U2888" s="13"/>
      <c r="V2888" s="13"/>
      <c r="W2888" s="4"/>
      <c r="X2888" s="30"/>
      <c r="Y2888" s="9"/>
      <c r="Z2888" s="9"/>
      <c r="AA2888" s="28"/>
      <c r="AB2888" s="3"/>
      <c r="AC2888" s="1"/>
      <c r="AD2888" s="9"/>
      <c r="AE2888" s="3"/>
      <c r="AF2888" s="3"/>
      <c r="AG2888" s="3"/>
      <c r="AH2888" s="9"/>
      <c r="AI2888" s="10"/>
      <c r="AJ2888" s="9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</row>
    <row r="2889" spans="1:145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13"/>
      <c r="T2889" s="13"/>
      <c r="U2889" s="13"/>
      <c r="V2889" s="13"/>
      <c r="W2889" s="4"/>
      <c r="X2889" s="30"/>
      <c r="Y2889" s="9"/>
      <c r="Z2889" s="9"/>
      <c r="AA2889" s="28"/>
      <c r="AB2889" s="3"/>
      <c r="AC2889" s="1"/>
      <c r="AD2889" s="9"/>
      <c r="AE2889" s="3"/>
      <c r="AF2889" s="3"/>
      <c r="AG2889" s="3"/>
      <c r="AH2889" s="9"/>
      <c r="AI2889" s="10"/>
      <c r="AJ2889" s="9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</row>
    <row r="2890" spans="1:145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13"/>
      <c r="T2890" s="13"/>
      <c r="U2890" s="13"/>
      <c r="V2890" s="13"/>
      <c r="W2890" s="4"/>
      <c r="X2890" s="30"/>
      <c r="Y2890" s="9"/>
      <c r="Z2890" s="9"/>
      <c r="AA2890" s="28"/>
      <c r="AB2890" s="3"/>
      <c r="AC2890" s="1"/>
      <c r="AD2890" s="9"/>
      <c r="AE2890" s="3"/>
      <c r="AF2890" s="3"/>
      <c r="AG2890" s="3"/>
      <c r="AH2890" s="9"/>
      <c r="AI2890" s="10"/>
      <c r="AJ2890" s="9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</row>
    <row r="2891" spans="1:145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13"/>
      <c r="T2891" s="13"/>
      <c r="U2891" s="13"/>
      <c r="V2891" s="13"/>
      <c r="W2891" s="4"/>
      <c r="X2891" s="30"/>
      <c r="Y2891" s="9"/>
      <c r="Z2891" s="9"/>
      <c r="AA2891" s="28"/>
      <c r="AB2891" s="3"/>
      <c r="AC2891" s="1"/>
      <c r="AD2891" s="9"/>
      <c r="AE2891" s="3"/>
      <c r="AF2891" s="3"/>
      <c r="AG2891" s="3"/>
      <c r="AH2891" s="9"/>
      <c r="AI2891" s="10"/>
      <c r="AJ2891" s="9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</row>
    <row r="2892" spans="1:145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13"/>
      <c r="T2892" s="13"/>
      <c r="U2892" s="13"/>
      <c r="V2892" s="13"/>
      <c r="W2892" s="4"/>
      <c r="X2892" s="30"/>
      <c r="Y2892" s="9"/>
      <c r="Z2892" s="9"/>
      <c r="AA2892" s="28"/>
      <c r="AB2892" s="3"/>
      <c r="AC2892" s="1"/>
      <c r="AD2892" s="9"/>
      <c r="AE2892" s="3"/>
      <c r="AF2892" s="3"/>
      <c r="AG2892" s="3"/>
      <c r="AH2892" s="9"/>
      <c r="AI2892" s="10"/>
      <c r="AJ2892" s="9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</row>
    <row r="2893" spans="1:145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13"/>
      <c r="T2893" s="13"/>
      <c r="U2893" s="13"/>
      <c r="V2893" s="13"/>
      <c r="W2893" s="4"/>
      <c r="X2893" s="30"/>
      <c r="Y2893" s="9"/>
      <c r="Z2893" s="9"/>
      <c r="AA2893" s="28"/>
      <c r="AB2893" s="3"/>
      <c r="AC2893" s="1"/>
      <c r="AD2893" s="9"/>
      <c r="AE2893" s="3"/>
      <c r="AF2893" s="3"/>
      <c r="AG2893" s="3"/>
      <c r="AH2893" s="9"/>
      <c r="AI2893" s="10"/>
      <c r="AJ2893" s="9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</row>
    <row r="2894" spans="1:145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13"/>
      <c r="T2894" s="13"/>
      <c r="U2894" s="13"/>
      <c r="V2894" s="13"/>
      <c r="W2894" s="4"/>
      <c r="X2894" s="30"/>
      <c r="Y2894" s="9"/>
      <c r="Z2894" s="9"/>
      <c r="AA2894" s="28"/>
      <c r="AB2894" s="3"/>
      <c r="AC2894" s="1"/>
      <c r="AD2894" s="9"/>
      <c r="AE2894" s="3"/>
      <c r="AF2894" s="3"/>
      <c r="AG2894" s="3"/>
      <c r="AH2894" s="9"/>
      <c r="AI2894" s="10"/>
      <c r="AJ2894" s="9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</row>
    <row r="2895" spans="1:145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13"/>
      <c r="T2895" s="13"/>
      <c r="U2895" s="13"/>
      <c r="V2895" s="13"/>
      <c r="W2895" s="4"/>
      <c r="X2895" s="30"/>
      <c r="Y2895" s="9"/>
      <c r="Z2895" s="9"/>
      <c r="AA2895" s="28"/>
      <c r="AB2895" s="3"/>
      <c r="AC2895" s="1"/>
      <c r="AD2895" s="9"/>
      <c r="AE2895" s="3"/>
      <c r="AF2895" s="3"/>
      <c r="AG2895" s="3"/>
      <c r="AH2895" s="9"/>
      <c r="AI2895" s="10"/>
      <c r="AJ2895" s="9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</row>
    <row r="2896" spans="1:145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13"/>
      <c r="T2896" s="13"/>
      <c r="U2896" s="13"/>
      <c r="V2896" s="13"/>
      <c r="W2896" s="4"/>
      <c r="X2896" s="30"/>
      <c r="Y2896" s="9"/>
      <c r="Z2896" s="9"/>
      <c r="AA2896" s="28"/>
      <c r="AB2896" s="3"/>
      <c r="AC2896" s="1"/>
      <c r="AD2896" s="9"/>
      <c r="AE2896" s="3"/>
      <c r="AF2896" s="3"/>
      <c r="AG2896" s="3"/>
      <c r="AH2896" s="9"/>
      <c r="AI2896" s="10"/>
      <c r="AJ2896" s="9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</row>
    <row r="2897" spans="1:145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13"/>
      <c r="T2897" s="13"/>
      <c r="U2897" s="13"/>
      <c r="V2897" s="13"/>
      <c r="W2897" s="4"/>
      <c r="X2897" s="30"/>
      <c r="Y2897" s="9"/>
      <c r="Z2897" s="9"/>
      <c r="AA2897" s="28"/>
      <c r="AB2897" s="3"/>
      <c r="AC2897" s="1"/>
      <c r="AD2897" s="9"/>
      <c r="AE2897" s="3"/>
      <c r="AF2897" s="3"/>
      <c r="AG2897" s="3"/>
      <c r="AH2897" s="9"/>
      <c r="AI2897" s="10"/>
      <c r="AJ2897" s="9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</row>
    <row r="2898" spans="1:145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13"/>
      <c r="T2898" s="13"/>
      <c r="U2898" s="13"/>
      <c r="V2898" s="13"/>
      <c r="W2898" s="4"/>
      <c r="X2898" s="30"/>
      <c r="Y2898" s="9"/>
      <c r="Z2898" s="9"/>
      <c r="AA2898" s="28"/>
      <c r="AB2898" s="3"/>
      <c r="AC2898" s="1"/>
      <c r="AD2898" s="9"/>
      <c r="AE2898" s="3"/>
      <c r="AF2898" s="3"/>
      <c r="AG2898" s="3"/>
      <c r="AH2898" s="9"/>
      <c r="AI2898" s="10"/>
      <c r="AJ2898" s="9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</row>
    <row r="2899" spans="1:145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13"/>
      <c r="T2899" s="13"/>
      <c r="U2899" s="13"/>
      <c r="V2899" s="13"/>
      <c r="W2899" s="4"/>
      <c r="X2899" s="30"/>
      <c r="Y2899" s="9"/>
      <c r="Z2899" s="9"/>
      <c r="AA2899" s="28"/>
      <c r="AB2899" s="3"/>
      <c r="AC2899" s="1"/>
      <c r="AD2899" s="9"/>
      <c r="AE2899" s="3"/>
      <c r="AF2899" s="3"/>
      <c r="AG2899" s="3"/>
      <c r="AH2899" s="9"/>
      <c r="AI2899" s="10"/>
      <c r="AJ2899" s="9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</row>
    <row r="2900" spans="1:145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13"/>
      <c r="T2900" s="13"/>
      <c r="U2900" s="13"/>
      <c r="V2900" s="13"/>
      <c r="W2900" s="4"/>
      <c r="X2900" s="30"/>
      <c r="Y2900" s="9"/>
      <c r="Z2900" s="9"/>
      <c r="AA2900" s="28"/>
      <c r="AB2900" s="3"/>
      <c r="AC2900" s="1"/>
      <c r="AD2900" s="9"/>
      <c r="AE2900" s="3"/>
      <c r="AF2900" s="3"/>
      <c r="AG2900" s="3"/>
      <c r="AH2900" s="9"/>
      <c r="AI2900" s="10"/>
      <c r="AJ2900" s="9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</row>
    <row r="2901" spans="1:145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13"/>
      <c r="T2901" s="13"/>
      <c r="U2901" s="13"/>
      <c r="V2901" s="13"/>
      <c r="W2901" s="4"/>
      <c r="X2901" s="30"/>
      <c r="Y2901" s="9"/>
      <c r="Z2901" s="9"/>
      <c r="AA2901" s="28"/>
      <c r="AB2901" s="3"/>
      <c r="AC2901" s="1"/>
      <c r="AD2901" s="9"/>
      <c r="AE2901" s="3"/>
      <c r="AF2901" s="3"/>
      <c r="AG2901" s="3"/>
      <c r="AH2901" s="9"/>
      <c r="AI2901" s="10"/>
      <c r="AJ2901" s="9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</row>
    <row r="2902" spans="1:145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13"/>
      <c r="T2902" s="13"/>
      <c r="U2902" s="13"/>
      <c r="V2902" s="13"/>
      <c r="W2902" s="4"/>
      <c r="X2902" s="30"/>
      <c r="Y2902" s="9"/>
      <c r="Z2902" s="9"/>
      <c r="AA2902" s="28"/>
      <c r="AB2902" s="3"/>
      <c r="AC2902" s="1"/>
      <c r="AD2902" s="9"/>
      <c r="AE2902" s="3"/>
      <c r="AF2902" s="3"/>
      <c r="AG2902" s="3"/>
      <c r="AH2902" s="9"/>
      <c r="AI2902" s="10"/>
      <c r="AJ2902" s="9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</row>
    <row r="2903" spans="1:145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13"/>
      <c r="T2903" s="13"/>
      <c r="U2903" s="13"/>
      <c r="V2903" s="13"/>
      <c r="W2903" s="4"/>
      <c r="X2903" s="30"/>
      <c r="Y2903" s="9"/>
      <c r="Z2903" s="9"/>
      <c r="AA2903" s="28"/>
      <c r="AB2903" s="3"/>
      <c r="AC2903" s="1"/>
      <c r="AD2903" s="9"/>
      <c r="AE2903" s="3"/>
      <c r="AF2903" s="3"/>
      <c r="AG2903" s="3"/>
      <c r="AH2903" s="9"/>
      <c r="AI2903" s="10"/>
      <c r="AJ2903" s="9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</row>
    <row r="2904" spans="1:145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13"/>
      <c r="T2904" s="13"/>
      <c r="U2904" s="13"/>
      <c r="V2904" s="13"/>
      <c r="W2904" s="4"/>
      <c r="X2904" s="30"/>
      <c r="Y2904" s="9"/>
      <c r="Z2904" s="9"/>
      <c r="AA2904" s="28"/>
      <c r="AB2904" s="3"/>
      <c r="AC2904" s="1"/>
      <c r="AD2904" s="9"/>
      <c r="AE2904" s="3"/>
      <c r="AF2904" s="3"/>
      <c r="AG2904" s="3"/>
      <c r="AH2904" s="9"/>
      <c r="AI2904" s="10"/>
      <c r="AJ2904" s="9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</row>
    <row r="2905" spans="1:145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13"/>
      <c r="T2905" s="13"/>
      <c r="U2905" s="13"/>
      <c r="V2905" s="13"/>
      <c r="W2905" s="4"/>
      <c r="X2905" s="30"/>
      <c r="Y2905" s="9"/>
      <c r="Z2905" s="9"/>
      <c r="AA2905" s="28"/>
      <c r="AB2905" s="3"/>
      <c r="AC2905" s="1"/>
      <c r="AD2905" s="9"/>
      <c r="AE2905" s="3"/>
      <c r="AF2905" s="3"/>
      <c r="AG2905" s="3"/>
      <c r="AH2905" s="9"/>
      <c r="AI2905" s="10"/>
      <c r="AJ2905" s="9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</row>
    <row r="2906" spans="1:145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13"/>
      <c r="T2906" s="13"/>
      <c r="U2906" s="13"/>
      <c r="V2906" s="13"/>
      <c r="W2906" s="4"/>
      <c r="X2906" s="30"/>
      <c r="Y2906" s="9"/>
      <c r="Z2906" s="9"/>
      <c r="AA2906" s="28"/>
      <c r="AB2906" s="3"/>
      <c r="AC2906" s="1"/>
      <c r="AD2906" s="9"/>
      <c r="AE2906" s="3"/>
      <c r="AF2906" s="3"/>
      <c r="AG2906" s="3"/>
      <c r="AH2906" s="9"/>
      <c r="AI2906" s="10"/>
      <c r="AJ2906" s="9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</row>
    <row r="2907" spans="1:145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13"/>
      <c r="T2907" s="13"/>
      <c r="U2907" s="13"/>
      <c r="V2907" s="13"/>
      <c r="W2907" s="4"/>
      <c r="X2907" s="30"/>
      <c r="Y2907" s="9"/>
      <c r="Z2907" s="9"/>
      <c r="AA2907" s="28"/>
      <c r="AB2907" s="3"/>
      <c r="AC2907" s="1"/>
      <c r="AD2907" s="9"/>
      <c r="AE2907" s="3"/>
      <c r="AF2907" s="3"/>
      <c r="AG2907" s="3"/>
      <c r="AH2907" s="9"/>
      <c r="AI2907" s="10"/>
      <c r="AJ2907" s="9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</row>
    <row r="2908" spans="1:145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13"/>
      <c r="T2908" s="13"/>
      <c r="U2908" s="13"/>
      <c r="V2908" s="13"/>
      <c r="W2908" s="4"/>
      <c r="X2908" s="30"/>
      <c r="Y2908" s="9"/>
      <c r="Z2908" s="9"/>
      <c r="AA2908" s="28"/>
      <c r="AB2908" s="3"/>
      <c r="AC2908" s="1"/>
      <c r="AD2908" s="9"/>
      <c r="AE2908" s="3"/>
      <c r="AF2908" s="3"/>
      <c r="AG2908" s="3"/>
      <c r="AH2908" s="9"/>
      <c r="AI2908" s="10"/>
      <c r="AJ2908" s="9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</row>
    <row r="2909" spans="1:145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13"/>
      <c r="T2909" s="13"/>
      <c r="U2909" s="13"/>
      <c r="V2909" s="13"/>
      <c r="W2909" s="4"/>
      <c r="X2909" s="30"/>
      <c r="Y2909" s="9"/>
      <c r="Z2909" s="9"/>
      <c r="AA2909" s="28"/>
      <c r="AB2909" s="3"/>
      <c r="AC2909" s="1"/>
      <c r="AD2909" s="9"/>
      <c r="AE2909" s="3"/>
      <c r="AF2909" s="3"/>
      <c r="AG2909" s="3"/>
      <c r="AH2909" s="9"/>
      <c r="AI2909" s="10"/>
      <c r="AJ2909" s="9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</row>
    <row r="2910" spans="1:145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13"/>
      <c r="T2910" s="13"/>
      <c r="U2910" s="13"/>
      <c r="V2910" s="13"/>
      <c r="W2910" s="4"/>
      <c r="X2910" s="30"/>
      <c r="Y2910" s="9"/>
      <c r="Z2910" s="9"/>
      <c r="AA2910" s="28"/>
      <c r="AB2910" s="3"/>
      <c r="AC2910" s="1"/>
      <c r="AD2910" s="9"/>
      <c r="AE2910" s="3"/>
      <c r="AF2910" s="3"/>
      <c r="AG2910" s="3"/>
      <c r="AH2910" s="9"/>
      <c r="AI2910" s="10"/>
      <c r="AJ2910" s="9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</row>
    <row r="2911" spans="1:145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13"/>
      <c r="T2911" s="13"/>
      <c r="U2911" s="13"/>
      <c r="V2911" s="13"/>
      <c r="W2911" s="4"/>
      <c r="X2911" s="30"/>
      <c r="Y2911" s="9"/>
      <c r="Z2911" s="9"/>
      <c r="AA2911" s="28"/>
      <c r="AB2911" s="3"/>
      <c r="AC2911" s="1"/>
      <c r="AD2911" s="9"/>
      <c r="AE2911" s="3"/>
      <c r="AF2911" s="3"/>
      <c r="AG2911" s="3"/>
      <c r="AH2911" s="9"/>
      <c r="AI2911" s="10"/>
      <c r="AJ2911" s="9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</row>
    <row r="2912" spans="1:145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13"/>
      <c r="T2912" s="13"/>
      <c r="U2912" s="13"/>
      <c r="V2912" s="13"/>
      <c r="W2912" s="4"/>
      <c r="X2912" s="30"/>
      <c r="Y2912" s="9"/>
      <c r="Z2912" s="9"/>
      <c r="AA2912" s="28"/>
      <c r="AB2912" s="3"/>
      <c r="AC2912" s="1"/>
      <c r="AD2912" s="9"/>
      <c r="AE2912" s="3"/>
      <c r="AF2912" s="3"/>
      <c r="AG2912" s="3"/>
      <c r="AH2912" s="9"/>
      <c r="AI2912" s="10"/>
      <c r="AJ2912" s="9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</row>
    <row r="2913" spans="1:145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13"/>
      <c r="T2913" s="13"/>
      <c r="U2913" s="13"/>
      <c r="V2913" s="13"/>
      <c r="W2913" s="4"/>
      <c r="X2913" s="30"/>
      <c r="Y2913" s="9"/>
      <c r="Z2913" s="9"/>
      <c r="AA2913" s="28"/>
      <c r="AB2913" s="3"/>
      <c r="AC2913" s="1"/>
      <c r="AD2913" s="9"/>
      <c r="AE2913" s="3"/>
      <c r="AF2913" s="3"/>
      <c r="AG2913" s="3"/>
      <c r="AH2913" s="9"/>
      <c r="AI2913" s="10"/>
      <c r="AJ2913" s="9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</row>
    <row r="2914" spans="1:145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13"/>
      <c r="T2914" s="13"/>
      <c r="U2914" s="13"/>
      <c r="V2914" s="13"/>
      <c r="W2914" s="4"/>
      <c r="X2914" s="30"/>
      <c r="Y2914" s="9"/>
      <c r="Z2914" s="9"/>
      <c r="AA2914" s="28"/>
      <c r="AB2914" s="3"/>
      <c r="AC2914" s="1"/>
      <c r="AD2914" s="9"/>
      <c r="AE2914" s="3"/>
      <c r="AF2914" s="3"/>
      <c r="AG2914" s="3"/>
      <c r="AH2914" s="9"/>
      <c r="AI2914" s="10"/>
      <c r="AJ2914" s="9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</row>
    <row r="2915" spans="1:145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13"/>
      <c r="T2915" s="13"/>
      <c r="U2915" s="13"/>
      <c r="V2915" s="13"/>
      <c r="W2915" s="4"/>
      <c r="X2915" s="30"/>
      <c r="Y2915" s="9"/>
      <c r="Z2915" s="9"/>
      <c r="AA2915" s="28"/>
      <c r="AB2915" s="3"/>
      <c r="AC2915" s="1"/>
      <c r="AD2915" s="9"/>
      <c r="AE2915" s="3"/>
      <c r="AF2915" s="3"/>
      <c r="AG2915" s="3"/>
      <c r="AH2915" s="9"/>
      <c r="AI2915" s="10"/>
      <c r="AJ2915" s="9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</row>
    <row r="2916" spans="1:145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13"/>
      <c r="T2916" s="13"/>
      <c r="U2916" s="13"/>
      <c r="V2916" s="13"/>
      <c r="W2916" s="4"/>
      <c r="X2916" s="30"/>
      <c r="Y2916" s="9"/>
      <c r="Z2916" s="9"/>
      <c r="AA2916" s="28"/>
      <c r="AB2916" s="3"/>
      <c r="AC2916" s="1"/>
      <c r="AD2916" s="9"/>
      <c r="AE2916" s="3"/>
      <c r="AF2916" s="3"/>
      <c r="AG2916" s="3"/>
      <c r="AH2916" s="9"/>
      <c r="AI2916" s="10"/>
      <c r="AJ2916" s="9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</row>
    <row r="2917" spans="1:145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13"/>
      <c r="T2917" s="13"/>
      <c r="U2917" s="13"/>
      <c r="V2917" s="13"/>
      <c r="W2917" s="4"/>
      <c r="X2917" s="30"/>
      <c r="Y2917" s="9"/>
      <c r="Z2917" s="9"/>
      <c r="AA2917" s="28"/>
      <c r="AB2917" s="3"/>
      <c r="AC2917" s="1"/>
      <c r="AD2917" s="9"/>
      <c r="AE2917" s="3"/>
      <c r="AF2917" s="3"/>
      <c r="AG2917" s="3"/>
      <c r="AH2917" s="9"/>
      <c r="AI2917" s="10"/>
      <c r="AJ2917" s="9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</row>
    <row r="2918" spans="1:145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13"/>
      <c r="T2918" s="13"/>
      <c r="U2918" s="13"/>
      <c r="V2918" s="13"/>
      <c r="W2918" s="4"/>
      <c r="X2918" s="30"/>
      <c r="Y2918" s="9"/>
      <c r="Z2918" s="9"/>
      <c r="AA2918" s="28"/>
      <c r="AB2918" s="3"/>
      <c r="AC2918" s="1"/>
      <c r="AD2918" s="9"/>
      <c r="AE2918" s="3"/>
      <c r="AF2918" s="3"/>
      <c r="AG2918" s="3"/>
      <c r="AH2918" s="9"/>
      <c r="AI2918" s="10"/>
      <c r="AJ2918" s="9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</row>
    <row r="2919" spans="1:145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13"/>
      <c r="T2919" s="13"/>
      <c r="U2919" s="13"/>
      <c r="V2919" s="13"/>
      <c r="W2919" s="4"/>
      <c r="X2919" s="30"/>
      <c r="Y2919" s="9"/>
      <c r="Z2919" s="9"/>
      <c r="AA2919" s="28"/>
      <c r="AB2919" s="3"/>
      <c r="AC2919" s="1"/>
      <c r="AD2919" s="9"/>
      <c r="AE2919" s="3"/>
      <c r="AF2919" s="3"/>
      <c r="AG2919" s="3"/>
      <c r="AH2919" s="9"/>
      <c r="AI2919" s="10"/>
      <c r="AJ2919" s="9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</row>
    <row r="2920" spans="1:145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13"/>
      <c r="T2920" s="13"/>
      <c r="U2920" s="13"/>
      <c r="V2920" s="13"/>
      <c r="W2920" s="4"/>
      <c r="X2920" s="30"/>
      <c r="Y2920" s="9"/>
      <c r="Z2920" s="9"/>
      <c r="AA2920" s="28"/>
      <c r="AB2920" s="3"/>
      <c r="AC2920" s="1"/>
      <c r="AD2920" s="9"/>
      <c r="AE2920" s="3"/>
      <c r="AF2920" s="3"/>
      <c r="AG2920" s="3"/>
      <c r="AH2920" s="9"/>
      <c r="AI2920" s="10"/>
      <c r="AJ2920" s="9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</row>
    <row r="2921" spans="1:145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13"/>
      <c r="T2921" s="13"/>
      <c r="U2921" s="13"/>
      <c r="V2921" s="13"/>
      <c r="W2921" s="4"/>
      <c r="X2921" s="30"/>
      <c r="Y2921" s="9"/>
      <c r="Z2921" s="9"/>
      <c r="AA2921" s="28"/>
      <c r="AB2921" s="3"/>
      <c r="AC2921" s="1"/>
      <c r="AD2921" s="9"/>
      <c r="AE2921" s="3"/>
      <c r="AF2921" s="3"/>
      <c r="AG2921" s="3"/>
      <c r="AH2921" s="9"/>
      <c r="AI2921" s="10"/>
      <c r="AJ2921" s="9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</row>
    <row r="2922" spans="1:145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13"/>
      <c r="T2922" s="13"/>
      <c r="U2922" s="13"/>
      <c r="V2922" s="13"/>
      <c r="W2922" s="4"/>
      <c r="X2922" s="30"/>
      <c r="Y2922" s="9"/>
      <c r="Z2922" s="9"/>
      <c r="AA2922" s="28"/>
      <c r="AB2922" s="3"/>
      <c r="AC2922" s="1"/>
      <c r="AD2922" s="9"/>
      <c r="AE2922" s="3"/>
      <c r="AF2922" s="3"/>
      <c r="AG2922" s="3"/>
      <c r="AH2922" s="9"/>
      <c r="AI2922" s="10"/>
      <c r="AJ2922" s="9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</row>
    <row r="2923" spans="1:145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13"/>
      <c r="T2923" s="13"/>
      <c r="U2923" s="13"/>
      <c r="V2923" s="13"/>
      <c r="W2923" s="4"/>
      <c r="X2923" s="30"/>
      <c r="Y2923" s="9"/>
      <c r="Z2923" s="9"/>
      <c r="AA2923" s="28"/>
      <c r="AB2923" s="3"/>
      <c r="AC2923" s="1"/>
      <c r="AD2923" s="9"/>
      <c r="AE2923" s="3"/>
      <c r="AF2923" s="3"/>
      <c r="AG2923" s="3"/>
      <c r="AH2923" s="9"/>
      <c r="AI2923" s="10"/>
      <c r="AJ2923" s="9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</row>
    <row r="2924" spans="1:145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13"/>
      <c r="T2924" s="13"/>
      <c r="U2924" s="13"/>
      <c r="V2924" s="13"/>
      <c r="W2924" s="4"/>
      <c r="X2924" s="30"/>
      <c r="Y2924" s="9"/>
      <c r="Z2924" s="9"/>
      <c r="AA2924" s="28"/>
      <c r="AB2924" s="3"/>
      <c r="AC2924" s="1"/>
      <c r="AD2924" s="9"/>
      <c r="AE2924" s="3"/>
      <c r="AF2924" s="3"/>
      <c r="AG2924" s="3"/>
      <c r="AH2924" s="9"/>
      <c r="AI2924" s="10"/>
      <c r="AJ2924" s="9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</row>
    <row r="2925" spans="1:145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13"/>
      <c r="T2925" s="13"/>
      <c r="U2925" s="13"/>
      <c r="V2925" s="13"/>
      <c r="W2925" s="4"/>
      <c r="X2925" s="30"/>
      <c r="Y2925" s="9"/>
      <c r="Z2925" s="9"/>
      <c r="AA2925" s="28"/>
      <c r="AB2925" s="3"/>
      <c r="AC2925" s="1"/>
      <c r="AD2925" s="9"/>
      <c r="AE2925" s="3"/>
      <c r="AF2925" s="3"/>
      <c r="AG2925" s="3"/>
      <c r="AH2925" s="9"/>
      <c r="AI2925" s="10"/>
      <c r="AJ2925" s="9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</row>
    <row r="2926" spans="1:145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13"/>
      <c r="T2926" s="13"/>
      <c r="U2926" s="13"/>
      <c r="V2926" s="13"/>
      <c r="W2926" s="4"/>
      <c r="X2926" s="30"/>
      <c r="Y2926" s="9"/>
      <c r="Z2926" s="9"/>
      <c r="AA2926" s="28"/>
      <c r="AB2926" s="3"/>
      <c r="AC2926" s="1"/>
      <c r="AD2926" s="9"/>
      <c r="AE2926" s="3"/>
      <c r="AF2926" s="3"/>
      <c r="AG2926" s="3"/>
      <c r="AH2926" s="9"/>
      <c r="AI2926" s="10"/>
      <c r="AJ2926" s="9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</row>
    <row r="2927" spans="1:145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13"/>
      <c r="T2927" s="13"/>
      <c r="U2927" s="13"/>
      <c r="V2927" s="13"/>
      <c r="W2927" s="4"/>
      <c r="X2927" s="30"/>
      <c r="Y2927" s="9"/>
      <c r="Z2927" s="9"/>
      <c r="AA2927" s="28"/>
      <c r="AB2927" s="3"/>
      <c r="AC2927" s="1"/>
      <c r="AD2927" s="9"/>
      <c r="AE2927" s="3"/>
      <c r="AF2927" s="3"/>
      <c r="AG2927" s="3"/>
      <c r="AH2927" s="9"/>
      <c r="AI2927" s="10"/>
      <c r="AJ2927" s="9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</row>
    <row r="2928" spans="1:145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13"/>
      <c r="T2928" s="13"/>
      <c r="U2928" s="13"/>
      <c r="V2928" s="13"/>
      <c r="W2928" s="4"/>
      <c r="X2928" s="30"/>
      <c r="Y2928" s="9"/>
      <c r="Z2928" s="9"/>
      <c r="AA2928" s="28"/>
      <c r="AB2928" s="3"/>
      <c r="AC2928" s="1"/>
      <c r="AD2928" s="9"/>
      <c r="AE2928" s="3"/>
      <c r="AF2928" s="3"/>
      <c r="AG2928" s="3"/>
      <c r="AH2928" s="9"/>
      <c r="AI2928" s="10"/>
      <c r="AJ2928" s="9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</row>
    <row r="2929" spans="1:145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13"/>
      <c r="T2929" s="13"/>
      <c r="U2929" s="13"/>
      <c r="V2929" s="13"/>
      <c r="W2929" s="4"/>
      <c r="X2929" s="30"/>
      <c r="Y2929" s="9"/>
      <c r="Z2929" s="9"/>
      <c r="AA2929" s="28"/>
      <c r="AB2929" s="3"/>
      <c r="AC2929" s="1"/>
      <c r="AD2929" s="9"/>
      <c r="AE2929" s="3"/>
      <c r="AF2929" s="3"/>
      <c r="AG2929" s="3"/>
      <c r="AH2929" s="9"/>
      <c r="AI2929" s="10"/>
      <c r="AJ2929" s="9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</row>
    <row r="2930" spans="1:145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13"/>
      <c r="T2930" s="13"/>
      <c r="U2930" s="13"/>
      <c r="V2930" s="13"/>
      <c r="W2930" s="4"/>
      <c r="X2930" s="30"/>
      <c r="Y2930" s="9"/>
      <c r="Z2930" s="9"/>
      <c r="AA2930" s="28"/>
      <c r="AB2930" s="3"/>
      <c r="AC2930" s="1"/>
      <c r="AD2930" s="9"/>
      <c r="AE2930" s="3"/>
      <c r="AF2930" s="3"/>
      <c r="AG2930" s="3"/>
      <c r="AH2930" s="9"/>
      <c r="AI2930" s="10"/>
      <c r="AJ2930" s="9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</row>
    <row r="2931" spans="1:145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13"/>
      <c r="T2931" s="13"/>
      <c r="U2931" s="13"/>
      <c r="V2931" s="13"/>
      <c r="W2931" s="4"/>
      <c r="X2931" s="30"/>
      <c r="Y2931" s="9"/>
      <c r="Z2931" s="9"/>
      <c r="AA2931" s="28"/>
      <c r="AB2931" s="3"/>
      <c r="AC2931" s="1"/>
      <c r="AD2931" s="9"/>
      <c r="AE2931" s="3"/>
      <c r="AF2931" s="3"/>
      <c r="AG2931" s="3"/>
      <c r="AH2931" s="9"/>
      <c r="AI2931" s="10"/>
      <c r="AJ2931" s="9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</row>
    <row r="2932" spans="1:145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13"/>
      <c r="T2932" s="13"/>
      <c r="U2932" s="13"/>
      <c r="V2932" s="13"/>
      <c r="W2932" s="4"/>
      <c r="X2932" s="30"/>
      <c r="Y2932" s="9"/>
      <c r="Z2932" s="9"/>
      <c r="AA2932" s="28"/>
      <c r="AB2932" s="3"/>
      <c r="AC2932" s="1"/>
      <c r="AD2932" s="9"/>
      <c r="AE2932" s="3"/>
      <c r="AF2932" s="3"/>
      <c r="AG2932" s="3"/>
      <c r="AH2932" s="9"/>
      <c r="AI2932" s="10"/>
      <c r="AJ2932" s="9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</row>
    <row r="2933" spans="1:145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13"/>
      <c r="T2933" s="13"/>
      <c r="U2933" s="13"/>
      <c r="V2933" s="13"/>
      <c r="W2933" s="4"/>
      <c r="X2933" s="30"/>
      <c r="Y2933" s="9"/>
      <c r="Z2933" s="9"/>
      <c r="AA2933" s="28"/>
      <c r="AB2933" s="3"/>
      <c r="AC2933" s="1"/>
      <c r="AD2933" s="9"/>
      <c r="AE2933" s="3"/>
      <c r="AF2933" s="3"/>
      <c r="AG2933" s="3"/>
      <c r="AH2933" s="9"/>
      <c r="AI2933" s="10"/>
      <c r="AJ2933" s="9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</row>
    <row r="2934" spans="1:145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13"/>
      <c r="T2934" s="13"/>
      <c r="U2934" s="13"/>
      <c r="V2934" s="13"/>
      <c r="W2934" s="4"/>
      <c r="X2934" s="30"/>
      <c r="Y2934" s="27"/>
      <c r="Z2934" s="27"/>
      <c r="AA2934" s="32"/>
      <c r="AB2934" s="20"/>
      <c r="AC2934" s="23"/>
      <c r="AD2934" s="27"/>
      <c r="AE2934" s="20"/>
      <c r="AF2934" s="20"/>
      <c r="AG2934" s="20"/>
      <c r="AH2934" s="27"/>
      <c r="AI2934" s="21"/>
      <c r="AJ2934" s="27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</row>
    <row r="2935" spans="1:145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13"/>
      <c r="T2935" s="13"/>
      <c r="U2935" s="13"/>
      <c r="V2935" s="13"/>
      <c r="W2935" s="4"/>
      <c r="X2935" s="30"/>
      <c r="Y2935" s="9"/>
      <c r="Z2935" s="9"/>
      <c r="AA2935" s="28"/>
      <c r="AB2935" s="3"/>
      <c r="AC2935" s="1"/>
      <c r="AD2935" s="9"/>
      <c r="AE2935" s="3"/>
      <c r="AF2935" s="3"/>
      <c r="AG2935" s="3"/>
      <c r="AH2935" s="9"/>
      <c r="AI2935" s="10"/>
      <c r="AJ2935" s="9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</row>
    <row r="2936" spans="1:145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13"/>
      <c r="T2936" s="13"/>
      <c r="U2936" s="13"/>
      <c r="V2936" s="13"/>
      <c r="W2936" s="4"/>
      <c r="X2936" s="30"/>
      <c r="Y2936" s="27"/>
      <c r="Z2936" s="27"/>
      <c r="AA2936" s="32"/>
      <c r="AB2936" s="20"/>
      <c r="AC2936" s="23"/>
      <c r="AD2936" s="27"/>
      <c r="AE2936" s="20"/>
      <c r="AF2936" s="20"/>
      <c r="AG2936" s="20"/>
      <c r="AH2936" s="27"/>
      <c r="AI2936" s="21"/>
      <c r="AJ2936" s="27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</row>
    <row r="2937" spans="1:145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13"/>
      <c r="T2937" s="13"/>
      <c r="U2937" s="13"/>
      <c r="V2937" s="13"/>
      <c r="W2937" s="4"/>
      <c r="X2937" s="30"/>
      <c r="Y2937" s="9"/>
      <c r="Z2937" s="9"/>
      <c r="AA2937" s="28"/>
      <c r="AB2937" s="3"/>
      <c r="AC2937" s="1"/>
      <c r="AD2937" s="9"/>
      <c r="AE2937" s="3"/>
      <c r="AF2937" s="3"/>
      <c r="AG2937" s="3"/>
      <c r="AH2937" s="9"/>
      <c r="AI2937" s="10"/>
      <c r="AJ2937" s="9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</row>
    <row r="2938" spans="1:145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13"/>
      <c r="T2938" s="13"/>
      <c r="U2938" s="13"/>
      <c r="V2938" s="13"/>
      <c r="W2938" s="4"/>
      <c r="X2938" s="30"/>
      <c r="Y2938" s="9"/>
      <c r="Z2938" s="9"/>
      <c r="AA2938" s="28"/>
      <c r="AB2938" s="3"/>
      <c r="AC2938" s="1"/>
      <c r="AD2938" s="9"/>
      <c r="AE2938" s="3"/>
      <c r="AF2938" s="3"/>
      <c r="AG2938" s="3"/>
      <c r="AH2938" s="9"/>
      <c r="AI2938" s="10"/>
      <c r="AJ2938" s="9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</row>
    <row r="2939" spans="1:145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13"/>
      <c r="T2939" s="13"/>
      <c r="U2939" s="13"/>
      <c r="V2939" s="13"/>
      <c r="W2939" s="4"/>
      <c r="X2939" s="30"/>
      <c r="Y2939" s="9"/>
      <c r="Z2939" s="9"/>
      <c r="AA2939" s="28"/>
      <c r="AB2939" s="3"/>
      <c r="AC2939" s="1"/>
      <c r="AD2939" s="9"/>
      <c r="AE2939" s="3"/>
      <c r="AF2939" s="3"/>
      <c r="AG2939" s="3"/>
      <c r="AH2939" s="9"/>
      <c r="AI2939" s="10"/>
      <c r="AJ2939" s="9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</row>
    <row r="2940" spans="1:145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13"/>
      <c r="T2940" s="13"/>
      <c r="U2940" s="13"/>
      <c r="V2940" s="13"/>
      <c r="W2940" s="4"/>
      <c r="X2940" s="30"/>
      <c r="Y2940" s="9"/>
      <c r="Z2940" s="9"/>
      <c r="AA2940" s="28"/>
      <c r="AB2940" s="3"/>
      <c r="AC2940" s="1"/>
      <c r="AD2940" s="9"/>
      <c r="AE2940" s="3"/>
      <c r="AF2940" s="3"/>
      <c r="AG2940" s="3"/>
      <c r="AH2940" s="9"/>
      <c r="AI2940" s="10"/>
      <c r="AJ2940" s="9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</row>
    <row r="2941" spans="1:145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13"/>
      <c r="T2941" s="13"/>
      <c r="U2941" s="13"/>
      <c r="V2941" s="13"/>
      <c r="W2941" s="4"/>
      <c r="X2941" s="30"/>
      <c r="Y2941" s="9"/>
      <c r="Z2941" s="9"/>
      <c r="AA2941" s="28"/>
      <c r="AB2941" s="3"/>
      <c r="AC2941" s="1"/>
      <c r="AD2941" s="9"/>
      <c r="AE2941" s="3"/>
      <c r="AF2941" s="3"/>
      <c r="AG2941" s="3"/>
      <c r="AH2941" s="9"/>
      <c r="AI2941" s="10"/>
      <c r="AJ2941" s="9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</row>
    <row r="2942" spans="1:145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13"/>
      <c r="T2942" s="13"/>
      <c r="U2942" s="13"/>
      <c r="V2942" s="13"/>
      <c r="W2942" s="4"/>
      <c r="X2942" s="30"/>
      <c r="Y2942" s="9"/>
      <c r="Z2942" s="9"/>
      <c r="AA2942" s="28"/>
      <c r="AB2942" s="3"/>
      <c r="AC2942" s="1"/>
      <c r="AD2942" s="9"/>
      <c r="AE2942" s="3"/>
      <c r="AF2942" s="3"/>
      <c r="AG2942" s="3"/>
      <c r="AH2942" s="9"/>
      <c r="AI2942" s="10"/>
      <c r="AJ2942" s="9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</row>
    <row r="2943" spans="1:145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13"/>
      <c r="T2943" s="13"/>
      <c r="U2943" s="13"/>
      <c r="V2943" s="13"/>
      <c r="W2943" s="4"/>
      <c r="X2943" s="30"/>
      <c r="Y2943" s="9"/>
      <c r="Z2943" s="9"/>
      <c r="AA2943" s="28"/>
      <c r="AB2943" s="3"/>
      <c r="AC2943" s="1"/>
      <c r="AD2943" s="9"/>
      <c r="AE2943" s="3"/>
      <c r="AF2943" s="3"/>
      <c r="AG2943" s="3"/>
      <c r="AH2943" s="9"/>
      <c r="AI2943" s="10"/>
      <c r="AJ2943" s="9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</row>
    <row r="2944" spans="1:145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13"/>
      <c r="T2944" s="13"/>
      <c r="U2944" s="13"/>
      <c r="V2944" s="13"/>
      <c r="W2944" s="4"/>
      <c r="X2944" s="30"/>
      <c r="Y2944" s="9"/>
      <c r="Z2944" s="9"/>
      <c r="AA2944" s="28"/>
      <c r="AB2944" s="3"/>
      <c r="AC2944" s="1"/>
      <c r="AD2944" s="9"/>
      <c r="AE2944" s="3"/>
      <c r="AF2944" s="3"/>
      <c r="AG2944" s="3"/>
      <c r="AH2944" s="9"/>
      <c r="AI2944" s="10"/>
      <c r="AJ2944" s="9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</row>
    <row r="2945" spans="1:145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13"/>
      <c r="T2945" s="13"/>
      <c r="U2945" s="13"/>
      <c r="V2945" s="13"/>
      <c r="W2945" s="4"/>
      <c r="X2945" s="30"/>
      <c r="Y2945" s="9"/>
      <c r="Z2945" s="9"/>
      <c r="AA2945" s="28"/>
      <c r="AB2945" s="3"/>
      <c r="AC2945" s="1"/>
      <c r="AD2945" s="9"/>
      <c r="AE2945" s="3"/>
      <c r="AF2945" s="3"/>
      <c r="AG2945" s="3"/>
      <c r="AH2945" s="9"/>
      <c r="AI2945" s="10"/>
      <c r="AJ2945" s="9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</row>
    <row r="2946" spans="1:145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13"/>
      <c r="T2946" s="13"/>
      <c r="U2946" s="13"/>
      <c r="V2946" s="13"/>
      <c r="W2946" s="4"/>
      <c r="X2946" s="30"/>
      <c r="Y2946" s="9"/>
      <c r="Z2946" s="9"/>
      <c r="AA2946" s="28"/>
      <c r="AB2946" s="3"/>
      <c r="AC2946" s="1"/>
      <c r="AD2946" s="9"/>
      <c r="AE2946" s="3"/>
      <c r="AF2946" s="3"/>
      <c r="AG2946" s="3"/>
      <c r="AH2946" s="9"/>
      <c r="AI2946" s="10"/>
      <c r="AJ2946" s="9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</row>
    <row r="2947" spans="1:145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13"/>
      <c r="T2947" s="13"/>
      <c r="U2947" s="13"/>
      <c r="V2947" s="13"/>
      <c r="W2947" s="4"/>
      <c r="X2947" s="30"/>
      <c r="Y2947" s="9"/>
      <c r="Z2947" s="9"/>
      <c r="AA2947" s="28"/>
      <c r="AB2947" s="3"/>
      <c r="AC2947" s="1"/>
      <c r="AD2947" s="9"/>
      <c r="AE2947" s="3"/>
      <c r="AF2947" s="3"/>
      <c r="AG2947" s="3"/>
      <c r="AH2947" s="9"/>
      <c r="AI2947" s="10"/>
      <c r="AJ2947" s="9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</row>
    <row r="2948" spans="1:145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13"/>
      <c r="T2948" s="13"/>
      <c r="U2948" s="13"/>
      <c r="V2948" s="13"/>
      <c r="W2948" s="4"/>
      <c r="X2948" s="30"/>
      <c r="Y2948" s="9"/>
      <c r="Z2948" s="9"/>
      <c r="AA2948" s="28"/>
      <c r="AB2948" s="3"/>
      <c r="AC2948" s="1"/>
      <c r="AD2948" s="9"/>
      <c r="AE2948" s="3"/>
      <c r="AF2948" s="3"/>
      <c r="AG2948" s="3"/>
      <c r="AH2948" s="9"/>
      <c r="AI2948" s="10"/>
      <c r="AJ2948" s="9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</row>
    <row r="2949" spans="1:145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13"/>
      <c r="T2949" s="13"/>
      <c r="U2949" s="13"/>
      <c r="V2949" s="13"/>
      <c r="W2949" s="4"/>
      <c r="X2949" s="30"/>
      <c r="Y2949" s="9"/>
      <c r="Z2949" s="9"/>
      <c r="AA2949" s="28"/>
      <c r="AB2949" s="3"/>
      <c r="AC2949" s="1"/>
      <c r="AD2949" s="9"/>
      <c r="AE2949" s="3"/>
      <c r="AF2949" s="3"/>
      <c r="AG2949" s="3"/>
      <c r="AH2949" s="9"/>
      <c r="AI2949" s="10"/>
      <c r="AJ2949" s="9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</row>
    <row r="2950" spans="1:145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13"/>
      <c r="T2950" s="13"/>
      <c r="U2950" s="13"/>
      <c r="V2950" s="13"/>
      <c r="W2950" s="4"/>
      <c r="X2950" s="30"/>
      <c r="Y2950" s="9"/>
      <c r="Z2950" s="9"/>
      <c r="AA2950" s="28"/>
      <c r="AB2950" s="3"/>
      <c r="AC2950" s="1"/>
      <c r="AD2950" s="9"/>
      <c r="AE2950" s="3"/>
      <c r="AF2950" s="3"/>
      <c r="AG2950" s="3"/>
      <c r="AH2950" s="9"/>
      <c r="AI2950" s="10"/>
      <c r="AJ2950" s="9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</row>
    <row r="2951" spans="1:145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13"/>
      <c r="T2951" s="13"/>
      <c r="U2951" s="13"/>
      <c r="V2951" s="13"/>
      <c r="W2951" s="4"/>
      <c r="X2951" s="30"/>
      <c r="Y2951" s="9"/>
      <c r="Z2951" s="9"/>
      <c r="AA2951" s="28"/>
      <c r="AB2951" s="3"/>
      <c r="AC2951" s="1"/>
      <c r="AD2951" s="9"/>
      <c r="AE2951" s="3"/>
      <c r="AF2951" s="3"/>
      <c r="AG2951" s="3"/>
      <c r="AH2951" s="9"/>
      <c r="AI2951" s="10"/>
      <c r="AJ2951" s="9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</row>
    <row r="2952" spans="1:145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13"/>
      <c r="T2952" s="13"/>
      <c r="U2952" s="13"/>
      <c r="V2952" s="13"/>
      <c r="W2952" s="4"/>
      <c r="X2952" s="30"/>
      <c r="Y2952" s="9"/>
      <c r="Z2952" s="9"/>
      <c r="AA2952" s="28"/>
      <c r="AB2952" s="3"/>
      <c r="AC2952" s="1"/>
      <c r="AD2952" s="9"/>
      <c r="AE2952" s="3"/>
      <c r="AF2952" s="3"/>
      <c r="AG2952" s="3"/>
      <c r="AH2952" s="9"/>
      <c r="AI2952" s="10"/>
      <c r="AJ2952" s="9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</row>
    <row r="2953" spans="1:145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13"/>
      <c r="T2953" s="13"/>
      <c r="U2953" s="13"/>
      <c r="V2953" s="13"/>
      <c r="W2953" s="4"/>
      <c r="X2953" s="30"/>
      <c r="Y2953" s="9"/>
      <c r="Z2953" s="9"/>
      <c r="AA2953" s="28"/>
      <c r="AB2953" s="3"/>
      <c r="AC2953" s="1"/>
      <c r="AD2953" s="9"/>
      <c r="AE2953" s="3"/>
      <c r="AF2953" s="3"/>
      <c r="AG2953" s="3"/>
      <c r="AH2953" s="9"/>
      <c r="AI2953" s="10"/>
      <c r="AJ2953" s="9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</row>
    <row r="2954" spans="1:145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13"/>
      <c r="T2954" s="13"/>
      <c r="U2954" s="13"/>
      <c r="V2954" s="13"/>
      <c r="W2954" s="4"/>
      <c r="X2954" s="30"/>
      <c r="Y2954" s="9"/>
      <c r="Z2954" s="9"/>
      <c r="AA2954" s="28"/>
      <c r="AB2954" s="3"/>
      <c r="AC2954" s="1"/>
      <c r="AD2954" s="9"/>
      <c r="AE2954" s="3"/>
      <c r="AF2954" s="3"/>
      <c r="AG2954" s="3"/>
      <c r="AH2954" s="9"/>
      <c r="AI2954" s="10"/>
      <c r="AJ2954" s="9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</row>
    <row r="2955" spans="1:145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13"/>
      <c r="T2955" s="13"/>
      <c r="U2955" s="13"/>
      <c r="V2955" s="13"/>
      <c r="W2955" s="4"/>
      <c r="X2955" s="30"/>
      <c r="Y2955" s="9"/>
      <c r="Z2955" s="9"/>
      <c r="AA2955" s="28"/>
      <c r="AB2955" s="3"/>
      <c r="AC2955" s="1"/>
      <c r="AD2955" s="9"/>
      <c r="AE2955" s="3"/>
      <c r="AF2955" s="3"/>
      <c r="AG2955" s="3"/>
      <c r="AH2955" s="9"/>
      <c r="AI2955" s="10"/>
      <c r="AJ2955" s="9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</row>
    <row r="2956" spans="1:145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13"/>
      <c r="T2956" s="13"/>
      <c r="U2956" s="13"/>
      <c r="V2956" s="13"/>
      <c r="W2956" s="4"/>
      <c r="X2956" s="30"/>
      <c r="Y2956" s="9"/>
      <c r="Z2956" s="9"/>
      <c r="AA2956" s="28"/>
      <c r="AB2956" s="3"/>
      <c r="AC2956" s="1"/>
      <c r="AD2956" s="9"/>
      <c r="AE2956" s="3"/>
      <c r="AF2956" s="3"/>
      <c r="AG2956" s="3"/>
      <c r="AH2956" s="9"/>
      <c r="AI2956" s="10"/>
      <c r="AJ2956" s="9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</row>
    <row r="2957" spans="1:145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13"/>
      <c r="T2957" s="13"/>
      <c r="U2957" s="13"/>
      <c r="V2957" s="13"/>
      <c r="W2957" s="4"/>
      <c r="X2957" s="30"/>
      <c r="Y2957" s="9"/>
      <c r="Z2957" s="9"/>
      <c r="AA2957" s="28"/>
      <c r="AB2957" s="3"/>
      <c r="AC2957" s="1"/>
      <c r="AD2957" s="9"/>
      <c r="AE2957" s="3"/>
      <c r="AF2957" s="3"/>
      <c r="AG2957" s="3"/>
      <c r="AH2957" s="9"/>
      <c r="AI2957" s="10"/>
      <c r="AJ2957" s="9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</row>
    <row r="2958" spans="1:145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13"/>
      <c r="T2958" s="13"/>
      <c r="U2958" s="13"/>
      <c r="V2958" s="13"/>
      <c r="W2958" s="4"/>
      <c r="X2958" s="30"/>
      <c r="Y2958" s="9"/>
      <c r="Z2958" s="9"/>
      <c r="AA2958" s="28"/>
      <c r="AB2958" s="3"/>
      <c r="AC2958" s="1"/>
      <c r="AD2958" s="9"/>
      <c r="AE2958" s="3"/>
      <c r="AF2958" s="3"/>
      <c r="AG2958" s="3"/>
      <c r="AH2958" s="9"/>
      <c r="AI2958" s="10"/>
      <c r="AJ2958" s="9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</row>
    <row r="2959" spans="1:145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13"/>
      <c r="T2959" s="13"/>
      <c r="U2959" s="13"/>
      <c r="V2959" s="13"/>
      <c r="W2959" s="4"/>
      <c r="X2959" s="30"/>
      <c r="Y2959" s="9"/>
      <c r="Z2959" s="9"/>
      <c r="AA2959" s="28"/>
      <c r="AB2959" s="3"/>
      <c r="AC2959" s="1"/>
      <c r="AD2959" s="9"/>
      <c r="AE2959" s="3"/>
      <c r="AF2959" s="3"/>
      <c r="AG2959" s="3"/>
      <c r="AH2959" s="9"/>
      <c r="AI2959" s="10"/>
      <c r="AJ2959" s="9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</row>
    <row r="2960" spans="1:145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13"/>
      <c r="T2960" s="13"/>
      <c r="U2960" s="13"/>
      <c r="V2960" s="13"/>
      <c r="W2960" s="4"/>
      <c r="X2960" s="30"/>
      <c r="Y2960" s="9"/>
      <c r="Z2960" s="9"/>
      <c r="AA2960" s="28"/>
      <c r="AB2960" s="3"/>
      <c r="AC2960" s="1"/>
      <c r="AD2960" s="9"/>
      <c r="AE2960" s="3"/>
      <c r="AF2960" s="3"/>
      <c r="AG2960" s="3"/>
      <c r="AH2960" s="9"/>
      <c r="AI2960" s="10"/>
      <c r="AJ2960" s="9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</row>
    <row r="2961" spans="1:145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13"/>
      <c r="T2961" s="13"/>
      <c r="U2961" s="13"/>
      <c r="V2961" s="13"/>
      <c r="W2961" s="4"/>
      <c r="X2961" s="30"/>
      <c r="Y2961" s="9"/>
      <c r="Z2961" s="9"/>
      <c r="AA2961" s="28"/>
      <c r="AB2961" s="3"/>
      <c r="AC2961" s="1"/>
      <c r="AD2961" s="9"/>
      <c r="AE2961" s="3"/>
      <c r="AF2961" s="3"/>
      <c r="AG2961" s="3"/>
      <c r="AH2961" s="9"/>
      <c r="AI2961" s="10"/>
      <c r="AJ2961" s="9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</row>
    <row r="2962" spans="1:145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13"/>
      <c r="T2962" s="13"/>
      <c r="U2962" s="13"/>
      <c r="V2962" s="13"/>
      <c r="W2962" s="4"/>
      <c r="X2962" s="30"/>
      <c r="Y2962" s="9"/>
      <c r="Z2962" s="9"/>
      <c r="AA2962" s="28"/>
      <c r="AB2962" s="3"/>
      <c r="AC2962" s="1"/>
      <c r="AD2962" s="9"/>
      <c r="AE2962" s="3"/>
      <c r="AF2962" s="3"/>
      <c r="AG2962" s="3"/>
      <c r="AH2962" s="9"/>
      <c r="AI2962" s="10"/>
      <c r="AJ2962" s="9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</row>
    <row r="2963" spans="1:145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13"/>
      <c r="T2963" s="13"/>
      <c r="U2963" s="13"/>
      <c r="V2963" s="13"/>
      <c r="W2963" s="4"/>
      <c r="X2963" s="30"/>
      <c r="Y2963" s="9"/>
      <c r="Z2963" s="9"/>
      <c r="AA2963" s="28"/>
      <c r="AB2963" s="3"/>
      <c r="AC2963" s="1"/>
      <c r="AD2963" s="9"/>
      <c r="AE2963" s="3"/>
      <c r="AF2963" s="3"/>
      <c r="AG2963" s="3"/>
      <c r="AH2963" s="9"/>
      <c r="AI2963" s="10"/>
      <c r="AJ2963" s="9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</row>
    <row r="2964" spans="1:145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13"/>
      <c r="T2964" s="13"/>
      <c r="U2964" s="13"/>
      <c r="V2964" s="13"/>
      <c r="W2964" s="4"/>
      <c r="X2964" s="30"/>
      <c r="Y2964" s="9"/>
      <c r="Z2964" s="9"/>
      <c r="AA2964" s="28"/>
      <c r="AB2964" s="3"/>
      <c r="AC2964" s="1"/>
      <c r="AD2964" s="9"/>
      <c r="AE2964" s="3"/>
      <c r="AF2964" s="3"/>
      <c r="AG2964" s="3"/>
      <c r="AH2964" s="9"/>
      <c r="AI2964" s="10"/>
      <c r="AJ2964" s="9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</row>
    <row r="2965" spans="1:145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13"/>
      <c r="T2965" s="13"/>
      <c r="U2965" s="13"/>
      <c r="V2965" s="13"/>
      <c r="W2965" s="4"/>
      <c r="X2965" s="30"/>
      <c r="Y2965" s="9"/>
      <c r="Z2965" s="9"/>
      <c r="AA2965" s="28"/>
      <c r="AB2965" s="3"/>
      <c r="AC2965" s="1"/>
      <c r="AD2965" s="9"/>
      <c r="AE2965" s="3"/>
      <c r="AF2965" s="3"/>
      <c r="AG2965" s="3"/>
      <c r="AH2965" s="9"/>
      <c r="AI2965" s="10"/>
      <c r="AJ2965" s="9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</row>
    <row r="2966" spans="1:145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13"/>
      <c r="T2966" s="13"/>
      <c r="U2966" s="13"/>
      <c r="V2966" s="13"/>
      <c r="W2966" s="4"/>
      <c r="X2966" s="30"/>
      <c r="Y2966" s="9"/>
      <c r="Z2966" s="9"/>
      <c r="AA2966" s="28"/>
      <c r="AB2966" s="3"/>
      <c r="AC2966" s="1"/>
      <c r="AD2966" s="9"/>
      <c r="AE2966" s="3"/>
      <c r="AF2966" s="3"/>
      <c r="AG2966" s="3"/>
      <c r="AH2966" s="9"/>
      <c r="AI2966" s="10"/>
      <c r="AJ2966" s="9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</row>
    <row r="2967" spans="1:145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13"/>
      <c r="T2967" s="13"/>
      <c r="U2967" s="13"/>
      <c r="V2967" s="13"/>
      <c r="W2967" s="4"/>
      <c r="X2967" s="30"/>
      <c r="Y2967" s="9"/>
      <c r="Z2967" s="9"/>
      <c r="AA2967" s="28"/>
      <c r="AB2967" s="3"/>
      <c r="AC2967" s="1"/>
      <c r="AD2967" s="9"/>
      <c r="AE2967" s="3"/>
      <c r="AF2967" s="3"/>
      <c r="AG2967" s="3"/>
      <c r="AH2967" s="9"/>
      <c r="AI2967" s="10"/>
      <c r="AJ2967" s="9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</row>
    <row r="2968" spans="1:145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13"/>
      <c r="T2968" s="13"/>
      <c r="U2968" s="13"/>
      <c r="V2968" s="13"/>
      <c r="W2968" s="4"/>
      <c r="X2968" s="30"/>
      <c r="Y2968" s="9"/>
      <c r="Z2968" s="9"/>
      <c r="AA2968" s="28"/>
      <c r="AB2968" s="3"/>
      <c r="AC2968" s="1"/>
      <c r="AD2968" s="9"/>
      <c r="AE2968" s="3"/>
      <c r="AF2968" s="3"/>
      <c r="AG2968" s="3"/>
      <c r="AH2968" s="9"/>
      <c r="AI2968" s="10"/>
      <c r="AJ2968" s="9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</row>
    <row r="2969" spans="1:145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13"/>
      <c r="T2969" s="13"/>
      <c r="U2969" s="13"/>
      <c r="V2969" s="13"/>
      <c r="W2969" s="4"/>
      <c r="X2969" s="30"/>
      <c r="Y2969" s="9"/>
      <c r="Z2969" s="9"/>
      <c r="AA2969" s="28"/>
      <c r="AB2969" s="3"/>
      <c r="AC2969" s="1"/>
      <c r="AD2969" s="9"/>
      <c r="AE2969" s="3"/>
      <c r="AF2969" s="3"/>
      <c r="AG2969" s="3"/>
      <c r="AH2969" s="9"/>
      <c r="AI2969" s="10"/>
      <c r="AJ2969" s="9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</row>
    <row r="2970" spans="1:145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13"/>
      <c r="T2970" s="13"/>
      <c r="U2970" s="13"/>
      <c r="V2970" s="13"/>
      <c r="W2970" s="4"/>
      <c r="X2970" s="30"/>
      <c r="Y2970" s="9"/>
      <c r="Z2970" s="9"/>
      <c r="AA2970" s="28"/>
      <c r="AB2970" s="3"/>
      <c r="AC2970" s="1"/>
      <c r="AD2970" s="9"/>
      <c r="AE2970" s="3"/>
      <c r="AF2970" s="3"/>
      <c r="AG2970" s="3"/>
      <c r="AH2970" s="9"/>
      <c r="AI2970" s="10"/>
      <c r="AJ2970" s="9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</row>
    <row r="2971" spans="1:145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13"/>
      <c r="T2971" s="13"/>
      <c r="U2971" s="13"/>
      <c r="V2971" s="13"/>
      <c r="W2971" s="4"/>
      <c r="X2971" s="30"/>
      <c r="Y2971" s="9"/>
      <c r="Z2971" s="9"/>
      <c r="AA2971" s="28"/>
      <c r="AB2971" s="3"/>
      <c r="AC2971" s="1"/>
      <c r="AD2971" s="9"/>
      <c r="AE2971" s="3"/>
      <c r="AF2971" s="3"/>
      <c r="AG2971" s="3"/>
      <c r="AH2971" s="9"/>
      <c r="AI2971" s="10"/>
      <c r="AJ2971" s="9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</row>
    <row r="2972" spans="1:145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13"/>
      <c r="T2972" s="13"/>
      <c r="U2972" s="13"/>
      <c r="V2972" s="13"/>
      <c r="W2972" s="4"/>
      <c r="X2972" s="30"/>
      <c r="Y2972" s="9"/>
      <c r="Z2972" s="9"/>
      <c r="AA2972" s="28"/>
      <c r="AB2972" s="3"/>
      <c r="AC2972" s="1"/>
      <c r="AD2972" s="9"/>
      <c r="AE2972" s="3"/>
      <c r="AF2972" s="3"/>
      <c r="AG2972" s="3"/>
      <c r="AH2972" s="9"/>
      <c r="AI2972" s="10"/>
      <c r="AJ2972" s="9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</row>
    <row r="2973" spans="1:145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13"/>
      <c r="T2973" s="13"/>
      <c r="U2973" s="13"/>
      <c r="V2973" s="13"/>
      <c r="W2973" s="4"/>
      <c r="X2973" s="30"/>
      <c r="Y2973" s="9"/>
      <c r="Z2973" s="9"/>
      <c r="AA2973" s="28"/>
      <c r="AB2973" s="3"/>
      <c r="AC2973" s="1"/>
      <c r="AD2973" s="9"/>
      <c r="AE2973" s="3"/>
      <c r="AF2973" s="3"/>
      <c r="AG2973" s="3"/>
      <c r="AH2973" s="9"/>
      <c r="AI2973" s="10"/>
      <c r="AJ2973" s="9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</row>
    <row r="2974" spans="1:145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13"/>
      <c r="T2974" s="13"/>
      <c r="U2974" s="13"/>
      <c r="V2974" s="13"/>
      <c r="W2974" s="4"/>
      <c r="X2974" s="30"/>
      <c r="Y2974" s="9"/>
      <c r="Z2974" s="9"/>
      <c r="AA2974" s="28"/>
      <c r="AB2974" s="3"/>
      <c r="AC2974" s="1"/>
      <c r="AD2974" s="9"/>
      <c r="AE2974" s="3"/>
      <c r="AF2974" s="3"/>
      <c r="AG2974" s="3"/>
      <c r="AH2974" s="9"/>
      <c r="AI2974" s="10"/>
      <c r="AJ2974" s="9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</row>
    <row r="2975" spans="1:145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13"/>
      <c r="T2975" s="13"/>
      <c r="U2975" s="13"/>
      <c r="V2975" s="13"/>
      <c r="W2975" s="4"/>
      <c r="X2975" s="30"/>
      <c r="Y2975" s="9"/>
      <c r="Z2975" s="9"/>
      <c r="AA2975" s="28"/>
      <c r="AB2975" s="3"/>
      <c r="AC2975" s="1"/>
      <c r="AD2975" s="9"/>
      <c r="AE2975" s="3"/>
      <c r="AF2975" s="3"/>
      <c r="AG2975" s="3"/>
      <c r="AH2975" s="9"/>
      <c r="AI2975" s="10"/>
      <c r="AJ2975" s="9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</row>
    <row r="2976" spans="1:145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13"/>
      <c r="T2976" s="13"/>
      <c r="U2976" s="13"/>
      <c r="V2976" s="13"/>
      <c r="W2976" s="4"/>
      <c r="X2976" s="30"/>
      <c r="Y2976" s="9"/>
      <c r="Z2976" s="9"/>
      <c r="AA2976" s="28"/>
      <c r="AB2976" s="3"/>
      <c r="AC2976" s="1"/>
      <c r="AD2976" s="9"/>
      <c r="AE2976" s="3"/>
      <c r="AF2976" s="3"/>
      <c r="AG2976" s="3"/>
      <c r="AH2976" s="9"/>
      <c r="AI2976" s="10"/>
      <c r="AJ2976" s="9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</row>
    <row r="2977" spans="1:145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13"/>
      <c r="T2977" s="13"/>
      <c r="U2977" s="13"/>
      <c r="V2977" s="13"/>
      <c r="W2977" s="4"/>
      <c r="X2977" s="30"/>
      <c r="Y2977" s="9"/>
      <c r="Z2977" s="9"/>
      <c r="AA2977" s="28"/>
      <c r="AB2977" s="3"/>
      <c r="AC2977" s="1"/>
      <c r="AD2977" s="9"/>
      <c r="AE2977" s="3"/>
      <c r="AF2977" s="3"/>
      <c r="AG2977" s="3"/>
      <c r="AH2977" s="9"/>
      <c r="AI2977" s="10"/>
      <c r="AJ2977" s="9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</row>
    <row r="2978" spans="1:145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13"/>
      <c r="T2978" s="13"/>
      <c r="U2978" s="13"/>
      <c r="V2978" s="13"/>
      <c r="W2978" s="4"/>
      <c r="X2978" s="30"/>
      <c r="Y2978" s="9"/>
      <c r="Z2978" s="9"/>
      <c r="AA2978" s="28"/>
      <c r="AB2978" s="3"/>
      <c r="AC2978" s="1"/>
      <c r="AD2978" s="9"/>
      <c r="AE2978" s="3"/>
      <c r="AF2978" s="3"/>
      <c r="AG2978" s="3"/>
      <c r="AH2978" s="9"/>
      <c r="AI2978" s="10"/>
      <c r="AJ2978" s="9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</row>
    <row r="2979" spans="1:145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13"/>
      <c r="T2979" s="13"/>
      <c r="U2979" s="13"/>
      <c r="V2979" s="13"/>
      <c r="W2979" s="4"/>
      <c r="X2979" s="30"/>
      <c r="Y2979" s="9"/>
      <c r="Z2979" s="9"/>
      <c r="AA2979" s="28"/>
      <c r="AB2979" s="3"/>
      <c r="AC2979" s="1"/>
      <c r="AD2979" s="9"/>
      <c r="AE2979" s="3"/>
      <c r="AF2979" s="3"/>
      <c r="AG2979" s="3"/>
      <c r="AH2979" s="9"/>
      <c r="AI2979" s="10"/>
      <c r="AJ2979" s="9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</row>
    <row r="2980" spans="1:145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13"/>
      <c r="T2980" s="13"/>
      <c r="U2980" s="13"/>
      <c r="V2980" s="13"/>
      <c r="W2980" s="4"/>
      <c r="X2980" s="30"/>
      <c r="Y2980" s="9"/>
      <c r="Z2980" s="9"/>
      <c r="AA2980" s="28"/>
      <c r="AB2980" s="3"/>
      <c r="AC2980" s="1"/>
      <c r="AD2980" s="9"/>
      <c r="AE2980" s="3"/>
      <c r="AF2980" s="3"/>
      <c r="AG2980" s="3"/>
      <c r="AH2980" s="9"/>
      <c r="AI2980" s="10"/>
      <c r="AJ2980" s="9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</row>
    <row r="2981" spans="1:145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13"/>
      <c r="T2981" s="13"/>
      <c r="U2981" s="13"/>
      <c r="V2981" s="13"/>
      <c r="W2981" s="4"/>
      <c r="X2981" s="30"/>
      <c r="Y2981" s="9"/>
      <c r="Z2981" s="9"/>
      <c r="AA2981" s="28"/>
      <c r="AB2981" s="3"/>
      <c r="AC2981" s="1"/>
      <c r="AD2981" s="9"/>
      <c r="AE2981" s="3"/>
      <c r="AF2981" s="3"/>
      <c r="AG2981" s="3"/>
      <c r="AH2981" s="9"/>
      <c r="AI2981" s="10"/>
      <c r="AJ2981" s="9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</row>
    <row r="2982" spans="1:145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13"/>
      <c r="T2982" s="13"/>
      <c r="U2982" s="13"/>
      <c r="V2982" s="13"/>
      <c r="W2982" s="4"/>
      <c r="X2982" s="30"/>
      <c r="Y2982" s="9"/>
      <c r="Z2982" s="9"/>
      <c r="AA2982" s="28"/>
      <c r="AB2982" s="3"/>
      <c r="AC2982" s="1"/>
      <c r="AD2982" s="9"/>
      <c r="AE2982" s="3"/>
      <c r="AF2982" s="3"/>
      <c r="AG2982" s="3"/>
      <c r="AH2982" s="9"/>
      <c r="AI2982" s="10"/>
      <c r="AJ2982" s="9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</row>
    <row r="2983" spans="1:145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13"/>
      <c r="T2983" s="13"/>
      <c r="U2983" s="13"/>
      <c r="V2983" s="13"/>
      <c r="W2983" s="4"/>
      <c r="X2983" s="30"/>
      <c r="Y2983" s="9"/>
      <c r="Z2983" s="9"/>
      <c r="AA2983" s="28"/>
      <c r="AB2983" s="3"/>
      <c r="AC2983" s="1"/>
      <c r="AD2983" s="9"/>
      <c r="AE2983" s="3"/>
      <c r="AF2983" s="3"/>
      <c r="AG2983" s="3"/>
      <c r="AH2983" s="9"/>
      <c r="AI2983" s="10"/>
      <c r="AJ2983" s="9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</row>
    <row r="2984" spans="1:145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13"/>
      <c r="T2984" s="13"/>
      <c r="U2984" s="13"/>
      <c r="V2984" s="13"/>
      <c r="W2984" s="4"/>
      <c r="X2984" s="30"/>
      <c r="Y2984" s="9"/>
      <c r="Z2984" s="9"/>
      <c r="AA2984" s="28"/>
      <c r="AB2984" s="3"/>
      <c r="AC2984" s="1"/>
      <c r="AD2984" s="9"/>
      <c r="AE2984" s="3"/>
      <c r="AF2984" s="3"/>
      <c r="AG2984" s="3"/>
      <c r="AH2984" s="9"/>
      <c r="AI2984" s="10"/>
      <c r="AJ2984" s="9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</row>
    <row r="2985" spans="1:145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13"/>
      <c r="T2985" s="13"/>
      <c r="U2985" s="13"/>
      <c r="V2985" s="13"/>
      <c r="W2985" s="4"/>
      <c r="X2985" s="30"/>
      <c r="Y2985" s="9"/>
      <c r="Z2985" s="9"/>
      <c r="AA2985" s="28"/>
      <c r="AB2985" s="3"/>
      <c r="AC2985" s="1"/>
      <c r="AD2985" s="9"/>
      <c r="AE2985" s="3"/>
      <c r="AF2985" s="3"/>
      <c r="AG2985" s="3"/>
      <c r="AH2985" s="9"/>
      <c r="AI2985" s="10"/>
      <c r="AJ2985" s="9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</row>
    <row r="2986" spans="1:145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13"/>
      <c r="T2986" s="13"/>
      <c r="U2986" s="13"/>
      <c r="V2986" s="13"/>
      <c r="W2986" s="4"/>
      <c r="X2986" s="30"/>
      <c r="Y2986" s="9"/>
      <c r="Z2986" s="9"/>
      <c r="AA2986" s="28"/>
      <c r="AB2986" s="3"/>
      <c r="AC2986" s="1"/>
      <c r="AD2986" s="9"/>
      <c r="AE2986" s="3"/>
      <c r="AF2986" s="3"/>
      <c r="AG2986" s="3"/>
      <c r="AH2986" s="9"/>
      <c r="AI2986" s="10"/>
      <c r="AJ2986" s="9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</row>
    <row r="2987" spans="1:145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13"/>
      <c r="T2987" s="13"/>
      <c r="U2987" s="13"/>
      <c r="V2987" s="13"/>
      <c r="W2987" s="4"/>
      <c r="X2987" s="30"/>
      <c r="Y2987" s="9"/>
      <c r="Z2987" s="9"/>
      <c r="AA2987" s="28"/>
      <c r="AB2987" s="3"/>
      <c r="AC2987" s="1"/>
      <c r="AD2987" s="9"/>
      <c r="AE2987" s="3"/>
      <c r="AF2987" s="3"/>
      <c r="AG2987" s="3"/>
      <c r="AH2987" s="9"/>
      <c r="AI2987" s="10"/>
      <c r="AJ2987" s="9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</row>
    <row r="2988" spans="1:145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13"/>
      <c r="T2988" s="13"/>
      <c r="U2988" s="13"/>
      <c r="V2988" s="13"/>
      <c r="W2988" s="4"/>
      <c r="X2988" s="30"/>
      <c r="Y2988" s="9"/>
      <c r="Z2988" s="9"/>
      <c r="AA2988" s="28"/>
      <c r="AB2988" s="3"/>
      <c r="AC2988" s="1"/>
      <c r="AD2988" s="9"/>
      <c r="AE2988" s="3"/>
      <c r="AF2988" s="3"/>
      <c r="AG2988" s="3"/>
      <c r="AH2988" s="9"/>
      <c r="AI2988" s="10"/>
      <c r="AJ2988" s="9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</row>
    <row r="2989" spans="1:145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13"/>
      <c r="T2989" s="13"/>
      <c r="U2989" s="13"/>
      <c r="V2989" s="13"/>
      <c r="W2989" s="4"/>
      <c r="X2989" s="30"/>
      <c r="Y2989" s="9"/>
      <c r="Z2989" s="9"/>
      <c r="AA2989" s="28"/>
      <c r="AB2989" s="3"/>
      <c r="AC2989" s="1"/>
      <c r="AD2989" s="9"/>
      <c r="AE2989" s="3"/>
      <c r="AF2989" s="3"/>
      <c r="AG2989" s="3"/>
      <c r="AH2989" s="9"/>
      <c r="AI2989" s="10"/>
      <c r="AJ2989" s="9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</row>
    <row r="2990" spans="1:145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13"/>
      <c r="T2990" s="13"/>
      <c r="U2990" s="13"/>
      <c r="V2990" s="13"/>
      <c r="W2990" s="4"/>
      <c r="X2990" s="30"/>
      <c r="Y2990" s="9"/>
      <c r="Z2990" s="9"/>
      <c r="AA2990" s="28"/>
      <c r="AB2990" s="3"/>
      <c r="AC2990" s="1"/>
      <c r="AD2990" s="9"/>
      <c r="AE2990" s="3"/>
      <c r="AF2990" s="3"/>
      <c r="AG2990" s="3"/>
      <c r="AH2990" s="9"/>
      <c r="AI2990" s="10"/>
      <c r="AJ2990" s="9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</row>
    <row r="2991" spans="1:145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13"/>
      <c r="T2991" s="13"/>
      <c r="U2991" s="13"/>
      <c r="V2991" s="13"/>
      <c r="W2991" s="4"/>
      <c r="X2991" s="30"/>
      <c r="Y2991" s="9"/>
      <c r="Z2991" s="9"/>
      <c r="AA2991" s="28"/>
      <c r="AB2991" s="3"/>
      <c r="AC2991" s="1"/>
      <c r="AD2991" s="9"/>
      <c r="AE2991" s="3"/>
      <c r="AF2991" s="3"/>
      <c r="AG2991" s="3"/>
      <c r="AH2991" s="9"/>
      <c r="AI2991" s="10"/>
      <c r="AJ2991" s="9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</row>
    <row r="2992" spans="1:145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13"/>
      <c r="T2992" s="13"/>
      <c r="U2992" s="13"/>
      <c r="V2992" s="13"/>
      <c r="W2992" s="4"/>
      <c r="X2992" s="30"/>
      <c r="Y2992" s="9"/>
      <c r="Z2992" s="9"/>
      <c r="AA2992" s="28"/>
      <c r="AB2992" s="3"/>
      <c r="AC2992" s="1"/>
      <c r="AD2992" s="9"/>
      <c r="AE2992" s="3"/>
      <c r="AF2992" s="3"/>
      <c r="AG2992" s="3"/>
      <c r="AH2992" s="9"/>
      <c r="AI2992" s="10"/>
      <c r="AJ2992" s="9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</row>
    <row r="2993" spans="1:145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13"/>
      <c r="T2993" s="13"/>
      <c r="U2993" s="13"/>
      <c r="V2993" s="13"/>
      <c r="W2993" s="4"/>
      <c r="X2993" s="30"/>
      <c r="Y2993" s="9"/>
      <c r="Z2993" s="9"/>
      <c r="AA2993" s="28"/>
      <c r="AB2993" s="3"/>
      <c r="AC2993" s="1"/>
      <c r="AD2993" s="9"/>
      <c r="AE2993" s="3"/>
      <c r="AF2993" s="3"/>
      <c r="AG2993" s="3"/>
      <c r="AH2993" s="9"/>
      <c r="AI2993" s="10"/>
      <c r="AJ2993" s="9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</row>
    <row r="2994" spans="1:145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13"/>
      <c r="T2994" s="13"/>
      <c r="U2994" s="13"/>
      <c r="V2994" s="13"/>
      <c r="W2994" s="4"/>
      <c r="X2994" s="30"/>
      <c r="Y2994" s="9"/>
      <c r="Z2994" s="9"/>
      <c r="AA2994" s="28"/>
      <c r="AB2994" s="3"/>
      <c r="AC2994" s="1"/>
      <c r="AD2994" s="9"/>
      <c r="AE2994" s="3"/>
      <c r="AF2994" s="3"/>
      <c r="AG2994" s="3"/>
      <c r="AH2994" s="9"/>
      <c r="AI2994" s="10"/>
      <c r="AJ2994" s="9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</row>
    <row r="2995" spans="1:145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13"/>
      <c r="T2995" s="13"/>
      <c r="U2995" s="13"/>
      <c r="V2995" s="13"/>
      <c r="W2995" s="4"/>
      <c r="X2995" s="30"/>
      <c r="Y2995" s="9"/>
      <c r="Z2995" s="9"/>
      <c r="AA2995" s="28"/>
      <c r="AB2995" s="3"/>
      <c r="AC2995" s="1"/>
      <c r="AD2995" s="9"/>
      <c r="AE2995" s="3"/>
      <c r="AF2995" s="3"/>
      <c r="AG2995" s="3"/>
      <c r="AH2995" s="9"/>
      <c r="AI2995" s="10"/>
      <c r="AJ2995" s="9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</row>
    <row r="2996" spans="1:145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13"/>
      <c r="T2996" s="13"/>
      <c r="U2996" s="13"/>
      <c r="V2996" s="13"/>
      <c r="W2996" s="4"/>
      <c r="X2996" s="30"/>
      <c r="Y2996" s="9"/>
      <c r="Z2996" s="9"/>
      <c r="AA2996" s="28"/>
      <c r="AB2996" s="3"/>
      <c r="AC2996" s="1"/>
      <c r="AD2996" s="9"/>
      <c r="AE2996" s="3"/>
      <c r="AF2996" s="3"/>
      <c r="AG2996" s="3"/>
      <c r="AH2996" s="9"/>
      <c r="AI2996" s="10"/>
      <c r="AJ2996" s="9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</row>
    <row r="2997" spans="1:145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13"/>
      <c r="T2997" s="13"/>
      <c r="U2997" s="13"/>
      <c r="V2997" s="13"/>
      <c r="W2997" s="4"/>
      <c r="X2997" s="30"/>
      <c r="Y2997" s="9"/>
      <c r="Z2997" s="9"/>
      <c r="AA2997" s="28"/>
      <c r="AB2997" s="3"/>
      <c r="AC2997" s="1"/>
      <c r="AD2997" s="9"/>
      <c r="AE2997" s="3"/>
      <c r="AF2997" s="3"/>
      <c r="AG2997" s="3"/>
      <c r="AH2997" s="9"/>
      <c r="AI2997" s="10"/>
      <c r="AJ2997" s="9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</row>
    <row r="2998" spans="1:145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13"/>
      <c r="T2998" s="13"/>
      <c r="U2998" s="13"/>
      <c r="V2998" s="13"/>
      <c r="W2998" s="4"/>
      <c r="X2998" s="30"/>
      <c r="Y2998" s="9"/>
      <c r="Z2998" s="9"/>
      <c r="AA2998" s="28"/>
      <c r="AB2998" s="3"/>
      <c r="AC2998" s="1"/>
      <c r="AD2998" s="9"/>
      <c r="AE2998" s="3"/>
      <c r="AF2998" s="3"/>
      <c r="AG2998" s="3"/>
      <c r="AH2998" s="9"/>
      <c r="AI2998" s="10"/>
      <c r="AJ2998" s="9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</row>
    <row r="2999" spans="1:145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13"/>
      <c r="T2999" s="13"/>
      <c r="U2999" s="13"/>
      <c r="V2999" s="13"/>
      <c r="W2999" s="4"/>
      <c r="X2999" s="30"/>
      <c r="Y2999" s="9"/>
      <c r="Z2999" s="9"/>
      <c r="AA2999" s="28"/>
      <c r="AB2999" s="3"/>
      <c r="AC2999" s="1"/>
      <c r="AD2999" s="9"/>
      <c r="AE2999" s="3"/>
      <c r="AF2999" s="3"/>
      <c r="AG2999" s="3"/>
      <c r="AH2999" s="9"/>
      <c r="AI2999" s="10"/>
      <c r="AJ2999" s="9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</row>
    <row r="3000" spans="1:145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13"/>
      <c r="T3000" s="13"/>
      <c r="U3000" s="13"/>
      <c r="V3000" s="13"/>
      <c r="W3000" s="4"/>
      <c r="X3000" s="30"/>
      <c r="Y3000" s="9"/>
      <c r="Z3000" s="9"/>
      <c r="AA3000" s="28"/>
      <c r="AB3000" s="3"/>
      <c r="AC3000" s="1"/>
      <c r="AD3000" s="9"/>
      <c r="AE3000" s="3"/>
      <c r="AF3000" s="3"/>
      <c r="AG3000" s="3"/>
      <c r="AH3000" s="9"/>
      <c r="AI3000" s="10"/>
      <c r="AJ3000" s="9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</row>
    <row r="3001" spans="1:145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13"/>
      <c r="T3001" s="13"/>
      <c r="U3001" s="13"/>
      <c r="V3001" s="13"/>
      <c r="W3001" s="4"/>
      <c r="X3001" s="30"/>
      <c r="Y3001" s="9"/>
      <c r="Z3001" s="9"/>
      <c r="AA3001" s="28"/>
      <c r="AB3001" s="3"/>
      <c r="AC3001" s="1"/>
      <c r="AD3001" s="9"/>
      <c r="AE3001" s="3"/>
      <c r="AF3001" s="3"/>
      <c r="AG3001" s="3"/>
      <c r="AH3001" s="9"/>
      <c r="AI3001" s="10"/>
      <c r="AJ3001" s="9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</row>
    <row r="3002" spans="1:145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13"/>
      <c r="T3002" s="13"/>
      <c r="U3002" s="13"/>
      <c r="V3002" s="13"/>
      <c r="W3002" s="4"/>
      <c r="X3002" s="30"/>
      <c r="Y3002" s="9"/>
      <c r="Z3002" s="9"/>
      <c r="AA3002" s="28"/>
      <c r="AB3002" s="3"/>
      <c r="AC3002" s="1"/>
      <c r="AD3002" s="9"/>
      <c r="AE3002" s="3"/>
      <c r="AF3002" s="3"/>
      <c r="AG3002" s="3"/>
      <c r="AH3002" s="9"/>
      <c r="AI3002" s="10"/>
      <c r="AJ3002" s="9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</row>
    <row r="3003" spans="1:145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13"/>
      <c r="T3003" s="13"/>
      <c r="U3003" s="13"/>
      <c r="V3003" s="13"/>
      <c r="W3003" s="4"/>
      <c r="X3003" s="30"/>
      <c r="Y3003" s="9"/>
      <c r="Z3003" s="9"/>
      <c r="AA3003" s="28"/>
      <c r="AB3003" s="3"/>
      <c r="AC3003" s="1"/>
      <c r="AD3003" s="9"/>
      <c r="AE3003" s="3"/>
      <c r="AF3003" s="3"/>
      <c r="AG3003" s="3"/>
      <c r="AH3003" s="9"/>
      <c r="AI3003" s="10"/>
      <c r="AJ3003" s="9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</row>
    <row r="3004" spans="1:145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13"/>
      <c r="T3004" s="13"/>
      <c r="U3004" s="13"/>
      <c r="V3004" s="13"/>
      <c r="W3004" s="4"/>
      <c r="X3004" s="30"/>
      <c r="Y3004" s="9"/>
      <c r="Z3004" s="9"/>
      <c r="AA3004" s="28"/>
      <c r="AB3004" s="3"/>
      <c r="AC3004" s="1"/>
      <c r="AD3004" s="9"/>
      <c r="AE3004" s="3"/>
      <c r="AF3004" s="3"/>
      <c r="AG3004" s="3"/>
      <c r="AH3004" s="9"/>
      <c r="AI3004" s="10"/>
      <c r="AJ3004" s="9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</row>
    <row r="3005" spans="1:145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13"/>
      <c r="T3005" s="13"/>
      <c r="U3005" s="13"/>
      <c r="V3005" s="13"/>
      <c r="W3005" s="4"/>
      <c r="X3005" s="30"/>
      <c r="Y3005" s="9"/>
      <c r="Z3005" s="9"/>
      <c r="AA3005" s="28"/>
      <c r="AB3005" s="3"/>
      <c r="AC3005" s="1"/>
      <c r="AD3005" s="9"/>
      <c r="AE3005" s="3"/>
      <c r="AF3005" s="3"/>
      <c r="AG3005" s="3"/>
      <c r="AH3005" s="9"/>
      <c r="AI3005" s="10"/>
      <c r="AJ3005" s="9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</row>
    <row r="3006" spans="1:145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13"/>
      <c r="T3006" s="13"/>
      <c r="U3006" s="13"/>
      <c r="V3006" s="13"/>
      <c r="W3006" s="4"/>
      <c r="X3006" s="30"/>
      <c r="Y3006" s="9"/>
      <c r="Z3006" s="9"/>
      <c r="AA3006" s="28"/>
      <c r="AB3006" s="3"/>
      <c r="AC3006" s="1"/>
      <c r="AD3006" s="9"/>
      <c r="AE3006" s="3"/>
      <c r="AF3006" s="3"/>
      <c r="AG3006" s="3"/>
      <c r="AH3006" s="9"/>
      <c r="AI3006" s="10"/>
      <c r="AJ3006" s="9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</row>
    <row r="3007" spans="1:145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13"/>
      <c r="T3007" s="13"/>
      <c r="U3007" s="13"/>
      <c r="V3007" s="13"/>
      <c r="W3007" s="4"/>
      <c r="X3007" s="30"/>
      <c r="Y3007" s="9"/>
      <c r="Z3007" s="9"/>
      <c r="AA3007" s="28"/>
      <c r="AB3007" s="3"/>
      <c r="AC3007" s="1"/>
      <c r="AD3007" s="9"/>
      <c r="AE3007" s="3"/>
      <c r="AF3007" s="3"/>
      <c r="AG3007" s="3"/>
      <c r="AH3007" s="9"/>
      <c r="AI3007" s="10"/>
      <c r="AJ3007" s="9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</row>
    <row r="3008" spans="1:145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13"/>
      <c r="T3008" s="13"/>
      <c r="U3008" s="13"/>
      <c r="V3008" s="13"/>
      <c r="W3008" s="4"/>
      <c r="X3008" s="30"/>
      <c r="Y3008" s="9"/>
      <c r="Z3008" s="9"/>
      <c r="AA3008" s="28"/>
      <c r="AB3008" s="3"/>
      <c r="AC3008" s="1"/>
      <c r="AD3008" s="9"/>
      <c r="AE3008" s="3"/>
      <c r="AF3008" s="3"/>
      <c r="AG3008" s="3"/>
      <c r="AH3008" s="9"/>
      <c r="AI3008" s="10"/>
      <c r="AJ3008" s="9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</row>
    <row r="3009" spans="1:145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13"/>
      <c r="T3009" s="13"/>
      <c r="U3009" s="13"/>
      <c r="V3009" s="13"/>
      <c r="W3009" s="4"/>
      <c r="X3009" s="30"/>
      <c r="Y3009" s="9"/>
      <c r="Z3009" s="9"/>
      <c r="AA3009" s="28"/>
      <c r="AB3009" s="3"/>
      <c r="AC3009" s="1"/>
      <c r="AD3009" s="9"/>
      <c r="AE3009" s="3"/>
      <c r="AF3009" s="3"/>
      <c r="AG3009" s="3"/>
      <c r="AH3009" s="9"/>
      <c r="AI3009" s="10"/>
      <c r="AJ3009" s="9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</row>
    <row r="3010" spans="1:145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13"/>
      <c r="T3010" s="13"/>
      <c r="U3010" s="13"/>
      <c r="V3010" s="13"/>
      <c r="W3010" s="4"/>
      <c r="X3010" s="30"/>
      <c r="Y3010" s="9"/>
      <c r="Z3010" s="9"/>
      <c r="AA3010" s="28"/>
      <c r="AB3010" s="3"/>
      <c r="AC3010" s="1"/>
      <c r="AD3010" s="9"/>
      <c r="AE3010" s="3"/>
      <c r="AF3010" s="3"/>
      <c r="AG3010" s="3"/>
      <c r="AH3010" s="9"/>
      <c r="AI3010" s="10"/>
      <c r="AJ3010" s="9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</row>
    <row r="3011" spans="1:145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13"/>
      <c r="T3011" s="13"/>
      <c r="U3011" s="13"/>
      <c r="V3011" s="13"/>
      <c r="W3011" s="4"/>
      <c r="X3011" s="30"/>
      <c r="Y3011" s="9"/>
      <c r="Z3011" s="9"/>
      <c r="AA3011" s="28"/>
      <c r="AB3011" s="3"/>
      <c r="AC3011" s="1"/>
      <c r="AD3011" s="9"/>
      <c r="AE3011" s="3"/>
      <c r="AF3011" s="3"/>
      <c r="AG3011" s="3"/>
      <c r="AH3011" s="9"/>
      <c r="AI3011" s="10"/>
      <c r="AJ3011" s="9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</row>
    <row r="3012" spans="1:145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13"/>
      <c r="T3012" s="13"/>
      <c r="U3012" s="13"/>
      <c r="V3012" s="13"/>
      <c r="W3012" s="4"/>
      <c r="X3012" s="30"/>
      <c r="Y3012" s="9"/>
      <c r="Z3012" s="9"/>
      <c r="AA3012" s="28"/>
      <c r="AB3012" s="3"/>
      <c r="AC3012" s="1"/>
      <c r="AD3012" s="9"/>
      <c r="AE3012" s="3"/>
      <c r="AF3012" s="3"/>
      <c r="AG3012" s="3"/>
      <c r="AH3012" s="9"/>
      <c r="AI3012" s="10"/>
      <c r="AJ3012" s="9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</row>
    <row r="3013" spans="1:145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13"/>
      <c r="T3013" s="13"/>
      <c r="U3013" s="13"/>
      <c r="V3013" s="13"/>
      <c r="W3013" s="4"/>
      <c r="X3013" s="30"/>
      <c r="Y3013" s="9"/>
      <c r="Z3013" s="9"/>
      <c r="AA3013" s="28"/>
      <c r="AB3013" s="3"/>
      <c r="AC3013" s="1"/>
      <c r="AD3013" s="9"/>
      <c r="AE3013" s="3"/>
      <c r="AF3013" s="3"/>
      <c r="AG3013" s="3"/>
      <c r="AH3013" s="9"/>
      <c r="AI3013" s="10"/>
      <c r="AJ3013" s="9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</row>
    <row r="3014" spans="1:145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13"/>
      <c r="T3014" s="13"/>
      <c r="U3014" s="13"/>
      <c r="V3014" s="13"/>
      <c r="W3014" s="4"/>
      <c r="X3014" s="30"/>
      <c r="Y3014" s="9"/>
      <c r="Z3014" s="9"/>
      <c r="AA3014" s="28"/>
      <c r="AB3014" s="3"/>
      <c r="AC3014" s="1"/>
      <c r="AD3014" s="9"/>
      <c r="AE3014" s="3"/>
      <c r="AF3014" s="3"/>
      <c r="AG3014" s="3"/>
      <c r="AH3014" s="9"/>
      <c r="AI3014" s="10"/>
      <c r="AJ3014" s="9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</row>
    <row r="3015" spans="1:145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13"/>
      <c r="T3015" s="13"/>
      <c r="U3015" s="13"/>
      <c r="V3015" s="13"/>
      <c r="W3015" s="4"/>
      <c r="X3015" s="30"/>
      <c r="Y3015" s="9"/>
      <c r="Z3015" s="9"/>
      <c r="AA3015" s="28"/>
      <c r="AB3015" s="3"/>
      <c r="AC3015" s="1"/>
      <c r="AD3015" s="9"/>
      <c r="AE3015" s="3"/>
      <c r="AF3015" s="3"/>
      <c r="AG3015" s="3"/>
      <c r="AH3015" s="9"/>
      <c r="AI3015" s="10"/>
      <c r="AJ3015" s="9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</row>
    <row r="3016" spans="1:145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13"/>
      <c r="T3016" s="13"/>
      <c r="U3016" s="13"/>
      <c r="V3016" s="13"/>
      <c r="W3016" s="4"/>
      <c r="X3016" s="30"/>
      <c r="Y3016" s="9"/>
      <c r="Z3016" s="9"/>
      <c r="AA3016" s="28"/>
      <c r="AB3016" s="3"/>
      <c r="AC3016" s="1"/>
      <c r="AD3016" s="9"/>
      <c r="AE3016" s="3"/>
      <c r="AF3016" s="3"/>
      <c r="AG3016" s="3"/>
      <c r="AH3016" s="9"/>
      <c r="AI3016" s="10"/>
      <c r="AJ3016" s="9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</row>
    <row r="3017" spans="1:145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13"/>
      <c r="T3017" s="13"/>
      <c r="U3017" s="13"/>
      <c r="V3017" s="13"/>
      <c r="W3017" s="4"/>
      <c r="X3017" s="30"/>
      <c r="Y3017" s="9"/>
      <c r="Z3017" s="9"/>
      <c r="AA3017" s="28"/>
      <c r="AB3017" s="3"/>
      <c r="AC3017" s="1"/>
      <c r="AD3017" s="9"/>
      <c r="AE3017" s="3"/>
      <c r="AF3017" s="3"/>
      <c r="AG3017" s="3"/>
      <c r="AH3017" s="9"/>
      <c r="AI3017" s="10"/>
      <c r="AJ3017" s="9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</row>
    <row r="3018" spans="1:145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13"/>
      <c r="T3018" s="13"/>
      <c r="U3018" s="13"/>
      <c r="V3018" s="13"/>
      <c r="W3018" s="4"/>
      <c r="X3018" s="30"/>
      <c r="Y3018" s="9"/>
      <c r="Z3018" s="9"/>
      <c r="AA3018" s="28"/>
      <c r="AB3018" s="3"/>
      <c r="AC3018" s="1"/>
      <c r="AD3018" s="9"/>
      <c r="AE3018" s="3"/>
      <c r="AF3018" s="3"/>
      <c r="AG3018" s="3"/>
      <c r="AH3018" s="9"/>
      <c r="AI3018" s="10"/>
      <c r="AJ3018" s="9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</row>
    <row r="3019" spans="1:145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13"/>
      <c r="T3019" s="13"/>
      <c r="U3019" s="13"/>
      <c r="V3019" s="13"/>
      <c r="W3019" s="4"/>
      <c r="X3019" s="30"/>
      <c r="Y3019" s="9"/>
      <c r="Z3019" s="9"/>
      <c r="AA3019" s="28"/>
      <c r="AB3019" s="3"/>
      <c r="AC3019" s="1"/>
      <c r="AD3019" s="9"/>
      <c r="AE3019" s="3"/>
      <c r="AF3019" s="3"/>
      <c r="AG3019" s="3"/>
      <c r="AH3019" s="9"/>
      <c r="AI3019" s="10"/>
      <c r="AJ3019" s="9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</row>
    <row r="3020" spans="1:145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13"/>
      <c r="T3020" s="13"/>
      <c r="U3020" s="13"/>
      <c r="V3020" s="13"/>
      <c r="W3020" s="4"/>
      <c r="X3020" s="30"/>
      <c r="Y3020" s="9"/>
      <c r="Z3020" s="9"/>
      <c r="AA3020" s="28"/>
      <c r="AB3020" s="3"/>
      <c r="AC3020" s="1"/>
      <c r="AD3020" s="9"/>
      <c r="AE3020" s="3"/>
      <c r="AF3020" s="3"/>
      <c r="AG3020" s="3"/>
      <c r="AH3020" s="9"/>
      <c r="AI3020" s="10"/>
      <c r="AJ3020" s="9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</row>
    <row r="3021" spans="1:145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13"/>
      <c r="T3021" s="13"/>
      <c r="U3021" s="13"/>
      <c r="V3021" s="13"/>
      <c r="W3021" s="4"/>
      <c r="X3021" s="30"/>
      <c r="Y3021" s="9"/>
      <c r="Z3021" s="9"/>
      <c r="AA3021" s="28"/>
      <c r="AB3021" s="3"/>
      <c r="AC3021" s="1"/>
      <c r="AD3021" s="9"/>
      <c r="AE3021" s="3"/>
      <c r="AF3021" s="3"/>
      <c r="AG3021" s="3"/>
      <c r="AH3021" s="9"/>
      <c r="AI3021" s="10"/>
      <c r="AJ3021" s="9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</row>
    <row r="3022" spans="1:145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13"/>
      <c r="T3022" s="13"/>
      <c r="U3022" s="13"/>
      <c r="V3022" s="13"/>
      <c r="W3022" s="4"/>
      <c r="X3022" s="30"/>
      <c r="Y3022" s="9"/>
      <c r="Z3022" s="9"/>
      <c r="AA3022" s="28"/>
      <c r="AB3022" s="3"/>
      <c r="AC3022" s="1"/>
      <c r="AD3022" s="9"/>
      <c r="AE3022" s="3"/>
      <c r="AF3022" s="3"/>
      <c r="AG3022" s="3"/>
      <c r="AH3022" s="9"/>
      <c r="AI3022" s="10"/>
      <c r="AJ3022" s="9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</row>
    <row r="3023" spans="1:145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13"/>
      <c r="T3023" s="13"/>
      <c r="U3023" s="13"/>
      <c r="V3023" s="13"/>
      <c r="W3023" s="4"/>
      <c r="X3023" s="30"/>
      <c r="Y3023" s="9"/>
      <c r="Z3023" s="9"/>
      <c r="AA3023" s="28"/>
      <c r="AB3023" s="3"/>
      <c r="AC3023" s="1"/>
      <c r="AD3023" s="9"/>
      <c r="AE3023" s="3"/>
      <c r="AF3023" s="3"/>
      <c r="AG3023" s="3"/>
      <c r="AH3023" s="9"/>
      <c r="AI3023" s="10"/>
      <c r="AJ3023" s="9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</row>
    <row r="3024" spans="1:145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13"/>
      <c r="T3024" s="13"/>
      <c r="U3024" s="13"/>
      <c r="V3024" s="13"/>
      <c r="W3024" s="4"/>
      <c r="X3024" s="30"/>
      <c r="Y3024" s="9"/>
      <c r="Z3024" s="9"/>
      <c r="AA3024" s="28"/>
      <c r="AB3024" s="3"/>
      <c r="AC3024" s="1"/>
      <c r="AD3024" s="9"/>
      <c r="AE3024" s="3"/>
      <c r="AF3024" s="3"/>
      <c r="AG3024" s="3"/>
      <c r="AH3024" s="9"/>
      <c r="AI3024" s="10"/>
      <c r="AJ3024" s="9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</row>
    <row r="3025" spans="1:145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13"/>
      <c r="T3025" s="13"/>
      <c r="U3025" s="13"/>
      <c r="V3025" s="13"/>
      <c r="W3025" s="4"/>
      <c r="X3025" s="30"/>
      <c r="Y3025" s="9"/>
      <c r="Z3025" s="9"/>
      <c r="AA3025" s="28"/>
      <c r="AB3025" s="3"/>
      <c r="AC3025" s="1"/>
      <c r="AD3025" s="9"/>
      <c r="AE3025" s="3"/>
      <c r="AF3025" s="3"/>
      <c r="AG3025" s="3"/>
      <c r="AH3025" s="9"/>
      <c r="AI3025" s="10"/>
      <c r="AJ3025" s="9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</row>
    <row r="3026" spans="1:145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13"/>
      <c r="T3026" s="13"/>
      <c r="U3026" s="13"/>
      <c r="V3026" s="13"/>
      <c r="W3026" s="4"/>
      <c r="X3026" s="30"/>
      <c r="Y3026" s="9"/>
      <c r="Z3026" s="9"/>
      <c r="AA3026" s="28"/>
      <c r="AB3026" s="3"/>
      <c r="AC3026" s="1"/>
      <c r="AD3026" s="9"/>
      <c r="AE3026" s="3"/>
      <c r="AF3026" s="3"/>
      <c r="AG3026" s="3"/>
      <c r="AH3026" s="9"/>
      <c r="AI3026" s="10"/>
      <c r="AJ3026" s="9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</row>
    <row r="3027" spans="1:145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13"/>
      <c r="T3027" s="13"/>
      <c r="U3027" s="13"/>
      <c r="V3027" s="13"/>
      <c r="W3027" s="4"/>
      <c r="X3027" s="30"/>
      <c r="Y3027" s="9"/>
      <c r="Z3027" s="9"/>
      <c r="AA3027" s="28"/>
      <c r="AB3027" s="3"/>
      <c r="AC3027" s="1"/>
      <c r="AD3027" s="9"/>
      <c r="AE3027" s="3"/>
      <c r="AF3027" s="3"/>
      <c r="AG3027" s="3"/>
      <c r="AH3027" s="9"/>
      <c r="AI3027" s="10"/>
      <c r="AJ3027" s="9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</row>
    <row r="3028" spans="1:145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13"/>
      <c r="T3028" s="13"/>
      <c r="U3028" s="13"/>
      <c r="V3028" s="13"/>
      <c r="W3028" s="4"/>
      <c r="X3028" s="30"/>
      <c r="Y3028" s="9"/>
      <c r="Z3028" s="9"/>
      <c r="AA3028" s="28"/>
      <c r="AB3028" s="3"/>
      <c r="AC3028" s="1"/>
      <c r="AD3028" s="9"/>
      <c r="AE3028" s="3"/>
      <c r="AF3028" s="3"/>
      <c r="AG3028" s="3"/>
      <c r="AH3028" s="9"/>
      <c r="AI3028" s="10"/>
      <c r="AJ3028" s="9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</row>
    <row r="3029" spans="1:145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13"/>
      <c r="T3029" s="13"/>
      <c r="U3029" s="13"/>
      <c r="V3029" s="13"/>
      <c r="W3029" s="4"/>
      <c r="X3029" s="30"/>
      <c r="Y3029" s="9"/>
      <c r="Z3029" s="9"/>
      <c r="AA3029" s="28"/>
      <c r="AB3029" s="3"/>
      <c r="AC3029" s="1"/>
      <c r="AD3029" s="9"/>
      <c r="AE3029" s="3"/>
      <c r="AF3029" s="3"/>
      <c r="AG3029" s="3"/>
      <c r="AH3029" s="9"/>
      <c r="AI3029" s="10"/>
      <c r="AJ3029" s="9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</row>
    <row r="3030" spans="1:145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13"/>
      <c r="T3030" s="13"/>
      <c r="U3030" s="13"/>
      <c r="V3030" s="13"/>
      <c r="W3030" s="4"/>
      <c r="X3030" s="30"/>
      <c r="Y3030" s="9"/>
      <c r="Z3030" s="9"/>
      <c r="AA3030" s="28"/>
      <c r="AB3030" s="3"/>
      <c r="AC3030" s="1"/>
      <c r="AD3030" s="9"/>
      <c r="AE3030" s="3"/>
      <c r="AF3030" s="3"/>
      <c r="AG3030" s="3"/>
      <c r="AH3030" s="9"/>
      <c r="AI3030" s="10"/>
      <c r="AJ3030" s="9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</row>
    <row r="3031" spans="1:145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13"/>
      <c r="T3031" s="13"/>
      <c r="U3031" s="13"/>
      <c r="V3031" s="13"/>
      <c r="W3031" s="4"/>
      <c r="X3031" s="30"/>
      <c r="Y3031" s="9"/>
      <c r="Z3031" s="9"/>
      <c r="AA3031" s="28"/>
      <c r="AB3031" s="3"/>
      <c r="AC3031" s="1"/>
      <c r="AD3031" s="9"/>
      <c r="AE3031" s="3"/>
      <c r="AF3031" s="3"/>
      <c r="AG3031" s="3"/>
      <c r="AH3031" s="9"/>
      <c r="AI3031" s="10"/>
      <c r="AJ3031" s="9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</row>
    <row r="3032" spans="1:145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13"/>
      <c r="T3032" s="13"/>
      <c r="U3032" s="13"/>
      <c r="V3032" s="13"/>
      <c r="W3032" s="4"/>
      <c r="X3032" s="30"/>
      <c r="Y3032" s="9"/>
      <c r="Z3032" s="9"/>
      <c r="AA3032" s="28"/>
      <c r="AB3032" s="3"/>
      <c r="AC3032" s="1"/>
      <c r="AD3032" s="9"/>
      <c r="AE3032" s="3"/>
      <c r="AF3032" s="3"/>
      <c r="AG3032" s="3"/>
      <c r="AH3032" s="9"/>
      <c r="AI3032" s="10"/>
      <c r="AJ3032" s="9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</row>
    <row r="3033" spans="1:145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13"/>
      <c r="T3033" s="13"/>
      <c r="U3033" s="13"/>
      <c r="V3033" s="13"/>
      <c r="W3033" s="4"/>
      <c r="X3033" s="30"/>
      <c r="Y3033" s="9"/>
      <c r="Z3033" s="9"/>
      <c r="AA3033" s="28"/>
      <c r="AB3033" s="3"/>
      <c r="AC3033" s="1"/>
      <c r="AD3033" s="9"/>
      <c r="AE3033" s="3"/>
      <c r="AF3033" s="3"/>
      <c r="AG3033" s="3"/>
      <c r="AH3033" s="9"/>
      <c r="AI3033" s="10"/>
      <c r="AJ3033" s="9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</row>
    <row r="3034" spans="1:145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13"/>
      <c r="T3034" s="13"/>
      <c r="U3034" s="13"/>
      <c r="V3034" s="13"/>
      <c r="W3034" s="4"/>
      <c r="X3034" s="30"/>
      <c r="Y3034" s="9"/>
      <c r="Z3034" s="9"/>
      <c r="AA3034" s="28"/>
      <c r="AB3034" s="3"/>
      <c r="AC3034" s="1"/>
      <c r="AD3034" s="9"/>
      <c r="AE3034" s="3"/>
      <c r="AF3034" s="3"/>
      <c r="AG3034" s="3"/>
      <c r="AH3034" s="9"/>
      <c r="AI3034" s="10"/>
      <c r="AJ3034" s="9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</row>
    <row r="3035" spans="1:145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13"/>
      <c r="T3035" s="13"/>
      <c r="U3035" s="13"/>
      <c r="V3035" s="13"/>
      <c r="W3035" s="4"/>
      <c r="X3035" s="30"/>
      <c r="Y3035" s="9"/>
      <c r="Z3035" s="9"/>
      <c r="AA3035" s="28"/>
      <c r="AB3035" s="3"/>
      <c r="AC3035" s="1"/>
      <c r="AD3035" s="9"/>
      <c r="AE3035" s="3"/>
      <c r="AF3035" s="3"/>
      <c r="AG3035" s="3"/>
      <c r="AH3035" s="9"/>
      <c r="AI3035" s="10"/>
      <c r="AJ3035" s="9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</row>
    <row r="3036" spans="1:145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13"/>
      <c r="T3036" s="13"/>
      <c r="U3036" s="13"/>
      <c r="V3036" s="13"/>
      <c r="W3036" s="4"/>
      <c r="X3036" s="30"/>
      <c r="Y3036" s="9"/>
      <c r="Z3036" s="9"/>
      <c r="AA3036" s="28"/>
      <c r="AB3036" s="3"/>
      <c r="AC3036" s="1"/>
      <c r="AD3036" s="9"/>
      <c r="AE3036" s="3"/>
      <c r="AF3036" s="3"/>
      <c r="AG3036" s="3"/>
      <c r="AH3036" s="9"/>
      <c r="AI3036" s="10"/>
      <c r="AJ3036" s="9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</row>
    <row r="3037" spans="1:145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13"/>
      <c r="T3037" s="13"/>
      <c r="U3037" s="13"/>
      <c r="V3037" s="13"/>
      <c r="W3037" s="4"/>
      <c r="X3037" s="30"/>
      <c r="Y3037" s="9"/>
      <c r="Z3037" s="9"/>
      <c r="AA3037" s="28"/>
      <c r="AB3037" s="3"/>
      <c r="AC3037" s="1"/>
      <c r="AD3037" s="9"/>
      <c r="AE3037" s="3"/>
      <c r="AF3037" s="3"/>
      <c r="AG3037" s="3"/>
      <c r="AH3037" s="9"/>
      <c r="AI3037" s="10"/>
      <c r="AJ3037" s="9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</row>
    <row r="3038" spans="1:145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13"/>
      <c r="T3038" s="13"/>
      <c r="U3038" s="13"/>
      <c r="V3038" s="13"/>
      <c r="W3038" s="4"/>
      <c r="X3038" s="30"/>
      <c r="Y3038" s="9"/>
      <c r="Z3038" s="9"/>
      <c r="AA3038" s="28"/>
      <c r="AB3038" s="3"/>
      <c r="AC3038" s="1"/>
      <c r="AD3038" s="9"/>
      <c r="AE3038" s="3"/>
      <c r="AF3038" s="3"/>
      <c r="AG3038" s="3"/>
      <c r="AH3038" s="9"/>
      <c r="AI3038" s="10"/>
      <c r="AJ3038" s="9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</row>
    <row r="3039" spans="1:145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13"/>
      <c r="T3039" s="13"/>
      <c r="U3039" s="13"/>
      <c r="V3039" s="13"/>
      <c r="W3039" s="4"/>
      <c r="X3039" s="30"/>
      <c r="Y3039" s="9"/>
      <c r="Z3039" s="9"/>
      <c r="AA3039" s="28"/>
      <c r="AB3039" s="3"/>
      <c r="AC3039" s="1"/>
      <c r="AD3039" s="9"/>
      <c r="AE3039" s="3"/>
      <c r="AF3039" s="3"/>
      <c r="AG3039" s="3"/>
      <c r="AH3039" s="9"/>
      <c r="AI3039" s="10"/>
      <c r="AJ3039" s="9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</row>
    <row r="3040" spans="1:145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13"/>
      <c r="T3040" s="13"/>
      <c r="U3040" s="13"/>
      <c r="V3040" s="13"/>
      <c r="W3040" s="4"/>
      <c r="X3040" s="30"/>
      <c r="Y3040" s="9"/>
      <c r="Z3040" s="9"/>
      <c r="AA3040" s="28"/>
      <c r="AB3040" s="3"/>
      <c r="AC3040" s="1"/>
      <c r="AD3040" s="9"/>
      <c r="AE3040" s="3"/>
      <c r="AF3040" s="3"/>
      <c r="AG3040" s="3"/>
      <c r="AH3040" s="9"/>
      <c r="AI3040" s="10"/>
      <c r="AJ3040" s="9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</row>
    <row r="3041" spans="1:145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13"/>
      <c r="T3041" s="13"/>
      <c r="U3041" s="13"/>
      <c r="V3041" s="13"/>
      <c r="W3041" s="4"/>
      <c r="X3041" s="30"/>
      <c r="Y3041" s="9"/>
      <c r="Z3041" s="9"/>
      <c r="AA3041" s="28"/>
      <c r="AB3041" s="3"/>
      <c r="AC3041" s="1"/>
      <c r="AD3041" s="9"/>
      <c r="AE3041" s="3"/>
      <c r="AF3041" s="3"/>
      <c r="AG3041" s="3"/>
      <c r="AH3041" s="9"/>
      <c r="AI3041" s="10"/>
      <c r="AJ3041" s="9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</row>
    <row r="3042" spans="1:145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13"/>
      <c r="T3042" s="13"/>
      <c r="U3042" s="13"/>
      <c r="V3042" s="13"/>
      <c r="W3042" s="4"/>
      <c r="X3042" s="30"/>
      <c r="Y3042" s="9"/>
      <c r="Z3042" s="9"/>
      <c r="AA3042" s="28"/>
      <c r="AB3042" s="3"/>
      <c r="AC3042" s="1"/>
      <c r="AD3042" s="9"/>
      <c r="AE3042" s="3"/>
      <c r="AF3042" s="3"/>
      <c r="AG3042" s="3"/>
      <c r="AH3042" s="9"/>
      <c r="AI3042" s="10"/>
      <c r="AJ3042" s="9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</row>
    <row r="3043" spans="1:145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13"/>
      <c r="T3043" s="13"/>
      <c r="U3043" s="13"/>
      <c r="V3043" s="13"/>
      <c r="W3043" s="4"/>
      <c r="X3043" s="30"/>
      <c r="Y3043" s="9"/>
      <c r="Z3043" s="9"/>
      <c r="AA3043" s="28"/>
      <c r="AB3043" s="3"/>
      <c r="AC3043" s="1"/>
      <c r="AD3043" s="9"/>
      <c r="AE3043" s="3"/>
      <c r="AF3043" s="3"/>
      <c r="AG3043" s="3"/>
      <c r="AH3043" s="9"/>
      <c r="AI3043" s="10"/>
      <c r="AJ3043" s="9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</row>
    <row r="3044" spans="1:145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13"/>
      <c r="T3044" s="13"/>
      <c r="U3044" s="13"/>
      <c r="V3044" s="13"/>
      <c r="W3044" s="4"/>
      <c r="X3044" s="30"/>
      <c r="Y3044" s="9"/>
      <c r="Z3044" s="9"/>
      <c r="AA3044" s="28"/>
      <c r="AB3044" s="3"/>
      <c r="AC3044" s="1"/>
      <c r="AD3044" s="9"/>
      <c r="AE3044" s="3"/>
      <c r="AF3044" s="3"/>
      <c r="AG3044" s="3"/>
      <c r="AH3044" s="9"/>
      <c r="AI3044" s="10"/>
      <c r="AJ3044" s="9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</row>
    <row r="3045" spans="1:145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13"/>
      <c r="T3045" s="13"/>
      <c r="U3045" s="13"/>
      <c r="V3045" s="13"/>
      <c r="W3045" s="4"/>
      <c r="X3045" s="30"/>
      <c r="Y3045" s="9"/>
      <c r="Z3045" s="9"/>
      <c r="AA3045" s="28"/>
      <c r="AB3045" s="3"/>
      <c r="AC3045" s="1"/>
      <c r="AD3045" s="9"/>
      <c r="AE3045" s="3"/>
      <c r="AF3045" s="3"/>
      <c r="AG3045" s="3"/>
      <c r="AH3045" s="9"/>
      <c r="AI3045" s="10"/>
      <c r="AJ3045" s="9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</row>
    <row r="3046" spans="1:145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13"/>
      <c r="T3046" s="13"/>
      <c r="U3046" s="13"/>
      <c r="V3046" s="13"/>
      <c r="W3046" s="4"/>
      <c r="X3046" s="30"/>
      <c r="Y3046" s="9"/>
      <c r="Z3046" s="9"/>
      <c r="AA3046" s="28"/>
      <c r="AB3046" s="3"/>
      <c r="AC3046" s="1"/>
      <c r="AD3046" s="9"/>
      <c r="AE3046" s="3"/>
      <c r="AF3046" s="3"/>
      <c r="AG3046" s="3"/>
      <c r="AH3046" s="9"/>
      <c r="AI3046" s="10"/>
      <c r="AJ3046" s="9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</row>
    <row r="3047" spans="1:145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13"/>
      <c r="T3047" s="13"/>
      <c r="U3047" s="13"/>
      <c r="V3047" s="13"/>
      <c r="W3047" s="4"/>
      <c r="X3047" s="30"/>
      <c r="Y3047" s="9"/>
      <c r="Z3047" s="9"/>
      <c r="AA3047" s="28"/>
      <c r="AB3047" s="3"/>
      <c r="AC3047" s="1"/>
      <c r="AD3047" s="9"/>
      <c r="AE3047" s="3"/>
      <c r="AF3047" s="3"/>
      <c r="AG3047" s="3"/>
      <c r="AH3047" s="9"/>
      <c r="AI3047" s="10"/>
      <c r="AJ3047" s="9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</row>
    <row r="3048" spans="1:145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13"/>
      <c r="T3048" s="13"/>
      <c r="U3048" s="13"/>
      <c r="V3048" s="13"/>
      <c r="W3048" s="4"/>
      <c r="X3048" s="30"/>
      <c r="Y3048" s="9"/>
      <c r="Z3048" s="9"/>
      <c r="AA3048" s="28"/>
      <c r="AB3048" s="3"/>
      <c r="AC3048" s="1"/>
      <c r="AD3048" s="9"/>
      <c r="AE3048" s="3"/>
      <c r="AF3048" s="3"/>
      <c r="AG3048" s="3"/>
      <c r="AH3048" s="9"/>
      <c r="AI3048" s="10"/>
      <c r="AJ3048" s="9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</row>
    <row r="3049" spans="1:145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13"/>
      <c r="T3049" s="13"/>
      <c r="U3049" s="13"/>
      <c r="V3049" s="13"/>
      <c r="W3049" s="4"/>
      <c r="X3049" s="30"/>
      <c r="Y3049" s="9"/>
      <c r="Z3049" s="9"/>
      <c r="AA3049" s="28"/>
      <c r="AB3049" s="3"/>
      <c r="AC3049" s="1"/>
      <c r="AD3049" s="9"/>
      <c r="AE3049" s="3"/>
      <c r="AF3049" s="3"/>
      <c r="AG3049" s="3"/>
      <c r="AH3049" s="9"/>
      <c r="AI3049" s="10"/>
      <c r="AJ3049" s="9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</row>
    <row r="3050" spans="1:145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13"/>
      <c r="T3050" s="13"/>
      <c r="U3050" s="13"/>
      <c r="V3050" s="13"/>
      <c r="W3050" s="4"/>
      <c r="X3050" s="30"/>
      <c r="Y3050" s="9"/>
      <c r="Z3050" s="9"/>
      <c r="AA3050" s="28"/>
      <c r="AB3050" s="3"/>
      <c r="AC3050" s="1"/>
      <c r="AD3050" s="9"/>
      <c r="AE3050" s="3"/>
      <c r="AF3050" s="3"/>
      <c r="AG3050" s="3"/>
      <c r="AH3050" s="9"/>
      <c r="AI3050" s="10"/>
      <c r="AJ3050" s="9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</row>
    <row r="3051" spans="1:145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13"/>
      <c r="T3051" s="13"/>
      <c r="U3051" s="13"/>
      <c r="V3051" s="13"/>
      <c r="W3051" s="4"/>
      <c r="X3051" s="30"/>
      <c r="Y3051" s="9"/>
      <c r="Z3051" s="9"/>
      <c r="AA3051" s="28"/>
      <c r="AB3051" s="3"/>
      <c r="AC3051" s="1"/>
      <c r="AD3051" s="9"/>
      <c r="AE3051" s="3"/>
      <c r="AF3051" s="3"/>
      <c r="AG3051" s="3"/>
      <c r="AH3051" s="9"/>
      <c r="AI3051" s="10"/>
      <c r="AJ3051" s="9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</row>
    <row r="3052" spans="1:145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13"/>
      <c r="T3052" s="13"/>
      <c r="U3052" s="13"/>
      <c r="V3052" s="13"/>
      <c r="W3052" s="4"/>
      <c r="X3052" s="30"/>
      <c r="Y3052" s="9"/>
      <c r="Z3052" s="9"/>
      <c r="AA3052" s="28"/>
      <c r="AB3052" s="3"/>
      <c r="AC3052" s="1"/>
      <c r="AD3052" s="9"/>
      <c r="AE3052" s="3"/>
      <c r="AF3052" s="3"/>
      <c r="AG3052" s="3"/>
      <c r="AH3052" s="9"/>
      <c r="AI3052" s="10"/>
      <c r="AJ3052" s="9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</row>
    <row r="3053" spans="1:145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13"/>
      <c r="T3053" s="13"/>
      <c r="U3053" s="13"/>
      <c r="V3053" s="13"/>
      <c r="W3053" s="4"/>
      <c r="X3053" s="30"/>
      <c r="Y3053" s="9"/>
      <c r="Z3053" s="9"/>
      <c r="AA3053" s="28"/>
      <c r="AB3053" s="3"/>
      <c r="AC3053" s="1"/>
      <c r="AD3053" s="9"/>
      <c r="AE3053" s="3"/>
      <c r="AF3053" s="3"/>
      <c r="AG3053" s="3"/>
      <c r="AH3053" s="9"/>
      <c r="AI3053" s="10"/>
      <c r="AJ3053" s="9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</row>
    <row r="3054" spans="1:145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13"/>
      <c r="T3054" s="13"/>
      <c r="U3054" s="13"/>
      <c r="V3054" s="13"/>
      <c r="W3054" s="4"/>
      <c r="X3054" s="30"/>
      <c r="Y3054" s="9"/>
      <c r="Z3054" s="9"/>
      <c r="AA3054" s="28"/>
      <c r="AB3054" s="3"/>
      <c r="AC3054" s="1"/>
      <c r="AD3054" s="9"/>
      <c r="AE3054" s="3"/>
      <c r="AF3054" s="3"/>
      <c r="AG3054" s="3"/>
      <c r="AH3054" s="9"/>
      <c r="AI3054" s="10"/>
      <c r="AJ3054" s="9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</row>
    <row r="3055" spans="1:145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13"/>
      <c r="T3055" s="13"/>
      <c r="U3055" s="13"/>
      <c r="V3055" s="13"/>
      <c r="W3055" s="4"/>
      <c r="X3055" s="30"/>
      <c r="Y3055" s="9"/>
      <c r="Z3055" s="9"/>
      <c r="AA3055" s="28"/>
      <c r="AB3055" s="3"/>
      <c r="AC3055" s="1"/>
      <c r="AD3055" s="9"/>
      <c r="AE3055" s="3"/>
      <c r="AF3055" s="3"/>
      <c r="AG3055" s="3"/>
      <c r="AH3055" s="9"/>
      <c r="AI3055" s="10"/>
      <c r="AJ3055" s="9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</row>
    <row r="3056" spans="1:145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13"/>
      <c r="T3056" s="13"/>
      <c r="U3056" s="13"/>
      <c r="V3056" s="13"/>
      <c r="W3056" s="4"/>
      <c r="X3056" s="30"/>
      <c r="Y3056" s="9"/>
      <c r="Z3056" s="9"/>
      <c r="AA3056" s="28"/>
      <c r="AB3056" s="3"/>
      <c r="AC3056" s="1"/>
      <c r="AD3056" s="9"/>
      <c r="AE3056" s="3"/>
      <c r="AF3056" s="3"/>
      <c r="AG3056" s="3"/>
      <c r="AH3056" s="9"/>
      <c r="AI3056" s="10"/>
      <c r="AJ3056" s="9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</row>
    <row r="3057" spans="1:145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13"/>
      <c r="T3057" s="13"/>
      <c r="U3057" s="13"/>
      <c r="V3057" s="13"/>
      <c r="W3057" s="4"/>
      <c r="X3057" s="30"/>
      <c r="Y3057" s="9"/>
      <c r="Z3057" s="9"/>
      <c r="AA3057" s="28"/>
      <c r="AB3057" s="3"/>
      <c r="AC3057" s="1"/>
      <c r="AD3057" s="9"/>
      <c r="AE3057" s="3"/>
      <c r="AF3057" s="3"/>
      <c r="AG3057" s="3"/>
      <c r="AH3057" s="9"/>
      <c r="AI3057" s="10"/>
      <c r="AJ3057" s="9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</row>
    <row r="3058" spans="1:145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13"/>
      <c r="T3058" s="13"/>
      <c r="U3058" s="13"/>
      <c r="V3058" s="13"/>
      <c r="W3058" s="4"/>
      <c r="X3058" s="30"/>
      <c r="Y3058" s="9"/>
      <c r="Z3058" s="9"/>
      <c r="AA3058" s="28"/>
      <c r="AB3058" s="3"/>
      <c r="AC3058" s="1"/>
      <c r="AD3058" s="9"/>
      <c r="AE3058" s="3"/>
      <c r="AF3058" s="3"/>
      <c r="AG3058" s="3"/>
      <c r="AH3058" s="9"/>
      <c r="AI3058" s="10"/>
      <c r="AJ3058" s="9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</row>
    <row r="3059" spans="1:145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13"/>
      <c r="T3059" s="13"/>
      <c r="U3059" s="13"/>
      <c r="V3059" s="13"/>
      <c r="W3059" s="4"/>
      <c r="X3059" s="30"/>
      <c r="Y3059" s="9"/>
      <c r="Z3059" s="9"/>
      <c r="AA3059" s="28"/>
      <c r="AB3059" s="3"/>
      <c r="AC3059" s="1"/>
      <c r="AD3059" s="9"/>
      <c r="AE3059" s="3"/>
      <c r="AF3059" s="3"/>
      <c r="AG3059" s="3"/>
      <c r="AH3059" s="9"/>
      <c r="AI3059" s="10"/>
      <c r="AJ3059" s="9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</row>
    <row r="3060" spans="1:145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13"/>
      <c r="T3060" s="13"/>
      <c r="U3060" s="13"/>
      <c r="V3060" s="13"/>
      <c r="W3060" s="4"/>
      <c r="X3060" s="30"/>
      <c r="Y3060" s="9"/>
      <c r="Z3060" s="9"/>
      <c r="AA3060" s="28"/>
      <c r="AB3060" s="3"/>
      <c r="AC3060" s="1"/>
      <c r="AD3060" s="9"/>
      <c r="AE3060" s="3"/>
      <c r="AF3060" s="3"/>
      <c r="AG3060" s="3"/>
      <c r="AH3060" s="9"/>
      <c r="AI3060" s="10"/>
      <c r="AJ3060" s="9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</row>
    <row r="3061" spans="1:145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13"/>
      <c r="T3061" s="13"/>
      <c r="U3061" s="13"/>
      <c r="V3061" s="13"/>
      <c r="W3061" s="4"/>
      <c r="X3061" s="30"/>
      <c r="Y3061" s="9"/>
      <c r="Z3061" s="9"/>
      <c r="AA3061" s="28"/>
      <c r="AB3061" s="3"/>
      <c r="AC3061" s="1"/>
      <c r="AD3061" s="9"/>
      <c r="AE3061" s="3"/>
      <c r="AF3061" s="3"/>
      <c r="AG3061" s="3"/>
      <c r="AH3061" s="9"/>
      <c r="AI3061" s="10"/>
      <c r="AJ3061" s="9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</row>
    <row r="3062" spans="1:145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13"/>
      <c r="T3062" s="13"/>
      <c r="U3062" s="13"/>
      <c r="V3062" s="13"/>
      <c r="W3062" s="4"/>
      <c r="X3062" s="30"/>
      <c r="Y3062" s="9"/>
      <c r="Z3062" s="9"/>
      <c r="AA3062" s="28"/>
      <c r="AB3062" s="3"/>
      <c r="AC3062" s="1"/>
      <c r="AD3062" s="9"/>
      <c r="AE3062" s="3"/>
      <c r="AF3062" s="3"/>
      <c r="AG3062" s="3"/>
      <c r="AH3062" s="9"/>
      <c r="AI3062" s="10"/>
      <c r="AJ3062" s="9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</row>
    <row r="3063" spans="1:145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13"/>
      <c r="T3063" s="13"/>
      <c r="U3063" s="13"/>
      <c r="V3063" s="13"/>
      <c r="W3063" s="4"/>
      <c r="X3063" s="30"/>
      <c r="Y3063" s="9"/>
      <c r="Z3063" s="9"/>
      <c r="AA3063" s="28"/>
      <c r="AB3063" s="3"/>
      <c r="AC3063" s="1"/>
      <c r="AD3063" s="9"/>
      <c r="AE3063" s="3"/>
      <c r="AF3063" s="3"/>
      <c r="AG3063" s="3"/>
      <c r="AH3063" s="9"/>
      <c r="AI3063" s="10"/>
      <c r="AJ3063" s="9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</row>
    <row r="3064" spans="1:145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13"/>
      <c r="T3064" s="13"/>
      <c r="U3064" s="13"/>
      <c r="V3064" s="13"/>
      <c r="W3064" s="4"/>
      <c r="X3064" s="30"/>
      <c r="Y3064" s="9"/>
      <c r="Z3064" s="9"/>
      <c r="AA3064" s="28"/>
      <c r="AB3064" s="3"/>
      <c r="AC3064" s="1"/>
      <c r="AD3064" s="9"/>
      <c r="AE3064" s="3"/>
      <c r="AF3064" s="3"/>
      <c r="AG3064" s="3"/>
      <c r="AH3064" s="9"/>
      <c r="AI3064" s="10"/>
      <c r="AJ3064" s="9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</row>
    <row r="3065" spans="1:145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13"/>
      <c r="T3065" s="13"/>
      <c r="U3065" s="13"/>
      <c r="V3065" s="13"/>
      <c r="W3065" s="4"/>
      <c r="X3065" s="30"/>
      <c r="Y3065" s="9"/>
      <c r="Z3065" s="9"/>
      <c r="AA3065" s="28"/>
      <c r="AB3065" s="3"/>
      <c r="AC3065" s="1"/>
      <c r="AD3065" s="9"/>
      <c r="AE3065" s="3"/>
      <c r="AF3065" s="3"/>
      <c r="AG3065" s="3"/>
      <c r="AH3065" s="9"/>
      <c r="AI3065" s="10"/>
      <c r="AJ3065" s="9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</row>
    <row r="3066" spans="1:145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13"/>
      <c r="T3066" s="13"/>
      <c r="U3066" s="13"/>
      <c r="V3066" s="13"/>
      <c r="W3066" s="4"/>
      <c r="X3066" s="30"/>
      <c r="Y3066" s="9"/>
      <c r="Z3066" s="9"/>
      <c r="AA3066" s="28"/>
      <c r="AB3066" s="3"/>
      <c r="AC3066" s="1"/>
      <c r="AD3066" s="9"/>
      <c r="AE3066" s="3"/>
      <c r="AF3066" s="3"/>
      <c r="AG3066" s="3"/>
      <c r="AH3066" s="9"/>
      <c r="AI3066" s="10"/>
      <c r="AJ3066" s="9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</row>
    <row r="3067" spans="1:145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13"/>
      <c r="T3067" s="13"/>
      <c r="U3067" s="13"/>
      <c r="V3067" s="13"/>
      <c r="W3067" s="4"/>
      <c r="X3067" s="30"/>
      <c r="Y3067" s="9"/>
      <c r="Z3067" s="9"/>
      <c r="AA3067" s="28"/>
      <c r="AB3067" s="3"/>
      <c r="AC3067" s="1"/>
      <c r="AD3067" s="9"/>
      <c r="AE3067" s="3"/>
      <c r="AF3067" s="3"/>
      <c r="AG3067" s="3"/>
      <c r="AH3067" s="9"/>
      <c r="AI3067" s="10"/>
      <c r="AJ3067" s="9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</row>
    <row r="3068" spans="1:145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13"/>
      <c r="T3068" s="13"/>
      <c r="U3068" s="13"/>
      <c r="V3068" s="13"/>
      <c r="W3068" s="4"/>
      <c r="X3068" s="30"/>
      <c r="Y3068" s="9"/>
      <c r="Z3068" s="9"/>
      <c r="AA3068" s="28"/>
      <c r="AB3068" s="3"/>
      <c r="AC3068" s="1"/>
      <c r="AD3068" s="9"/>
      <c r="AE3068" s="3"/>
      <c r="AF3068" s="3"/>
      <c r="AG3068" s="3"/>
      <c r="AH3068" s="9"/>
      <c r="AI3068" s="10"/>
      <c r="AJ3068" s="9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</row>
    <row r="3069" spans="1:145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13"/>
      <c r="T3069" s="13"/>
      <c r="U3069" s="13"/>
      <c r="V3069" s="13"/>
      <c r="W3069" s="4"/>
      <c r="X3069" s="30"/>
      <c r="Y3069" s="9"/>
      <c r="Z3069" s="9"/>
      <c r="AA3069" s="28"/>
      <c r="AB3069" s="3"/>
      <c r="AC3069" s="1"/>
      <c r="AD3069" s="9"/>
      <c r="AE3069" s="3"/>
      <c r="AF3069" s="3"/>
      <c r="AG3069" s="3"/>
      <c r="AH3069" s="9"/>
      <c r="AI3069" s="10"/>
      <c r="AJ3069" s="9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</row>
    <row r="3070" spans="1:145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13"/>
      <c r="T3070" s="13"/>
      <c r="U3070" s="13"/>
      <c r="V3070" s="13"/>
      <c r="W3070" s="4"/>
      <c r="X3070" s="30"/>
      <c r="Y3070" s="9"/>
      <c r="Z3070" s="9"/>
      <c r="AA3070" s="28"/>
      <c r="AB3070" s="3"/>
      <c r="AC3070" s="1"/>
      <c r="AD3070" s="9"/>
      <c r="AE3070" s="3"/>
      <c r="AF3070" s="3"/>
      <c r="AG3070" s="3"/>
      <c r="AH3070" s="9"/>
      <c r="AI3070" s="10"/>
      <c r="AJ3070" s="9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</row>
    <row r="3071" spans="1:145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13"/>
      <c r="T3071" s="13"/>
      <c r="U3071" s="13"/>
      <c r="V3071" s="13"/>
      <c r="W3071" s="4"/>
      <c r="X3071" s="30"/>
      <c r="Y3071" s="9"/>
      <c r="Z3071" s="9"/>
      <c r="AA3071" s="28"/>
      <c r="AB3071" s="3"/>
      <c r="AC3071" s="1"/>
      <c r="AD3071" s="9"/>
      <c r="AE3071" s="3"/>
      <c r="AF3071" s="3"/>
      <c r="AG3071" s="3"/>
      <c r="AH3071" s="9"/>
      <c r="AI3071" s="10"/>
      <c r="AJ3071" s="9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</row>
    <row r="3072" spans="1:145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13"/>
      <c r="T3072" s="13"/>
      <c r="U3072" s="13"/>
      <c r="V3072" s="13"/>
      <c r="W3072" s="4"/>
      <c r="X3072" s="30"/>
      <c r="Y3072" s="9"/>
      <c r="Z3072" s="9"/>
      <c r="AA3072" s="28"/>
      <c r="AB3072" s="3"/>
      <c r="AC3072" s="1"/>
      <c r="AD3072" s="9"/>
      <c r="AE3072" s="3"/>
      <c r="AF3072" s="3"/>
      <c r="AG3072" s="3"/>
      <c r="AH3072" s="9"/>
      <c r="AI3072" s="10"/>
      <c r="AJ3072" s="9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</row>
    <row r="3073" spans="1:145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13"/>
      <c r="T3073" s="13"/>
      <c r="U3073" s="13"/>
      <c r="V3073" s="13"/>
      <c r="W3073" s="4"/>
      <c r="X3073" s="30"/>
      <c r="Y3073" s="9"/>
      <c r="Z3073" s="9"/>
      <c r="AA3073" s="28"/>
      <c r="AB3073" s="3"/>
      <c r="AC3073" s="1"/>
      <c r="AD3073" s="9"/>
      <c r="AE3073" s="3"/>
      <c r="AF3073" s="3"/>
      <c r="AG3073" s="3"/>
      <c r="AH3073" s="9"/>
      <c r="AI3073" s="10"/>
      <c r="AJ3073" s="9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</row>
    <row r="3074" spans="1:145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13"/>
      <c r="T3074" s="13"/>
      <c r="U3074" s="13"/>
      <c r="V3074" s="13"/>
      <c r="W3074" s="4"/>
      <c r="X3074" s="30"/>
      <c r="Y3074" s="9"/>
      <c r="Z3074" s="9"/>
      <c r="AA3074" s="28"/>
      <c r="AB3074" s="3"/>
      <c r="AC3074" s="1"/>
      <c r="AD3074" s="9"/>
      <c r="AE3074" s="3"/>
      <c r="AF3074" s="3"/>
      <c r="AG3074" s="3"/>
      <c r="AH3074" s="9"/>
      <c r="AI3074" s="10"/>
      <c r="AJ3074" s="9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</row>
    <row r="3075" spans="1:145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13"/>
      <c r="T3075" s="13"/>
      <c r="U3075" s="13"/>
      <c r="V3075" s="13"/>
      <c r="W3075" s="4"/>
      <c r="X3075" s="30"/>
      <c r="Y3075" s="9"/>
      <c r="Z3075" s="9"/>
      <c r="AA3075" s="28"/>
      <c r="AB3075" s="3"/>
      <c r="AC3075" s="1"/>
      <c r="AD3075" s="9"/>
      <c r="AE3075" s="3"/>
      <c r="AF3075" s="3"/>
      <c r="AG3075" s="3"/>
      <c r="AH3075" s="9"/>
      <c r="AI3075" s="10"/>
      <c r="AJ3075" s="9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</row>
    <row r="3076" spans="1:145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13"/>
      <c r="T3076" s="13"/>
      <c r="U3076" s="13"/>
      <c r="V3076" s="13"/>
      <c r="W3076" s="4"/>
      <c r="X3076" s="30"/>
      <c r="Y3076" s="9"/>
      <c r="Z3076" s="9"/>
      <c r="AA3076" s="28"/>
      <c r="AB3076" s="3"/>
      <c r="AC3076" s="1"/>
      <c r="AD3076" s="9"/>
      <c r="AE3076" s="3"/>
      <c r="AF3076" s="3"/>
      <c r="AG3076" s="3"/>
      <c r="AH3076" s="9"/>
      <c r="AI3076" s="10"/>
      <c r="AJ3076" s="9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</row>
    <row r="3077" spans="1:145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13"/>
      <c r="T3077" s="13"/>
      <c r="U3077" s="13"/>
      <c r="V3077" s="13"/>
      <c r="W3077" s="4"/>
      <c r="X3077" s="30"/>
      <c r="Y3077" s="9"/>
      <c r="Z3077" s="9"/>
      <c r="AA3077" s="28"/>
      <c r="AB3077" s="3"/>
      <c r="AC3077" s="1"/>
      <c r="AD3077" s="9"/>
      <c r="AE3077" s="3"/>
      <c r="AF3077" s="3"/>
      <c r="AG3077" s="3"/>
      <c r="AH3077" s="9"/>
      <c r="AI3077" s="10"/>
      <c r="AJ3077" s="9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</row>
    <row r="3078" spans="1:145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13"/>
      <c r="T3078" s="13"/>
      <c r="U3078" s="13"/>
      <c r="V3078" s="13"/>
      <c r="W3078" s="4"/>
      <c r="X3078" s="30"/>
      <c r="Y3078" s="9"/>
      <c r="Z3078" s="9"/>
      <c r="AA3078" s="28"/>
      <c r="AB3078" s="3"/>
      <c r="AC3078" s="1"/>
      <c r="AD3078" s="9"/>
      <c r="AE3078" s="3"/>
      <c r="AF3078" s="3"/>
      <c r="AG3078" s="3"/>
      <c r="AH3078" s="9"/>
      <c r="AI3078" s="10"/>
      <c r="AJ3078" s="9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</row>
    <row r="3079" spans="1:145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13"/>
      <c r="T3079" s="13"/>
      <c r="U3079" s="13"/>
      <c r="V3079" s="13"/>
      <c r="W3079" s="4"/>
      <c r="X3079" s="30"/>
      <c r="Y3079" s="9"/>
      <c r="Z3079" s="9"/>
      <c r="AA3079" s="28"/>
      <c r="AB3079" s="3"/>
      <c r="AC3079" s="1"/>
      <c r="AD3079" s="9"/>
      <c r="AE3079" s="3"/>
      <c r="AF3079" s="3"/>
      <c r="AG3079" s="3"/>
      <c r="AH3079" s="9"/>
      <c r="AI3079" s="10"/>
      <c r="AJ3079" s="9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</row>
    <row r="3080" spans="1:145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13"/>
      <c r="T3080" s="13"/>
      <c r="U3080" s="13"/>
      <c r="V3080" s="13"/>
      <c r="W3080" s="4"/>
      <c r="X3080" s="30"/>
      <c r="Y3080" s="9"/>
      <c r="Z3080" s="9"/>
      <c r="AA3080" s="28"/>
      <c r="AB3080" s="3"/>
      <c r="AC3080" s="1"/>
      <c r="AD3080" s="9"/>
      <c r="AE3080" s="3"/>
      <c r="AF3080" s="3"/>
      <c r="AG3080" s="3"/>
      <c r="AH3080" s="9"/>
      <c r="AI3080" s="10"/>
      <c r="AJ3080" s="9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</row>
    <row r="3081" spans="1:145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13"/>
      <c r="T3081" s="13"/>
      <c r="U3081" s="13"/>
      <c r="V3081" s="13"/>
      <c r="W3081" s="4"/>
      <c r="X3081" s="30"/>
      <c r="Y3081" s="9"/>
      <c r="Z3081" s="9"/>
      <c r="AA3081" s="28"/>
      <c r="AB3081" s="3"/>
      <c r="AC3081" s="1"/>
      <c r="AD3081" s="9"/>
      <c r="AE3081" s="3"/>
      <c r="AF3081" s="3"/>
      <c r="AG3081" s="3"/>
      <c r="AH3081" s="9"/>
      <c r="AI3081" s="10"/>
      <c r="AJ3081" s="9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</row>
    <row r="3082" spans="1:145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13"/>
      <c r="T3082" s="13"/>
      <c r="U3082" s="13"/>
      <c r="V3082" s="13"/>
      <c r="W3082" s="4"/>
      <c r="X3082" s="30"/>
      <c r="Y3082" s="9"/>
      <c r="Z3082" s="9"/>
      <c r="AA3082" s="28"/>
      <c r="AB3082" s="3"/>
      <c r="AC3082" s="1"/>
      <c r="AD3082" s="9"/>
      <c r="AE3082" s="3"/>
      <c r="AF3082" s="3"/>
      <c r="AG3082" s="3"/>
      <c r="AH3082" s="9"/>
      <c r="AI3082" s="10"/>
      <c r="AJ3082" s="9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</row>
    <row r="3083" spans="1:145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13"/>
      <c r="T3083" s="13"/>
      <c r="U3083" s="13"/>
      <c r="V3083" s="13"/>
      <c r="W3083" s="4"/>
      <c r="X3083" s="30"/>
      <c r="Y3083" s="9"/>
      <c r="Z3083" s="9"/>
      <c r="AA3083" s="28"/>
      <c r="AB3083" s="3"/>
      <c r="AC3083" s="1"/>
      <c r="AD3083" s="9"/>
      <c r="AE3083" s="3"/>
      <c r="AF3083" s="3"/>
      <c r="AG3083" s="3"/>
      <c r="AH3083" s="9"/>
      <c r="AI3083" s="10"/>
      <c r="AJ3083" s="9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</row>
    <row r="3084" spans="1:145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13"/>
      <c r="T3084" s="13"/>
      <c r="U3084" s="13"/>
      <c r="V3084" s="13"/>
      <c r="W3084" s="4"/>
      <c r="X3084" s="30"/>
      <c r="Y3084" s="9"/>
      <c r="Z3084" s="9"/>
      <c r="AA3084" s="28"/>
      <c r="AB3084" s="3"/>
      <c r="AC3084" s="1"/>
      <c r="AD3084" s="9"/>
      <c r="AE3084" s="3"/>
      <c r="AF3084" s="3"/>
      <c r="AG3084" s="3"/>
      <c r="AH3084" s="9"/>
      <c r="AI3084" s="10"/>
      <c r="AJ3084" s="9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</row>
    <row r="3085" spans="1:145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13"/>
      <c r="T3085" s="13"/>
      <c r="U3085" s="13"/>
      <c r="V3085" s="13"/>
      <c r="W3085" s="4"/>
      <c r="X3085" s="30"/>
      <c r="Y3085" s="9"/>
      <c r="Z3085" s="9"/>
      <c r="AA3085" s="28"/>
      <c r="AB3085" s="3"/>
      <c r="AC3085" s="1"/>
      <c r="AD3085" s="9"/>
      <c r="AE3085" s="3"/>
      <c r="AF3085" s="3"/>
      <c r="AG3085" s="3"/>
      <c r="AH3085" s="9"/>
      <c r="AI3085" s="10"/>
      <c r="AJ3085" s="9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</row>
    <row r="3086" spans="1:145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13"/>
      <c r="T3086" s="13"/>
      <c r="U3086" s="13"/>
      <c r="V3086" s="13"/>
      <c r="W3086" s="4"/>
      <c r="X3086" s="30"/>
      <c r="Y3086" s="9"/>
      <c r="Z3086" s="9"/>
      <c r="AA3086" s="28"/>
      <c r="AB3086" s="3"/>
      <c r="AC3086" s="1"/>
      <c r="AD3086" s="9"/>
      <c r="AE3086" s="3"/>
      <c r="AF3086" s="3"/>
      <c r="AG3086" s="3"/>
      <c r="AH3086" s="9"/>
      <c r="AI3086" s="10"/>
      <c r="AJ3086" s="9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</row>
    <row r="3087" spans="1:145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13"/>
      <c r="T3087" s="13"/>
      <c r="U3087" s="13"/>
      <c r="V3087" s="13"/>
      <c r="W3087" s="4"/>
      <c r="X3087" s="30"/>
      <c r="Y3087" s="9"/>
      <c r="Z3087" s="9"/>
      <c r="AA3087" s="28"/>
      <c r="AB3087" s="3"/>
      <c r="AC3087" s="1"/>
      <c r="AD3087" s="9"/>
      <c r="AE3087" s="3"/>
      <c r="AF3087" s="3"/>
      <c r="AG3087" s="3"/>
      <c r="AH3087" s="9"/>
      <c r="AI3087" s="10"/>
      <c r="AJ3087" s="9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</row>
    <row r="3088" spans="1:145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13"/>
      <c r="T3088" s="13"/>
      <c r="U3088" s="13"/>
      <c r="V3088" s="13"/>
      <c r="W3088" s="4"/>
      <c r="X3088" s="30"/>
      <c r="Y3088" s="9"/>
      <c r="Z3088" s="9"/>
      <c r="AA3088" s="28"/>
      <c r="AB3088" s="3"/>
      <c r="AC3088" s="1"/>
      <c r="AD3088" s="9"/>
      <c r="AE3088" s="3"/>
      <c r="AF3088" s="3"/>
      <c r="AG3088" s="3"/>
      <c r="AH3088" s="9"/>
      <c r="AI3088" s="10"/>
      <c r="AJ3088" s="9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</row>
    <row r="3089" spans="1:145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13"/>
      <c r="T3089" s="13"/>
      <c r="U3089" s="13"/>
      <c r="V3089" s="13"/>
      <c r="W3089" s="4"/>
      <c r="X3089" s="30"/>
      <c r="Y3089" s="9"/>
      <c r="Z3089" s="9"/>
      <c r="AA3089" s="28"/>
      <c r="AB3089" s="3"/>
      <c r="AC3089" s="1"/>
      <c r="AD3089" s="9"/>
      <c r="AE3089" s="3"/>
      <c r="AF3089" s="3"/>
      <c r="AG3089" s="3"/>
      <c r="AH3089" s="9"/>
      <c r="AI3089" s="10"/>
      <c r="AJ3089" s="9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</row>
    <row r="3090" spans="1:145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13"/>
      <c r="T3090" s="13"/>
      <c r="U3090" s="13"/>
      <c r="V3090" s="13"/>
      <c r="W3090" s="4"/>
      <c r="X3090" s="30"/>
      <c r="Y3090" s="9"/>
      <c r="Z3090" s="9"/>
      <c r="AA3090" s="28"/>
      <c r="AB3090" s="3"/>
      <c r="AC3090" s="1"/>
      <c r="AD3090" s="9"/>
      <c r="AE3090" s="3"/>
      <c r="AF3090" s="3"/>
      <c r="AG3090" s="3"/>
      <c r="AH3090" s="9"/>
      <c r="AI3090" s="10"/>
      <c r="AJ3090" s="9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</row>
    <row r="3091" spans="1:145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13"/>
      <c r="T3091" s="13"/>
      <c r="U3091" s="13"/>
      <c r="V3091" s="13"/>
      <c r="W3091" s="4"/>
      <c r="X3091" s="30"/>
      <c r="Y3091" s="9"/>
      <c r="Z3091" s="9"/>
      <c r="AA3091" s="28"/>
      <c r="AB3091" s="3"/>
      <c r="AC3091" s="1"/>
      <c r="AD3091" s="9"/>
      <c r="AE3091" s="3"/>
      <c r="AF3091" s="3"/>
      <c r="AG3091" s="3"/>
      <c r="AH3091" s="9"/>
      <c r="AI3091" s="10"/>
      <c r="AJ3091" s="9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</row>
    <row r="3092" spans="1:145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13"/>
      <c r="T3092" s="13"/>
      <c r="U3092" s="13"/>
      <c r="V3092" s="13"/>
      <c r="W3092" s="4"/>
      <c r="X3092" s="30"/>
      <c r="Y3092" s="9"/>
      <c r="Z3092" s="9"/>
      <c r="AA3092" s="28"/>
      <c r="AB3092" s="3"/>
      <c r="AC3092" s="1"/>
      <c r="AD3092" s="9"/>
      <c r="AE3092" s="3"/>
      <c r="AF3092" s="3"/>
      <c r="AG3092" s="3"/>
      <c r="AH3092" s="9"/>
      <c r="AI3092" s="10"/>
      <c r="AJ3092" s="9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</row>
    <row r="3093" spans="1:145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13"/>
      <c r="T3093" s="13"/>
      <c r="U3093" s="13"/>
      <c r="V3093" s="13"/>
      <c r="W3093" s="4"/>
      <c r="X3093" s="30"/>
      <c r="Y3093" s="9"/>
      <c r="Z3093" s="9"/>
      <c r="AA3093" s="28"/>
      <c r="AB3093" s="3"/>
      <c r="AC3093" s="1"/>
      <c r="AD3093" s="9"/>
      <c r="AE3093" s="3"/>
      <c r="AF3093" s="3"/>
      <c r="AG3093" s="3"/>
      <c r="AH3093" s="9"/>
      <c r="AI3093" s="10"/>
      <c r="AJ3093" s="9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</row>
    <row r="3094" spans="1:145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13"/>
      <c r="T3094" s="13"/>
      <c r="U3094" s="13"/>
      <c r="V3094" s="13"/>
      <c r="W3094" s="4"/>
      <c r="X3094" s="30"/>
      <c r="Y3094" s="9"/>
      <c r="Z3094" s="9"/>
      <c r="AA3094" s="28"/>
      <c r="AB3094" s="3"/>
      <c r="AC3094" s="1"/>
      <c r="AD3094" s="9"/>
      <c r="AE3094" s="3"/>
      <c r="AF3094" s="3"/>
      <c r="AG3094" s="3"/>
      <c r="AH3094" s="9"/>
      <c r="AI3094" s="10"/>
      <c r="AJ3094" s="9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</row>
    <row r="3095" spans="1:145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13"/>
      <c r="T3095" s="13"/>
      <c r="U3095" s="13"/>
      <c r="V3095" s="13"/>
      <c r="W3095" s="4"/>
      <c r="X3095" s="30"/>
      <c r="Y3095" s="9"/>
      <c r="Z3095" s="9"/>
      <c r="AA3095" s="28"/>
      <c r="AB3095" s="3"/>
      <c r="AC3095" s="1"/>
      <c r="AD3095" s="9"/>
      <c r="AE3095" s="3"/>
      <c r="AF3095" s="3"/>
      <c r="AG3095" s="3"/>
      <c r="AH3095" s="9"/>
      <c r="AI3095" s="10"/>
      <c r="AJ3095" s="9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</row>
    <row r="3096" spans="1:145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13"/>
      <c r="T3096" s="13"/>
      <c r="U3096" s="13"/>
      <c r="V3096" s="13"/>
      <c r="W3096" s="4"/>
      <c r="X3096" s="30"/>
      <c r="Y3096" s="9"/>
      <c r="Z3096" s="9"/>
      <c r="AA3096" s="28"/>
      <c r="AB3096" s="3"/>
      <c r="AC3096" s="1"/>
      <c r="AD3096" s="9"/>
      <c r="AE3096" s="3"/>
      <c r="AF3096" s="3"/>
      <c r="AG3096" s="3"/>
      <c r="AH3096" s="9"/>
      <c r="AI3096" s="10"/>
      <c r="AJ3096" s="9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</row>
    <row r="3097" spans="1:145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13"/>
      <c r="T3097" s="13"/>
      <c r="U3097" s="13"/>
      <c r="V3097" s="13"/>
      <c r="W3097" s="4"/>
      <c r="X3097" s="30"/>
      <c r="Y3097" s="9"/>
      <c r="Z3097" s="9"/>
      <c r="AA3097" s="28"/>
      <c r="AB3097" s="3"/>
      <c r="AC3097" s="1"/>
      <c r="AD3097" s="9"/>
      <c r="AE3097" s="3"/>
      <c r="AF3097" s="3"/>
      <c r="AG3097" s="3"/>
      <c r="AH3097" s="9"/>
      <c r="AI3097" s="10"/>
      <c r="AJ3097" s="9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</row>
    <row r="3098" spans="1:145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13"/>
      <c r="T3098" s="13"/>
      <c r="U3098" s="13"/>
      <c r="V3098" s="13"/>
      <c r="W3098" s="4"/>
      <c r="X3098" s="30"/>
      <c r="Y3098" s="9"/>
      <c r="Z3098" s="9"/>
      <c r="AA3098" s="28"/>
      <c r="AB3098" s="3"/>
      <c r="AC3098" s="1"/>
      <c r="AD3098" s="9"/>
      <c r="AE3098" s="3"/>
      <c r="AF3098" s="3"/>
      <c r="AG3098" s="3"/>
      <c r="AH3098" s="9"/>
      <c r="AI3098" s="10"/>
      <c r="AJ3098" s="9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</row>
    <row r="3099" spans="1:145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13"/>
      <c r="T3099" s="13"/>
      <c r="U3099" s="13"/>
      <c r="V3099" s="13"/>
      <c r="W3099" s="4"/>
      <c r="X3099" s="30"/>
      <c r="Y3099" s="9"/>
      <c r="Z3099" s="9"/>
      <c r="AA3099" s="28"/>
      <c r="AB3099" s="3"/>
      <c r="AC3099" s="1"/>
      <c r="AD3099" s="9"/>
      <c r="AE3099" s="3"/>
      <c r="AF3099" s="3"/>
      <c r="AG3099" s="3"/>
      <c r="AH3099" s="9"/>
      <c r="AI3099" s="10"/>
      <c r="AJ3099" s="9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</row>
    <row r="3100" spans="1:145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13"/>
      <c r="T3100" s="13"/>
      <c r="U3100" s="13"/>
      <c r="V3100" s="13"/>
      <c r="W3100" s="4"/>
      <c r="X3100" s="30"/>
      <c r="Y3100" s="9"/>
      <c r="Z3100" s="9"/>
      <c r="AA3100" s="28"/>
      <c r="AB3100" s="3"/>
      <c r="AC3100" s="1"/>
      <c r="AD3100" s="9"/>
      <c r="AE3100" s="3"/>
      <c r="AF3100" s="3"/>
      <c r="AG3100" s="3"/>
      <c r="AH3100" s="9"/>
      <c r="AI3100" s="10"/>
      <c r="AJ3100" s="9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</row>
    <row r="3101" spans="1:145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13"/>
      <c r="T3101" s="13"/>
      <c r="U3101" s="13"/>
      <c r="V3101" s="13"/>
      <c r="W3101" s="4"/>
      <c r="X3101" s="30"/>
      <c r="Y3101" s="9"/>
      <c r="Z3101" s="9"/>
      <c r="AA3101" s="28"/>
      <c r="AB3101" s="3"/>
      <c r="AC3101" s="1"/>
      <c r="AD3101" s="9"/>
      <c r="AE3101" s="3"/>
      <c r="AF3101" s="3"/>
      <c r="AG3101" s="3"/>
      <c r="AH3101" s="9"/>
      <c r="AI3101" s="10"/>
      <c r="AJ3101" s="9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</row>
    <row r="3102" spans="1:145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13"/>
      <c r="T3102" s="13"/>
      <c r="U3102" s="13"/>
      <c r="V3102" s="13"/>
      <c r="W3102" s="4"/>
      <c r="X3102" s="30"/>
      <c r="Y3102" s="9"/>
      <c r="Z3102" s="9"/>
      <c r="AA3102" s="28"/>
      <c r="AB3102" s="3"/>
      <c r="AC3102" s="1"/>
      <c r="AD3102" s="9"/>
      <c r="AE3102" s="3"/>
      <c r="AF3102" s="3"/>
      <c r="AG3102" s="3"/>
      <c r="AH3102" s="9"/>
      <c r="AI3102" s="10"/>
      <c r="AJ3102" s="9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</row>
    <row r="3103" spans="1:145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13"/>
      <c r="T3103" s="13"/>
      <c r="U3103" s="13"/>
      <c r="V3103" s="13"/>
      <c r="W3103" s="4"/>
      <c r="X3103" s="30"/>
      <c r="Y3103" s="9"/>
      <c r="Z3103" s="9"/>
      <c r="AA3103" s="28"/>
      <c r="AB3103" s="3"/>
      <c r="AC3103" s="1"/>
      <c r="AD3103" s="9"/>
      <c r="AE3103" s="3"/>
      <c r="AF3103" s="3"/>
      <c r="AG3103" s="3"/>
      <c r="AH3103" s="9"/>
      <c r="AI3103" s="10"/>
      <c r="AJ3103" s="9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</row>
    <row r="3104" spans="1:145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13"/>
      <c r="T3104" s="13"/>
      <c r="U3104" s="13"/>
      <c r="V3104" s="13"/>
      <c r="W3104" s="4"/>
      <c r="X3104" s="30"/>
      <c r="Y3104" s="9"/>
      <c r="Z3104" s="9"/>
      <c r="AA3104" s="28"/>
      <c r="AB3104" s="3"/>
      <c r="AC3104" s="1"/>
      <c r="AD3104" s="9"/>
      <c r="AE3104" s="3"/>
      <c r="AF3104" s="3"/>
      <c r="AG3104" s="3"/>
      <c r="AH3104" s="9"/>
      <c r="AI3104" s="10"/>
      <c r="AJ3104" s="9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</row>
    <row r="3105" spans="1:145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13"/>
      <c r="T3105" s="13"/>
      <c r="U3105" s="13"/>
      <c r="V3105" s="13"/>
      <c r="W3105" s="4"/>
      <c r="X3105" s="30"/>
      <c r="Y3105" s="9"/>
      <c r="Z3105" s="9"/>
      <c r="AA3105" s="28"/>
      <c r="AB3105" s="3"/>
      <c r="AC3105" s="1"/>
      <c r="AD3105" s="9"/>
      <c r="AE3105" s="3"/>
      <c r="AF3105" s="3"/>
      <c r="AG3105" s="3"/>
      <c r="AH3105" s="9"/>
      <c r="AI3105" s="10"/>
      <c r="AJ3105" s="9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</row>
    <row r="3106" spans="1:145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13"/>
      <c r="T3106" s="13"/>
      <c r="U3106" s="13"/>
      <c r="V3106" s="13"/>
      <c r="W3106" s="4"/>
      <c r="X3106" s="30"/>
      <c r="Y3106" s="9"/>
      <c r="Z3106" s="9"/>
      <c r="AA3106" s="28"/>
      <c r="AB3106" s="3"/>
      <c r="AC3106" s="1"/>
      <c r="AD3106" s="9"/>
      <c r="AE3106" s="3"/>
      <c r="AF3106" s="3"/>
      <c r="AG3106" s="3"/>
      <c r="AH3106" s="9"/>
      <c r="AI3106" s="10"/>
      <c r="AJ3106" s="9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</row>
    <row r="3107" spans="1:145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13"/>
      <c r="T3107" s="13"/>
      <c r="U3107" s="13"/>
      <c r="V3107" s="13"/>
      <c r="W3107" s="4"/>
      <c r="X3107" s="30"/>
      <c r="Y3107" s="9"/>
      <c r="Z3107" s="9"/>
      <c r="AA3107" s="28"/>
      <c r="AB3107" s="3"/>
      <c r="AC3107" s="1"/>
      <c r="AD3107" s="9"/>
      <c r="AE3107" s="3"/>
      <c r="AF3107" s="3"/>
      <c r="AG3107" s="3"/>
      <c r="AH3107" s="9"/>
      <c r="AI3107" s="10"/>
      <c r="AJ3107" s="9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</row>
    <row r="3108" spans="1:145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13"/>
      <c r="T3108" s="13"/>
      <c r="U3108" s="13"/>
      <c r="V3108" s="13"/>
      <c r="W3108" s="4"/>
      <c r="X3108" s="30"/>
      <c r="Y3108" s="9"/>
      <c r="Z3108" s="9"/>
      <c r="AA3108" s="28"/>
      <c r="AB3108" s="3"/>
      <c r="AC3108" s="1"/>
      <c r="AD3108" s="9"/>
      <c r="AE3108" s="3"/>
      <c r="AF3108" s="3"/>
      <c r="AG3108" s="3"/>
      <c r="AH3108" s="9"/>
      <c r="AI3108" s="10"/>
      <c r="AJ3108" s="9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</row>
    <row r="3109" spans="1:145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13"/>
      <c r="T3109" s="13"/>
      <c r="U3109" s="13"/>
      <c r="V3109" s="13"/>
      <c r="W3109" s="4"/>
      <c r="X3109" s="30"/>
      <c r="Y3109" s="9"/>
      <c r="Z3109" s="9"/>
      <c r="AA3109" s="28"/>
      <c r="AB3109" s="3"/>
      <c r="AC3109" s="1"/>
      <c r="AD3109" s="9"/>
      <c r="AE3109" s="3"/>
      <c r="AF3109" s="3"/>
      <c r="AG3109" s="3"/>
      <c r="AH3109" s="9"/>
      <c r="AI3109" s="10"/>
      <c r="AJ3109" s="9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</row>
    <row r="3110" spans="1:145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13"/>
      <c r="T3110" s="13"/>
      <c r="U3110" s="13"/>
      <c r="V3110" s="13"/>
      <c r="W3110" s="4"/>
      <c r="X3110" s="30"/>
      <c r="Y3110" s="9"/>
      <c r="Z3110" s="9"/>
      <c r="AA3110" s="28"/>
      <c r="AB3110" s="3"/>
      <c r="AC3110" s="1"/>
      <c r="AD3110" s="9"/>
      <c r="AE3110" s="3"/>
      <c r="AF3110" s="3"/>
      <c r="AG3110" s="3"/>
      <c r="AH3110" s="9"/>
      <c r="AI3110" s="10"/>
      <c r="AJ3110" s="9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</row>
    <row r="3111" spans="1:145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13"/>
      <c r="T3111" s="13"/>
      <c r="U3111" s="13"/>
      <c r="V3111" s="13"/>
      <c r="W3111" s="4"/>
      <c r="X3111" s="30"/>
      <c r="Y3111" s="9"/>
      <c r="Z3111" s="9"/>
      <c r="AA3111" s="28"/>
      <c r="AB3111" s="3"/>
      <c r="AC3111" s="1"/>
      <c r="AD3111" s="9"/>
      <c r="AE3111" s="3"/>
      <c r="AF3111" s="3"/>
      <c r="AG3111" s="3"/>
      <c r="AH3111" s="9"/>
      <c r="AI3111" s="10"/>
      <c r="AJ3111" s="9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</row>
    <row r="3112" spans="1:145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13"/>
      <c r="T3112" s="13"/>
      <c r="U3112" s="13"/>
      <c r="V3112" s="13"/>
      <c r="W3112" s="4"/>
      <c r="X3112" s="30"/>
      <c r="Y3112" s="9"/>
      <c r="Z3112" s="9"/>
      <c r="AA3112" s="28"/>
      <c r="AB3112" s="3"/>
      <c r="AC3112" s="1"/>
      <c r="AD3112" s="9"/>
      <c r="AE3112" s="3"/>
      <c r="AF3112" s="3"/>
      <c r="AG3112" s="3"/>
      <c r="AH3112" s="9"/>
      <c r="AI3112" s="10"/>
      <c r="AJ3112" s="9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</row>
    <row r="3113" spans="1:145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13"/>
      <c r="T3113" s="13"/>
      <c r="U3113" s="13"/>
      <c r="V3113" s="13"/>
      <c r="W3113" s="4"/>
      <c r="X3113" s="30"/>
      <c r="Y3113" s="9"/>
      <c r="Z3113" s="9"/>
      <c r="AA3113" s="28"/>
      <c r="AB3113" s="3"/>
      <c r="AC3113" s="1"/>
      <c r="AD3113" s="9"/>
      <c r="AE3113" s="3"/>
      <c r="AF3113" s="3"/>
      <c r="AG3113" s="3"/>
      <c r="AH3113" s="9"/>
      <c r="AI3113" s="10"/>
      <c r="AJ3113" s="9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</row>
    <row r="3114" spans="1:145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13"/>
      <c r="T3114" s="13"/>
      <c r="U3114" s="13"/>
      <c r="V3114" s="13"/>
      <c r="W3114" s="4"/>
      <c r="X3114" s="30"/>
      <c r="Y3114" s="9"/>
      <c r="Z3114" s="9"/>
      <c r="AA3114" s="28"/>
      <c r="AB3114" s="3"/>
      <c r="AC3114" s="1"/>
      <c r="AD3114" s="9"/>
      <c r="AE3114" s="3"/>
      <c r="AF3114" s="3"/>
      <c r="AG3114" s="3"/>
      <c r="AH3114" s="9"/>
      <c r="AI3114" s="10"/>
      <c r="AJ3114" s="9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</row>
    <row r="3115" spans="1:145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13"/>
      <c r="T3115" s="13"/>
      <c r="U3115" s="13"/>
      <c r="V3115" s="13"/>
      <c r="W3115" s="4"/>
      <c r="X3115" s="30"/>
      <c r="Y3115" s="9"/>
      <c r="Z3115" s="9"/>
      <c r="AA3115" s="28"/>
      <c r="AB3115" s="3"/>
      <c r="AC3115" s="1"/>
      <c r="AD3115" s="9"/>
      <c r="AE3115" s="3"/>
      <c r="AF3115" s="3"/>
      <c r="AG3115" s="3"/>
      <c r="AH3115" s="9"/>
      <c r="AI3115" s="10"/>
      <c r="AJ3115" s="9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</row>
    <row r="3116" spans="1:145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13"/>
      <c r="T3116" s="13"/>
      <c r="U3116" s="13"/>
      <c r="V3116" s="13"/>
      <c r="W3116" s="4"/>
      <c r="X3116" s="30"/>
      <c r="Y3116" s="27"/>
      <c r="Z3116" s="27"/>
      <c r="AA3116" s="32"/>
      <c r="AB3116" s="20"/>
      <c r="AC3116" s="23"/>
      <c r="AD3116" s="27"/>
      <c r="AE3116" s="20"/>
      <c r="AF3116" s="20"/>
      <c r="AG3116" s="20"/>
      <c r="AH3116" s="27"/>
      <c r="AI3116" s="21"/>
      <c r="AJ3116" s="27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</row>
    <row r="3117" spans="1:145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13"/>
      <c r="T3117" s="13"/>
      <c r="U3117" s="13"/>
      <c r="V3117" s="13"/>
      <c r="W3117" s="4"/>
      <c r="X3117" s="30"/>
      <c r="Y3117" s="9"/>
      <c r="Z3117" s="9"/>
      <c r="AA3117" s="28"/>
      <c r="AB3117" s="3"/>
      <c r="AC3117" s="1"/>
      <c r="AD3117" s="9"/>
      <c r="AE3117" s="3"/>
      <c r="AF3117" s="3"/>
      <c r="AG3117" s="3"/>
      <c r="AH3117" s="9"/>
      <c r="AI3117" s="10"/>
      <c r="AJ3117" s="9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</row>
    <row r="3118" spans="1:145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13"/>
      <c r="T3118" s="13"/>
      <c r="U3118" s="13"/>
      <c r="V3118" s="13"/>
      <c r="W3118" s="4"/>
      <c r="X3118" s="30"/>
      <c r="Y3118" s="27"/>
      <c r="Z3118" s="27"/>
      <c r="AA3118" s="32"/>
      <c r="AB3118" s="20"/>
      <c r="AC3118" s="23"/>
      <c r="AD3118" s="27"/>
      <c r="AE3118" s="20"/>
      <c r="AF3118" s="20"/>
      <c r="AG3118" s="20"/>
      <c r="AH3118" s="27"/>
      <c r="AI3118" s="21"/>
      <c r="AJ3118" s="27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</row>
    <row r="3119" spans="1:145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13"/>
      <c r="T3119" s="13"/>
      <c r="U3119" s="13"/>
      <c r="V3119" s="13"/>
      <c r="W3119" s="4"/>
      <c r="X3119" s="30"/>
      <c r="Y3119" s="9"/>
      <c r="Z3119" s="9"/>
      <c r="AA3119" s="28"/>
      <c r="AB3119" s="3"/>
      <c r="AC3119" s="1"/>
      <c r="AD3119" s="9"/>
      <c r="AE3119" s="3"/>
      <c r="AF3119" s="3"/>
      <c r="AG3119" s="3"/>
      <c r="AH3119" s="9"/>
      <c r="AI3119" s="10"/>
      <c r="AJ3119" s="9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</row>
    <row r="3120" spans="1:145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13"/>
      <c r="T3120" s="13"/>
      <c r="U3120" s="13"/>
      <c r="V3120" s="13"/>
      <c r="W3120" s="4"/>
      <c r="X3120" s="30"/>
      <c r="Y3120" s="9"/>
      <c r="Z3120" s="9"/>
      <c r="AA3120" s="28"/>
      <c r="AB3120" s="3"/>
      <c r="AC3120" s="1"/>
      <c r="AD3120" s="9"/>
      <c r="AE3120" s="3"/>
      <c r="AF3120" s="3"/>
      <c r="AG3120" s="3"/>
      <c r="AH3120" s="9"/>
      <c r="AI3120" s="10"/>
      <c r="AJ3120" s="9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</row>
    <row r="3121" spans="1:145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13"/>
      <c r="T3121" s="13"/>
      <c r="U3121" s="13"/>
      <c r="V3121" s="13"/>
      <c r="W3121" s="4"/>
      <c r="X3121" s="30"/>
      <c r="Y3121" s="9"/>
      <c r="Z3121" s="9"/>
      <c r="AA3121" s="28"/>
      <c r="AB3121" s="3"/>
      <c r="AC3121" s="1"/>
      <c r="AD3121" s="9"/>
      <c r="AE3121" s="3"/>
      <c r="AF3121" s="3"/>
      <c r="AG3121" s="3"/>
      <c r="AH3121" s="9"/>
      <c r="AI3121" s="10"/>
      <c r="AJ3121" s="9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</row>
    <row r="3122" spans="1:145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13"/>
      <c r="T3122" s="13"/>
      <c r="U3122" s="13"/>
      <c r="V3122" s="13"/>
      <c r="W3122" s="4"/>
      <c r="X3122" s="30"/>
      <c r="Y3122" s="9"/>
      <c r="Z3122" s="9"/>
      <c r="AA3122" s="28"/>
      <c r="AB3122" s="3"/>
      <c r="AC3122" s="1"/>
      <c r="AD3122" s="9"/>
      <c r="AE3122" s="3"/>
      <c r="AF3122" s="3"/>
      <c r="AG3122" s="3"/>
      <c r="AH3122" s="9"/>
      <c r="AI3122" s="10"/>
      <c r="AJ3122" s="9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</row>
    <row r="3123" spans="1:145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13"/>
      <c r="T3123" s="13"/>
      <c r="U3123" s="13"/>
      <c r="V3123" s="13"/>
      <c r="W3123" s="4"/>
      <c r="X3123" s="30"/>
      <c r="Y3123" s="9"/>
      <c r="Z3123" s="9"/>
      <c r="AA3123" s="28"/>
      <c r="AB3123" s="3"/>
      <c r="AC3123" s="1"/>
      <c r="AD3123" s="9"/>
      <c r="AE3123" s="3"/>
      <c r="AF3123" s="3"/>
      <c r="AG3123" s="3"/>
      <c r="AH3123" s="9"/>
      <c r="AI3123" s="10"/>
      <c r="AJ3123" s="9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</row>
    <row r="3124" spans="1:145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13"/>
      <c r="T3124" s="13"/>
      <c r="U3124" s="13"/>
      <c r="V3124" s="13"/>
      <c r="W3124" s="4"/>
      <c r="X3124" s="30"/>
      <c r="Y3124" s="9"/>
      <c r="Z3124" s="9"/>
      <c r="AA3124" s="28"/>
      <c r="AB3124" s="3"/>
      <c r="AC3124" s="1"/>
      <c r="AD3124" s="9"/>
      <c r="AE3124" s="3"/>
      <c r="AF3124" s="3"/>
      <c r="AG3124" s="3"/>
      <c r="AH3124" s="9"/>
      <c r="AI3124" s="10"/>
      <c r="AJ3124" s="9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</row>
    <row r="3125" spans="1:145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13"/>
      <c r="T3125" s="13"/>
      <c r="U3125" s="13"/>
      <c r="V3125" s="13"/>
      <c r="W3125" s="4"/>
      <c r="X3125" s="30"/>
      <c r="Y3125" s="9"/>
      <c r="Z3125" s="9"/>
      <c r="AA3125" s="28"/>
      <c r="AB3125" s="3"/>
      <c r="AC3125" s="1"/>
      <c r="AD3125" s="9"/>
      <c r="AE3125" s="3"/>
      <c r="AF3125" s="3"/>
      <c r="AG3125" s="3"/>
      <c r="AH3125" s="9"/>
      <c r="AI3125" s="10"/>
      <c r="AJ3125" s="9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</row>
    <row r="3126" spans="1:145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13"/>
      <c r="T3126" s="13"/>
      <c r="U3126" s="13"/>
      <c r="V3126" s="13"/>
      <c r="W3126" s="4"/>
      <c r="X3126" s="30"/>
      <c r="Y3126" s="9"/>
      <c r="Z3126" s="9"/>
      <c r="AA3126" s="28"/>
      <c r="AB3126" s="3"/>
      <c r="AC3126" s="1"/>
      <c r="AD3126" s="9"/>
      <c r="AE3126" s="3"/>
      <c r="AF3126" s="3"/>
      <c r="AG3126" s="3"/>
      <c r="AH3126" s="9"/>
      <c r="AI3126" s="10"/>
      <c r="AJ3126" s="9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</row>
    <row r="3127" spans="1:145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13"/>
      <c r="T3127" s="13"/>
      <c r="U3127" s="13"/>
      <c r="V3127" s="13"/>
      <c r="W3127" s="4"/>
      <c r="X3127" s="30"/>
      <c r="Y3127" s="9"/>
      <c r="Z3127" s="9"/>
      <c r="AA3127" s="28"/>
      <c r="AB3127" s="3"/>
      <c r="AC3127" s="1"/>
      <c r="AD3127" s="9"/>
      <c r="AE3127" s="3"/>
      <c r="AF3127" s="3"/>
      <c r="AG3127" s="3"/>
      <c r="AH3127" s="9"/>
      <c r="AI3127" s="10"/>
      <c r="AJ3127" s="9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</row>
    <row r="3128" spans="1:145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13"/>
      <c r="T3128" s="13"/>
      <c r="U3128" s="13"/>
      <c r="V3128" s="13"/>
      <c r="W3128" s="4"/>
      <c r="X3128" s="30"/>
      <c r="Y3128" s="9"/>
      <c r="Z3128" s="9"/>
      <c r="AA3128" s="28"/>
      <c r="AB3128" s="3"/>
      <c r="AC3128" s="1"/>
      <c r="AD3128" s="9"/>
      <c r="AE3128" s="3"/>
      <c r="AF3128" s="3"/>
      <c r="AG3128" s="3"/>
      <c r="AH3128" s="9"/>
      <c r="AI3128" s="10"/>
      <c r="AJ3128" s="9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</row>
    <row r="3129" spans="1:145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13"/>
      <c r="T3129" s="13"/>
      <c r="U3129" s="13"/>
      <c r="V3129" s="13"/>
      <c r="W3129" s="4"/>
      <c r="X3129" s="30"/>
      <c r="Y3129" s="9"/>
      <c r="Z3129" s="9"/>
      <c r="AA3129" s="28"/>
      <c r="AB3129" s="3"/>
      <c r="AC3129" s="1"/>
      <c r="AD3129" s="9"/>
      <c r="AE3129" s="3"/>
      <c r="AF3129" s="3"/>
      <c r="AG3129" s="3"/>
      <c r="AH3129" s="9"/>
      <c r="AI3129" s="10"/>
      <c r="AJ3129" s="9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</row>
    <row r="3130" spans="1:145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13"/>
      <c r="T3130" s="13"/>
      <c r="U3130" s="13"/>
      <c r="V3130" s="13"/>
      <c r="W3130" s="4"/>
      <c r="X3130" s="30"/>
      <c r="Y3130" s="9"/>
      <c r="Z3130" s="9"/>
      <c r="AA3130" s="28"/>
      <c r="AB3130" s="3"/>
      <c r="AC3130" s="1"/>
      <c r="AD3130" s="9"/>
      <c r="AE3130" s="3"/>
      <c r="AF3130" s="3"/>
      <c r="AG3130" s="3"/>
      <c r="AH3130" s="9"/>
      <c r="AI3130" s="10"/>
      <c r="AJ3130" s="9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</row>
    <row r="3131" spans="1:145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13"/>
      <c r="T3131" s="13"/>
      <c r="U3131" s="13"/>
      <c r="V3131" s="13"/>
      <c r="W3131" s="4"/>
      <c r="X3131" s="30"/>
      <c r="Y3131" s="9"/>
      <c r="Z3131" s="9"/>
      <c r="AA3131" s="28"/>
      <c r="AB3131" s="3"/>
      <c r="AC3131" s="1"/>
      <c r="AD3131" s="9"/>
      <c r="AE3131" s="3"/>
      <c r="AF3131" s="3"/>
      <c r="AG3131" s="3"/>
      <c r="AH3131" s="9"/>
      <c r="AI3131" s="10"/>
      <c r="AJ3131" s="9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</row>
    <row r="3132" spans="1:145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13"/>
      <c r="T3132" s="13"/>
      <c r="U3132" s="13"/>
      <c r="V3132" s="13"/>
      <c r="W3132" s="4"/>
      <c r="X3132" s="30"/>
      <c r="Y3132" s="9"/>
      <c r="Z3132" s="9"/>
      <c r="AA3132" s="28"/>
      <c r="AB3132" s="3"/>
      <c r="AC3132" s="1"/>
      <c r="AD3132" s="9"/>
      <c r="AE3132" s="3"/>
      <c r="AF3132" s="3"/>
      <c r="AG3132" s="3"/>
      <c r="AH3132" s="9"/>
      <c r="AI3132" s="10"/>
      <c r="AJ3132" s="9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</row>
    <row r="3133" spans="1:145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13"/>
      <c r="T3133" s="13"/>
      <c r="U3133" s="13"/>
      <c r="V3133" s="13"/>
      <c r="W3133" s="4"/>
      <c r="X3133" s="30"/>
      <c r="Y3133" s="9"/>
      <c r="Z3133" s="9"/>
      <c r="AA3133" s="28"/>
      <c r="AB3133" s="3"/>
      <c r="AC3133" s="1"/>
      <c r="AD3133" s="9"/>
      <c r="AE3133" s="3"/>
      <c r="AF3133" s="3"/>
      <c r="AG3133" s="3"/>
      <c r="AH3133" s="9"/>
      <c r="AI3133" s="10"/>
      <c r="AJ3133" s="9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</row>
    <row r="3134" spans="1:145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13"/>
      <c r="T3134" s="13"/>
      <c r="U3134" s="13"/>
      <c r="V3134" s="13"/>
      <c r="W3134" s="4"/>
      <c r="X3134" s="30"/>
      <c r="Y3134" s="9"/>
      <c r="Z3134" s="9"/>
      <c r="AA3134" s="28"/>
      <c r="AB3134" s="3"/>
      <c r="AC3134" s="1"/>
      <c r="AD3134" s="9"/>
      <c r="AE3134" s="3"/>
      <c r="AF3134" s="3"/>
      <c r="AG3134" s="3"/>
      <c r="AH3134" s="9"/>
      <c r="AI3134" s="10"/>
      <c r="AJ3134" s="9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</row>
    <row r="3135" spans="1:145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13"/>
      <c r="T3135" s="13"/>
      <c r="U3135" s="13"/>
      <c r="V3135" s="13"/>
      <c r="W3135" s="4"/>
      <c r="X3135" s="30"/>
      <c r="Y3135" s="9"/>
      <c r="Z3135" s="9"/>
      <c r="AA3135" s="28"/>
      <c r="AB3135" s="3"/>
      <c r="AC3135" s="1"/>
      <c r="AD3135" s="9"/>
      <c r="AE3135" s="3"/>
      <c r="AF3135" s="3"/>
      <c r="AG3135" s="3"/>
      <c r="AH3135" s="9"/>
      <c r="AI3135" s="10"/>
      <c r="AJ3135" s="9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</row>
    <row r="3136" spans="1:145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13"/>
      <c r="T3136" s="13"/>
      <c r="U3136" s="13"/>
      <c r="V3136" s="13"/>
      <c r="W3136" s="4"/>
      <c r="X3136" s="30"/>
      <c r="Y3136" s="9"/>
      <c r="Z3136" s="9"/>
      <c r="AA3136" s="28"/>
      <c r="AB3136" s="3"/>
      <c r="AC3136" s="1"/>
      <c r="AD3136" s="9"/>
      <c r="AE3136" s="3"/>
      <c r="AF3136" s="3"/>
      <c r="AG3136" s="3"/>
      <c r="AH3136" s="9"/>
      <c r="AI3136" s="10"/>
      <c r="AJ3136" s="9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</row>
    <row r="3137" spans="1:145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13"/>
      <c r="T3137" s="13"/>
      <c r="U3137" s="13"/>
      <c r="V3137" s="13"/>
      <c r="W3137" s="4"/>
      <c r="X3137" s="30"/>
      <c r="Y3137" s="9"/>
      <c r="Z3137" s="9"/>
      <c r="AA3137" s="28"/>
      <c r="AB3137" s="3"/>
      <c r="AC3137" s="1"/>
      <c r="AD3137" s="9"/>
      <c r="AE3137" s="3"/>
      <c r="AF3137" s="3"/>
      <c r="AG3137" s="3"/>
      <c r="AH3137" s="9"/>
      <c r="AI3137" s="10"/>
      <c r="AJ3137" s="9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</row>
    <row r="3138" spans="1:145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13"/>
      <c r="T3138" s="13"/>
      <c r="U3138" s="13"/>
      <c r="V3138" s="13"/>
      <c r="W3138" s="4"/>
      <c r="X3138" s="30"/>
      <c r="Y3138" s="9"/>
      <c r="Z3138" s="9"/>
      <c r="AA3138" s="28"/>
      <c r="AB3138" s="3"/>
      <c r="AC3138" s="1"/>
      <c r="AD3138" s="9"/>
      <c r="AE3138" s="3"/>
      <c r="AF3138" s="3"/>
      <c r="AG3138" s="3"/>
      <c r="AH3138" s="9"/>
      <c r="AI3138" s="10"/>
      <c r="AJ3138" s="9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</row>
    <row r="3139" spans="1:145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13"/>
      <c r="T3139" s="13"/>
      <c r="U3139" s="13"/>
      <c r="V3139" s="13"/>
      <c r="W3139" s="4"/>
      <c r="X3139" s="30"/>
      <c r="Y3139" s="9"/>
      <c r="Z3139" s="9"/>
      <c r="AA3139" s="28"/>
      <c r="AB3139" s="3"/>
      <c r="AC3139" s="1"/>
      <c r="AD3139" s="9"/>
      <c r="AE3139" s="3"/>
      <c r="AF3139" s="3"/>
      <c r="AG3139" s="3"/>
      <c r="AH3139" s="9"/>
      <c r="AI3139" s="10"/>
      <c r="AJ3139" s="9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</row>
    <row r="3140" spans="1:145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13"/>
      <c r="T3140" s="13"/>
      <c r="U3140" s="13"/>
      <c r="V3140" s="13"/>
      <c r="W3140" s="4"/>
      <c r="X3140" s="30"/>
      <c r="Y3140" s="9"/>
      <c r="Z3140" s="9"/>
      <c r="AA3140" s="28"/>
      <c r="AB3140" s="3"/>
      <c r="AC3140" s="1"/>
      <c r="AD3140" s="9"/>
      <c r="AE3140" s="3"/>
      <c r="AF3140" s="3"/>
      <c r="AG3140" s="3"/>
      <c r="AH3140" s="9"/>
      <c r="AI3140" s="10"/>
      <c r="AJ3140" s="9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</row>
    <row r="3141" spans="1:145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13"/>
      <c r="T3141" s="13"/>
      <c r="U3141" s="13"/>
      <c r="V3141" s="13"/>
      <c r="W3141" s="4"/>
      <c r="X3141" s="30"/>
      <c r="Y3141" s="9"/>
      <c r="Z3141" s="9"/>
      <c r="AA3141" s="28"/>
      <c r="AB3141" s="3"/>
      <c r="AC3141" s="1"/>
      <c r="AD3141" s="9"/>
      <c r="AE3141" s="3"/>
      <c r="AF3141" s="3"/>
      <c r="AG3141" s="3"/>
      <c r="AH3141" s="9"/>
      <c r="AI3141" s="10"/>
      <c r="AJ3141" s="9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</row>
    <row r="3142" spans="1:145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13"/>
      <c r="T3142" s="13"/>
      <c r="U3142" s="13"/>
      <c r="V3142" s="13"/>
      <c r="W3142" s="4"/>
      <c r="X3142" s="30"/>
      <c r="Y3142" s="9"/>
      <c r="Z3142" s="9"/>
      <c r="AA3142" s="28"/>
      <c r="AB3142" s="3"/>
      <c r="AC3142" s="1"/>
      <c r="AD3142" s="9"/>
      <c r="AE3142" s="3"/>
      <c r="AF3142" s="3"/>
      <c r="AG3142" s="3"/>
      <c r="AH3142" s="9"/>
      <c r="AI3142" s="10"/>
      <c r="AJ3142" s="9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</row>
    <row r="3143" spans="1:145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13"/>
      <c r="T3143" s="13"/>
      <c r="U3143" s="13"/>
      <c r="V3143" s="13"/>
      <c r="W3143" s="4"/>
      <c r="X3143" s="30"/>
      <c r="Y3143" s="9"/>
      <c r="Z3143" s="9"/>
      <c r="AA3143" s="28"/>
      <c r="AB3143" s="3"/>
      <c r="AC3143" s="1"/>
      <c r="AD3143" s="9"/>
      <c r="AE3143" s="3"/>
      <c r="AF3143" s="3"/>
      <c r="AG3143" s="3"/>
      <c r="AH3143" s="9"/>
      <c r="AI3143" s="10"/>
      <c r="AJ3143" s="9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</row>
    <row r="3144" spans="1:145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13"/>
      <c r="T3144" s="13"/>
      <c r="U3144" s="13"/>
      <c r="V3144" s="13"/>
      <c r="W3144" s="4"/>
      <c r="X3144" s="30"/>
      <c r="Y3144" s="9"/>
      <c r="Z3144" s="9"/>
      <c r="AA3144" s="28"/>
      <c r="AB3144" s="3"/>
      <c r="AC3144" s="1"/>
      <c r="AD3144" s="9"/>
      <c r="AE3144" s="3"/>
      <c r="AF3144" s="3"/>
      <c r="AG3144" s="3"/>
      <c r="AH3144" s="9"/>
      <c r="AI3144" s="10"/>
      <c r="AJ3144" s="9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</row>
    <row r="3145" spans="1:145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13"/>
      <c r="T3145" s="13"/>
      <c r="U3145" s="13"/>
      <c r="V3145" s="13"/>
      <c r="W3145" s="4"/>
      <c r="X3145" s="30"/>
      <c r="Y3145" s="9"/>
      <c r="Z3145" s="9"/>
      <c r="AA3145" s="28"/>
      <c r="AB3145" s="3"/>
      <c r="AC3145" s="1"/>
      <c r="AD3145" s="9"/>
      <c r="AE3145" s="3"/>
      <c r="AF3145" s="3"/>
      <c r="AG3145" s="3"/>
      <c r="AH3145" s="9"/>
      <c r="AI3145" s="10"/>
      <c r="AJ3145" s="9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</row>
    <row r="3146" spans="1:145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13"/>
      <c r="T3146" s="13"/>
      <c r="U3146" s="13"/>
      <c r="V3146" s="13"/>
      <c r="W3146" s="4"/>
      <c r="X3146" s="30"/>
      <c r="Y3146" s="9"/>
      <c r="Z3146" s="9"/>
      <c r="AA3146" s="28"/>
      <c r="AB3146" s="3"/>
      <c r="AC3146" s="1"/>
      <c r="AD3146" s="9"/>
      <c r="AE3146" s="3"/>
      <c r="AF3146" s="3"/>
      <c r="AG3146" s="3"/>
      <c r="AH3146" s="9"/>
      <c r="AI3146" s="10"/>
      <c r="AJ3146" s="9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</row>
    <row r="3147" spans="1:145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13"/>
      <c r="T3147" s="13"/>
      <c r="U3147" s="13"/>
      <c r="V3147" s="13"/>
      <c r="W3147" s="4"/>
      <c r="X3147" s="30"/>
      <c r="Y3147" s="9"/>
      <c r="Z3147" s="9"/>
      <c r="AA3147" s="28"/>
      <c r="AB3147" s="3"/>
      <c r="AC3147" s="1"/>
      <c r="AD3147" s="9"/>
      <c r="AE3147" s="3"/>
      <c r="AF3147" s="3"/>
      <c r="AG3147" s="3"/>
      <c r="AH3147" s="9"/>
      <c r="AI3147" s="10"/>
      <c r="AJ3147" s="9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</row>
    <row r="3148" spans="1:145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13"/>
      <c r="T3148" s="13"/>
      <c r="U3148" s="13"/>
      <c r="V3148" s="13"/>
      <c r="W3148" s="4"/>
      <c r="X3148" s="30"/>
      <c r="Y3148" s="9"/>
      <c r="Z3148" s="9"/>
      <c r="AA3148" s="28"/>
      <c r="AB3148" s="3"/>
      <c r="AC3148" s="1"/>
      <c r="AD3148" s="9"/>
      <c r="AE3148" s="3"/>
      <c r="AF3148" s="3"/>
      <c r="AG3148" s="3"/>
      <c r="AH3148" s="9"/>
      <c r="AI3148" s="10"/>
      <c r="AJ3148" s="9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</row>
    <row r="3149" spans="1:145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13"/>
      <c r="T3149" s="13"/>
      <c r="U3149" s="13"/>
      <c r="V3149" s="13"/>
      <c r="W3149" s="4"/>
      <c r="X3149" s="30"/>
      <c r="Y3149" s="9"/>
      <c r="Z3149" s="9"/>
      <c r="AA3149" s="28"/>
      <c r="AB3149" s="3"/>
      <c r="AC3149" s="1"/>
      <c r="AD3149" s="9"/>
      <c r="AE3149" s="3"/>
      <c r="AF3149" s="3"/>
      <c r="AG3149" s="3"/>
      <c r="AH3149" s="9"/>
      <c r="AI3149" s="10"/>
      <c r="AJ3149" s="9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</row>
    <row r="3150" spans="1:145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13"/>
      <c r="T3150" s="13"/>
      <c r="U3150" s="13"/>
      <c r="V3150" s="13"/>
      <c r="W3150" s="4"/>
      <c r="X3150" s="30"/>
      <c r="Y3150" s="9"/>
      <c r="Z3150" s="9"/>
      <c r="AA3150" s="28"/>
      <c r="AB3150" s="3"/>
      <c r="AC3150" s="1"/>
      <c r="AD3150" s="9"/>
      <c r="AE3150" s="3"/>
      <c r="AF3150" s="3"/>
      <c r="AG3150" s="3"/>
      <c r="AH3150" s="9"/>
      <c r="AI3150" s="10"/>
      <c r="AJ3150" s="9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</row>
    <row r="3151" spans="1:145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13"/>
      <c r="T3151" s="13"/>
      <c r="U3151" s="13"/>
      <c r="V3151" s="13"/>
      <c r="W3151" s="4"/>
      <c r="X3151" s="30"/>
      <c r="Y3151" s="9"/>
      <c r="Z3151" s="9"/>
      <c r="AA3151" s="28"/>
      <c r="AB3151" s="3"/>
      <c r="AC3151" s="1"/>
      <c r="AD3151" s="9"/>
      <c r="AE3151" s="3"/>
      <c r="AF3151" s="3"/>
      <c r="AG3151" s="3"/>
      <c r="AH3151" s="9"/>
      <c r="AI3151" s="10"/>
      <c r="AJ3151" s="9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</row>
    <row r="3152" spans="1:145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13"/>
      <c r="T3152" s="13"/>
      <c r="U3152" s="13"/>
      <c r="V3152" s="13"/>
      <c r="W3152" s="4"/>
      <c r="X3152" s="30"/>
      <c r="Y3152" s="9"/>
      <c r="Z3152" s="9"/>
      <c r="AA3152" s="28"/>
      <c r="AB3152" s="3"/>
      <c r="AC3152" s="1"/>
      <c r="AD3152" s="9"/>
      <c r="AE3152" s="3"/>
      <c r="AF3152" s="3"/>
      <c r="AG3152" s="3"/>
      <c r="AH3152" s="9"/>
      <c r="AI3152" s="10"/>
      <c r="AJ3152" s="9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</row>
    <row r="3153" spans="1:145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13"/>
      <c r="T3153" s="13"/>
      <c r="U3153" s="13"/>
      <c r="V3153" s="13"/>
      <c r="W3153" s="4"/>
      <c r="X3153" s="30"/>
      <c r="Y3153" s="9"/>
      <c r="Z3153" s="9"/>
      <c r="AA3153" s="28"/>
      <c r="AB3153" s="3"/>
      <c r="AC3153" s="1"/>
      <c r="AD3153" s="9"/>
      <c r="AE3153" s="3"/>
      <c r="AF3153" s="3"/>
      <c r="AG3153" s="3"/>
      <c r="AH3153" s="9"/>
      <c r="AI3153" s="10"/>
      <c r="AJ3153" s="9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</row>
    <row r="3154" spans="1:145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13"/>
      <c r="T3154" s="13"/>
      <c r="U3154" s="13"/>
      <c r="V3154" s="13"/>
      <c r="W3154" s="4"/>
      <c r="X3154" s="30"/>
      <c r="Y3154" s="9"/>
      <c r="Z3154" s="9"/>
      <c r="AA3154" s="28"/>
      <c r="AB3154" s="3"/>
      <c r="AC3154" s="1"/>
      <c r="AD3154" s="9"/>
      <c r="AE3154" s="3"/>
      <c r="AF3154" s="3"/>
      <c r="AG3154" s="3"/>
      <c r="AH3154" s="9"/>
      <c r="AI3154" s="10"/>
      <c r="AJ3154" s="9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</row>
    <row r="3155" spans="1:145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13"/>
      <c r="T3155" s="13"/>
      <c r="U3155" s="13"/>
      <c r="V3155" s="13"/>
      <c r="W3155" s="4"/>
      <c r="X3155" s="30"/>
      <c r="Y3155" s="9"/>
      <c r="Z3155" s="9"/>
      <c r="AA3155" s="28"/>
      <c r="AB3155" s="3"/>
      <c r="AC3155" s="1"/>
      <c r="AD3155" s="9"/>
      <c r="AE3155" s="3"/>
      <c r="AF3155" s="3"/>
      <c r="AG3155" s="3"/>
      <c r="AH3155" s="9"/>
      <c r="AI3155" s="10"/>
      <c r="AJ3155" s="9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</row>
    <row r="3156" spans="1:145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13"/>
      <c r="T3156" s="13"/>
      <c r="U3156" s="13"/>
      <c r="V3156" s="13"/>
      <c r="W3156" s="4"/>
      <c r="X3156" s="30"/>
      <c r="Y3156" s="9"/>
      <c r="Z3156" s="9"/>
      <c r="AA3156" s="28"/>
      <c r="AB3156" s="3"/>
      <c r="AC3156" s="1"/>
      <c r="AD3156" s="9"/>
      <c r="AE3156" s="3"/>
      <c r="AF3156" s="3"/>
      <c r="AG3156" s="3"/>
      <c r="AH3156" s="9"/>
      <c r="AI3156" s="10"/>
      <c r="AJ3156" s="9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</row>
    <row r="3157" spans="1:145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13"/>
      <c r="T3157" s="13"/>
      <c r="U3157" s="13"/>
      <c r="V3157" s="13"/>
      <c r="W3157" s="4"/>
      <c r="X3157" s="30"/>
      <c r="Y3157" s="9"/>
      <c r="Z3157" s="9"/>
      <c r="AA3157" s="28"/>
      <c r="AB3157" s="3"/>
      <c r="AC3157" s="1"/>
      <c r="AD3157" s="9"/>
      <c r="AE3157" s="3"/>
      <c r="AF3157" s="3"/>
      <c r="AG3157" s="3"/>
      <c r="AH3157" s="9"/>
      <c r="AI3157" s="10"/>
      <c r="AJ3157" s="9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</row>
    <row r="3158" spans="1:145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13"/>
      <c r="T3158" s="13"/>
      <c r="U3158" s="13"/>
      <c r="V3158" s="13"/>
      <c r="W3158" s="4"/>
      <c r="X3158" s="30"/>
      <c r="Y3158" s="9"/>
      <c r="Z3158" s="9"/>
      <c r="AA3158" s="28"/>
      <c r="AB3158" s="3"/>
      <c r="AC3158" s="1"/>
      <c r="AD3158" s="9"/>
      <c r="AE3158" s="3"/>
      <c r="AF3158" s="3"/>
      <c r="AG3158" s="3"/>
      <c r="AH3158" s="9"/>
      <c r="AI3158" s="10"/>
      <c r="AJ3158" s="9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</row>
    <row r="3159" spans="1:145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13"/>
      <c r="T3159" s="13"/>
      <c r="U3159" s="13"/>
      <c r="V3159" s="13"/>
      <c r="W3159" s="4"/>
      <c r="X3159" s="30"/>
      <c r="Y3159" s="9"/>
      <c r="Z3159" s="9"/>
      <c r="AA3159" s="28"/>
      <c r="AB3159" s="3"/>
      <c r="AC3159" s="1"/>
      <c r="AD3159" s="9"/>
      <c r="AE3159" s="3"/>
      <c r="AF3159" s="3"/>
      <c r="AG3159" s="3"/>
      <c r="AH3159" s="9"/>
      <c r="AI3159" s="10"/>
      <c r="AJ3159" s="9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</row>
    <row r="3160" spans="1:145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13"/>
      <c r="T3160" s="13"/>
      <c r="U3160" s="13"/>
      <c r="V3160" s="13"/>
      <c r="W3160" s="4"/>
      <c r="X3160" s="30"/>
      <c r="Y3160" s="9"/>
      <c r="Z3160" s="9"/>
      <c r="AA3160" s="28"/>
      <c r="AB3160" s="3"/>
      <c r="AC3160" s="1"/>
      <c r="AD3160" s="9"/>
      <c r="AE3160" s="3"/>
      <c r="AF3160" s="3"/>
      <c r="AG3160" s="3"/>
      <c r="AH3160" s="9"/>
      <c r="AI3160" s="10"/>
      <c r="AJ3160" s="9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</row>
    <row r="3161" spans="1:145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13"/>
      <c r="T3161" s="13"/>
      <c r="U3161" s="13"/>
      <c r="V3161" s="13"/>
      <c r="W3161" s="4"/>
      <c r="X3161" s="30"/>
      <c r="Y3161" s="9"/>
      <c r="Z3161" s="9"/>
      <c r="AA3161" s="28"/>
      <c r="AB3161" s="3"/>
      <c r="AC3161" s="1"/>
      <c r="AD3161" s="9"/>
      <c r="AE3161" s="3"/>
      <c r="AF3161" s="3"/>
      <c r="AG3161" s="3"/>
      <c r="AH3161" s="9"/>
      <c r="AI3161" s="10"/>
      <c r="AJ3161" s="9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</row>
    <row r="3162" spans="1:145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13"/>
      <c r="T3162" s="13"/>
      <c r="U3162" s="13"/>
      <c r="V3162" s="13"/>
      <c r="W3162" s="4"/>
      <c r="X3162" s="30"/>
      <c r="Y3162" s="9"/>
      <c r="Z3162" s="9"/>
      <c r="AA3162" s="28"/>
      <c r="AB3162" s="3"/>
      <c r="AC3162" s="1"/>
      <c r="AD3162" s="9"/>
      <c r="AE3162" s="3"/>
      <c r="AF3162" s="3"/>
      <c r="AG3162" s="3"/>
      <c r="AH3162" s="9"/>
      <c r="AI3162" s="10"/>
      <c r="AJ3162" s="9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</row>
    <row r="3163" spans="1:145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13"/>
      <c r="T3163" s="13"/>
      <c r="U3163" s="13"/>
      <c r="V3163" s="13"/>
      <c r="W3163" s="4"/>
      <c r="X3163" s="30"/>
      <c r="Y3163" s="9"/>
      <c r="Z3163" s="9"/>
      <c r="AA3163" s="28"/>
      <c r="AB3163" s="3"/>
      <c r="AC3163" s="1"/>
      <c r="AD3163" s="9"/>
      <c r="AE3163" s="3"/>
      <c r="AF3163" s="3"/>
      <c r="AG3163" s="3"/>
      <c r="AH3163" s="9"/>
      <c r="AI3163" s="10"/>
      <c r="AJ3163" s="9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</row>
    <row r="3164" spans="1:145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13"/>
      <c r="T3164" s="13"/>
      <c r="U3164" s="13"/>
      <c r="V3164" s="13"/>
      <c r="W3164" s="4"/>
      <c r="X3164" s="30"/>
      <c r="Y3164" s="9"/>
      <c r="Z3164" s="9"/>
      <c r="AA3164" s="28"/>
      <c r="AB3164" s="3"/>
      <c r="AC3164" s="1"/>
      <c r="AD3164" s="9"/>
      <c r="AE3164" s="3"/>
      <c r="AF3164" s="3"/>
      <c r="AG3164" s="3"/>
      <c r="AH3164" s="9"/>
      <c r="AI3164" s="10"/>
      <c r="AJ3164" s="9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</row>
    <row r="3165" spans="1:145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13"/>
      <c r="T3165" s="13"/>
      <c r="U3165" s="13"/>
      <c r="V3165" s="13"/>
      <c r="W3165" s="4"/>
      <c r="X3165" s="30"/>
      <c r="Y3165" s="9"/>
      <c r="Z3165" s="9"/>
      <c r="AA3165" s="28"/>
      <c r="AB3165" s="3"/>
      <c r="AC3165" s="1"/>
      <c r="AD3165" s="9"/>
      <c r="AE3165" s="3"/>
      <c r="AF3165" s="3"/>
      <c r="AG3165" s="3"/>
      <c r="AH3165" s="9"/>
      <c r="AI3165" s="10"/>
      <c r="AJ3165" s="9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</row>
    <row r="3166" spans="1:145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13"/>
      <c r="T3166" s="13"/>
      <c r="U3166" s="13"/>
      <c r="V3166" s="13"/>
      <c r="W3166" s="4"/>
      <c r="X3166" s="30"/>
      <c r="Y3166" s="9"/>
      <c r="Z3166" s="9"/>
      <c r="AA3166" s="28"/>
      <c r="AB3166" s="3"/>
      <c r="AC3166" s="1"/>
      <c r="AD3166" s="9"/>
      <c r="AE3166" s="3"/>
      <c r="AF3166" s="3"/>
      <c r="AG3166" s="3"/>
      <c r="AH3166" s="9"/>
      <c r="AI3166" s="10"/>
      <c r="AJ3166" s="9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</row>
    <row r="3167" spans="1:145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13"/>
      <c r="T3167" s="13"/>
      <c r="U3167" s="13"/>
      <c r="V3167" s="13"/>
      <c r="W3167" s="4"/>
      <c r="X3167" s="30"/>
      <c r="Y3167" s="9"/>
      <c r="Z3167" s="9"/>
      <c r="AA3167" s="28"/>
      <c r="AB3167" s="3"/>
      <c r="AC3167" s="1"/>
      <c r="AD3167" s="9"/>
      <c r="AE3167" s="3"/>
      <c r="AF3167" s="3"/>
      <c r="AG3167" s="3"/>
      <c r="AH3167" s="9"/>
      <c r="AI3167" s="10"/>
      <c r="AJ3167" s="9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</row>
    <row r="3168" spans="1:145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13"/>
      <c r="T3168" s="13"/>
      <c r="U3168" s="13"/>
      <c r="V3168" s="13"/>
      <c r="W3168" s="4"/>
      <c r="X3168" s="30"/>
      <c r="Y3168" s="9"/>
      <c r="Z3168" s="9"/>
      <c r="AA3168" s="28"/>
      <c r="AB3168" s="3"/>
      <c r="AC3168" s="1"/>
      <c r="AD3168" s="9"/>
      <c r="AE3168" s="3"/>
      <c r="AF3168" s="3"/>
      <c r="AG3168" s="3"/>
      <c r="AH3168" s="9"/>
      <c r="AI3168" s="10"/>
      <c r="AJ3168" s="9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</row>
    <row r="3169" spans="1:145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13"/>
      <c r="T3169" s="13"/>
      <c r="U3169" s="13"/>
      <c r="V3169" s="13"/>
      <c r="W3169" s="4"/>
      <c r="X3169" s="30"/>
      <c r="Y3169" s="9"/>
      <c r="Z3169" s="9"/>
      <c r="AA3169" s="28"/>
      <c r="AB3169" s="3"/>
      <c r="AC3169" s="1"/>
      <c r="AD3169" s="9"/>
      <c r="AE3169" s="3"/>
      <c r="AF3169" s="3"/>
      <c r="AG3169" s="3"/>
      <c r="AH3169" s="9"/>
      <c r="AI3169" s="10"/>
      <c r="AJ3169" s="9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</row>
    <row r="3170" spans="1:145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13"/>
      <c r="T3170" s="13"/>
      <c r="U3170" s="13"/>
      <c r="V3170" s="13"/>
      <c r="W3170" s="4"/>
      <c r="X3170" s="30"/>
      <c r="Y3170" s="9"/>
      <c r="Z3170" s="9"/>
      <c r="AA3170" s="28"/>
      <c r="AB3170" s="3"/>
      <c r="AC3170" s="1"/>
      <c r="AD3170" s="9"/>
      <c r="AE3170" s="3"/>
      <c r="AF3170" s="3"/>
      <c r="AG3170" s="3"/>
      <c r="AH3170" s="9"/>
      <c r="AI3170" s="10"/>
      <c r="AJ3170" s="9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</row>
    <row r="3171" spans="1:145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13"/>
      <c r="T3171" s="13"/>
      <c r="U3171" s="13"/>
      <c r="V3171" s="13"/>
      <c r="W3171" s="4"/>
      <c r="X3171" s="30"/>
      <c r="Y3171" s="9"/>
      <c r="Z3171" s="9"/>
      <c r="AA3171" s="28"/>
      <c r="AB3171" s="3"/>
      <c r="AC3171" s="1"/>
      <c r="AD3171" s="9"/>
      <c r="AE3171" s="3"/>
      <c r="AF3171" s="3"/>
      <c r="AG3171" s="3"/>
      <c r="AH3171" s="9"/>
      <c r="AI3171" s="10"/>
      <c r="AJ3171" s="9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</row>
    <row r="3172" spans="1:145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13"/>
      <c r="T3172" s="13"/>
      <c r="U3172" s="13"/>
      <c r="V3172" s="13"/>
      <c r="W3172" s="4"/>
      <c r="X3172" s="30"/>
      <c r="Y3172" s="9"/>
      <c r="Z3172" s="9"/>
      <c r="AA3172" s="28"/>
      <c r="AB3172" s="3"/>
      <c r="AC3172" s="1"/>
      <c r="AD3172" s="9"/>
      <c r="AE3172" s="3"/>
      <c r="AF3172" s="3"/>
      <c r="AG3172" s="3"/>
      <c r="AH3172" s="9"/>
      <c r="AI3172" s="10"/>
      <c r="AJ3172" s="9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</row>
    <row r="3173" spans="1:145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13"/>
      <c r="T3173" s="13"/>
      <c r="U3173" s="13"/>
      <c r="V3173" s="13"/>
      <c r="W3173" s="4"/>
      <c r="X3173" s="30"/>
      <c r="Y3173" s="9"/>
      <c r="Z3173" s="9"/>
      <c r="AA3173" s="28"/>
      <c r="AB3173" s="3"/>
      <c r="AC3173" s="1"/>
      <c r="AD3173" s="9"/>
      <c r="AE3173" s="3"/>
      <c r="AF3173" s="3"/>
      <c r="AG3173" s="3"/>
      <c r="AH3173" s="9"/>
      <c r="AI3173" s="10"/>
      <c r="AJ3173" s="9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</row>
    <row r="3174" spans="1:145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13"/>
      <c r="T3174" s="13"/>
      <c r="U3174" s="13"/>
      <c r="V3174" s="13"/>
      <c r="W3174" s="4"/>
      <c r="X3174" s="30"/>
      <c r="Y3174" s="9"/>
      <c r="Z3174" s="9"/>
      <c r="AA3174" s="28"/>
      <c r="AB3174" s="3"/>
      <c r="AC3174" s="1"/>
      <c r="AD3174" s="9"/>
      <c r="AE3174" s="3"/>
      <c r="AF3174" s="3"/>
      <c r="AG3174" s="3"/>
      <c r="AH3174" s="9"/>
      <c r="AI3174" s="10"/>
      <c r="AJ3174" s="9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</row>
    <row r="3175" spans="1:145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13"/>
      <c r="T3175" s="13"/>
      <c r="U3175" s="13"/>
      <c r="V3175" s="13"/>
      <c r="W3175" s="4"/>
      <c r="X3175" s="30"/>
      <c r="Y3175" s="9"/>
      <c r="Z3175" s="9"/>
      <c r="AA3175" s="28"/>
      <c r="AB3175" s="3"/>
      <c r="AC3175" s="1"/>
      <c r="AD3175" s="9"/>
      <c r="AE3175" s="3"/>
      <c r="AF3175" s="3"/>
      <c r="AG3175" s="3"/>
      <c r="AH3175" s="9"/>
      <c r="AI3175" s="10"/>
      <c r="AJ3175" s="9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</row>
    <row r="3176" spans="1:145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13"/>
      <c r="T3176" s="13"/>
      <c r="U3176" s="13"/>
      <c r="V3176" s="13"/>
      <c r="W3176" s="4"/>
      <c r="X3176" s="30"/>
      <c r="Y3176" s="9"/>
      <c r="Z3176" s="9"/>
      <c r="AA3176" s="28"/>
      <c r="AB3176" s="3"/>
      <c r="AC3176" s="1"/>
      <c r="AD3176" s="9"/>
      <c r="AE3176" s="3"/>
      <c r="AF3176" s="3"/>
      <c r="AG3176" s="3"/>
      <c r="AH3176" s="9"/>
      <c r="AI3176" s="10"/>
      <c r="AJ3176" s="9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</row>
    <row r="3177" spans="1:145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13"/>
      <c r="T3177" s="13"/>
      <c r="U3177" s="13"/>
      <c r="V3177" s="13"/>
      <c r="W3177" s="4"/>
      <c r="X3177" s="30"/>
      <c r="Y3177" s="9"/>
      <c r="Z3177" s="9"/>
      <c r="AA3177" s="28"/>
      <c r="AB3177" s="3"/>
      <c r="AC3177" s="1"/>
      <c r="AD3177" s="9"/>
      <c r="AE3177" s="3"/>
      <c r="AF3177" s="3"/>
      <c r="AG3177" s="3"/>
      <c r="AH3177" s="9"/>
      <c r="AI3177" s="10"/>
      <c r="AJ3177" s="9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</row>
    <row r="3178" spans="1:145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13"/>
      <c r="T3178" s="13"/>
      <c r="U3178" s="13"/>
      <c r="V3178" s="13"/>
      <c r="W3178" s="4"/>
      <c r="X3178" s="30"/>
      <c r="Y3178" s="9"/>
      <c r="Z3178" s="9"/>
      <c r="AA3178" s="28"/>
      <c r="AB3178" s="3"/>
      <c r="AC3178" s="1"/>
      <c r="AD3178" s="9"/>
      <c r="AE3178" s="3"/>
      <c r="AF3178" s="3"/>
      <c r="AG3178" s="3"/>
      <c r="AH3178" s="9"/>
      <c r="AI3178" s="10"/>
      <c r="AJ3178" s="9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</row>
    <row r="3179" spans="1:145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13"/>
      <c r="T3179" s="13"/>
      <c r="U3179" s="13"/>
      <c r="V3179" s="13"/>
      <c r="W3179" s="4"/>
      <c r="X3179" s="30"/>
      <c r="Y3179" s="9"/>
      <c r="Z3179" s="9"/>
      <c r="AA3179" s="28"/>
      <c r="AB3179" s="3"/>
      <c r="AC3179" s="1"/>
      <c r="AD3179" s="9"/>
      <c r="AE3179" s="3"/>
      <c r="AF3179" s="3"/>
      <c r="AG3179" s="3"/>
      <c r="AH3179" s="9"/>
      <c r="AI3179" s="10"/>
      <c r="AJ3179" s="9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</row>
    <row r="3180" spans="1:145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13"/>
      <c r="T3180" s="13"/>
      <c r="U3180" s="13"/>
      <c r="V3180" s="13"/>
      <c r="W3180" s="4"/>
      <c r="X3180" s="30"/>
      <c r="Y3180" s="9"/>
      <c r="Z3180" s="9"/>
      <c r="AA3180" s="28"/>
      <c r="AB3180" s="3"/>
      <c r="AC3180" s="1"/>
      <c r="AD3180" s="9"/>
      <c r="AE3180" s="3"/>
      <c r="AF3180" s="3"/>
      <c r="AG3180" s="3"/>
      <c r="AH3180" s="9"/>
      <c r="AI3180" s="10"/>
      <c r="AJ3180" s="9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</row>
    <row r="3181" spans="1:145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13"/>
      <c r="T3181" s="13"/>
      <c r="U3181" s="13"/>
      <c r="V3181" s="13"/>
      <c r="W3181" s="4"/>
      <c r="X3181" s="30"/>
      <c r="Y3181" s="9"/>
      <c r="Z3181" s="9"/>
      <c r="AA3181" s="28"/>
      <c r="AB3181" s="3"/>
      <c r="AC3181" s="1"/>
      <c r="AD3181" s="9"/>
      <c r="AE3181" s="3"/>
      <c r="AF3181" s="3"/>
      <c r="AG3181" s="3"/>
      <c r="AH3181" s="9"/>
      <c r="AI3181" s="10"/>
      <c r="AJ3181" s="9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</row>
    <row r="3182" spans="1:145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13"/>
      <c r="T3182" s="13"/>
      <c r="U3182" s="13"/>
      <c r="V3182" s="13"/>
      <c r="W3182" s="4"/>
      <c r="X3182" s="30"/>
      <c r="Y3182" s="9"/>
      <c r="Z3182" s="9"/>
      <c r="AA3182" s="28"/>
      <c r="AB3182" s="3"/>
      <c r="AC3182" s="1"/>
      <c r="AD3182" s="9"/>
      <c r="AE3182" s="3"/>
      <c r="AF3182" s="3"/>
      <c r="AG3182" s="3"/>
      <c r="AH3182" s="9"/>
      <c r="AI3182" s="10"/>
      <c r="AJ3182" s="9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</row>
    <row r="3183" spans="1:145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13"/>
      <c r="T3183" s="13"/>
      <c r="U3183" s="13"/>
      <c r="V3183" s="13"/>
      <c r="W3183" s="4"/>
      <c r="X3183" s="30"/>
      <c r="Y3183" s="9"/>
      <c r="Z3183" s="9"/>
      <c r="AA3183" s="28"/>
      <c r="AB3183" s="3"/>
      <c r="AC3183" s="1"/>
      <c r="AD3183" s="9"/>
      <c r="AE3183" s="3"/>
      <c r="AF3183" s="3"/>
      <c r="AG3183" s="3"/>
      <c r="AH3183" s="9"/>
      <c r="AI3183" s="10"/>
      <c r="AJ3183" s="9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</row>
    <row r="3184" spans="1:145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13"/>
      <c r="T3184" s="13"/>
      <c r="U3184" s="13"/>
      <c r="V3184" s="13"/>
      <c r="W3184" s="4"/>
      <c r="X3184" s="30"/>
      <c r="Y3184" s="9"/>
      <c r="Z3184" s="9"/>
      <c r="AA3184" s="28"/>
      <c r="AB3184" s="3"/>
      <c r="AC3184" s="1"/>
      <c r="AD3184" s="9"/>
      <c r="AE3184" s="3"/>
      <c r="AF3184" s="3"/>
      <c r="AG3184" s="3"/>
      <c r="AH3184" s="9"/>
      <c r="AI3184" s="10"/>
      <c r="AJ3184" s="9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</row>
    <row r="3185" spans="1:145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13"/>
      <c r="T3185" s="13"/>
      <c r="U3185" s="13"/>
      <c r="V3185" s="13"/>
      <c r="W3185" s="4"/>
      <c r="X3185" s="30"/>
      <c r="Y3185" s="9"/>
      <c r="Z3185" s="9"/>
      <c r="AA3185" s="28"/>
      <c r="AB3185" s="3"/>
      <c r="AC3185" s="1"/>
      <c r="AD3185" s="9"/>
      <c r="AE3185" s="3"/>
      <c r="AF3185" s="3"/>
      <c r="AG3185" s="3"/>
      <c r="AH3185" s="9"/>
      <c r="AI3185" s="10"/>
      <c r="AJ3185" s="9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</row>
    <row r="3186" spans="1:145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13"/>
      <c r="T3186" s="13"/>
      <c r="U3186" s="13"/>
      <c r="V3186" s="13"/>
      <c r="W3186" s="4"/>
      <c r="X3186" s="30"/>
      <c r="Y3186" s="9"/>
      <c r="Z3186" s="9"/>
      <c r="AA3186" s="28"/>
      <c r="AB3186" s="3"/>
      <c r="AC3186" s="1"/>
      <c r="AD3186" s="9"/>
      <c r="AE3186" s="3"/>
      <c r="AF3186" s="3"/>
      <c r="AG3186" s="3"/>
      <c r="AH3186" s="9"/>
      <c r="AI3186" s="10"/>
      <c r="AJ3186" s="9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</row>
    <row r="3187" spans="1:145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13"/>
      <c r="T3187" s="13"/>
      <c r="U3187" s="13"/>
      <c r="V3187" s="13"/>
      <c r="W3187" s="4"/>
      <c r="X3187" s="30"/>
      <c r="Y3187" s="9"/>
      <c r="Z3187" s="9"/>
      <c r="AA3187" s="28"/>
      <c r="AB3187" s="3"/>
      <c r="AC3187" s="1"/>
      <c r="AD3187" s="9"/>
      <c r="AE3187" s="3"/>
      <c r="AF3187" s="3"/>
      <c r="AG3187" s="3"/>
      <c r="AH3187" s="9"/>
      <c r="AI3187" s="10"/>
      <c r="AJ3187" s="9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</row>
    <row r="3188" spans="1:145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13"/>
      <c r="T3188" s="13"/>
      <c r="U3188" s="13"/>
      <c r="V3188" s="13"/>
      <c r="W3188" s="4"/>
      <c r="X3188" s="30"/>
      <c r="Y3188" s="9"/>
      <c r="Z3188" s="9"/>
      <c r="AA3188" s="28"/>
      <c r="AB3188" s="3"/>
      <c r="AC3188" s="1"/>
      <c r="AD3188" s="9"/>
      <c r="AE3188" s="3"/>
      <c r="AF3188" s="3"/>
      <c r="AG3188" s="3"/>
      <c r="AH3188" s="9"/>
      <c r="AI3188" s="10"/>
      <c r="AJ3188" s="9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</row>
    <row r="3189" spans="1:145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13"/>
      <c r="T3189" s="13"/>
      <c r="U3189" s="13"/>
      <c r="V3189" s="13"/>
      <c r="W3189" s="4"/>
      <c r="X3189" s="30"/>
      <c r="Y3189" s="9"/>
      <c r="Z3189" s="9"/>
      <c r="AA3189" s="28"/>
      <c r="AB3189" s="3"/>
      <c r="AC3189" s="1"/>
      <c r="AD3189" s="9"/>
      <c r="AE3189" s="3"/>
      <c r="AF3189" s="3"/>
      <c r="AG3189" s="3"/>
      <c r="AH3189" s="9"/>
      <c r="AI3189" s="10"/>
      <c r="AJ3189" s="9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</row>
    <row r="3190" spans="1:145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13"/>
      <c r="T3190" s="13"/>
      <c r="U3190" s="13"/>
      <c r="V3190" s="13"/>
      <c r="W3190" s="4"/>
      <c r="X3190" s="30"/>
      <c r="Y3190" s="9"/>
      <c r="Z3190" s="9"/>
      <c r="AA3190" s="28"/>
      <c r="AB3190" s="3"/>
      <c r="AC3190" s="1"/>
      <c r="AD3190" s="9"/>
      <c r="AE3190" s="3"/>
      <c r="AF3190" s="3"/>
      <c r="AG3190" s="3"/>
      <c r="AH3190" s="9"/>
      <c r="AI3190" s="10"/>
      <c r="AJ3190" s="9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</row>
    <row r="3191" spans="1:145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13"/>
      <c r="T3191" s="13"/>
      <c r="U3191" s="13"/>
      <c r="V3191" s="13"/>
      <c r="W3191" s="4"/>
      <c r="X3191" s="30"/>
      <c r="Y3191" s="9"/>
      <c r="Z3191" s="9"/>
      <c r="AA3191" s="28"/>
      <c r="AB3191" s="3"/>
      <c r="AC3191" s="1"/>
      <c r="AD3191" s="9"/>
      <c r="AE3191" s="3"/>
      <c r="AF3191" s="3"/>
      <c r="AG3191" s="3"/>
      <c r="AH3191" s="9"/>
      <c r="AI3191" s="10"/>
      <c r="AJ3191" s="9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</row>
    <row r="3192" spans="1:145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13"/>
      <c r="T3192" s="13"/>
      <c r="U3192" s="13"/>
      <c r="V3192" s="13"/>
      <c r="W3192" s="4"/>
      <c r="X3192" s="30"/>
      <c r="Y3192" s="9"/>
      <c r="Z3192" s="9"/>
      <c r="AA3192" s="28"/>
      <c r="AB3192" s="3"/>
      <c r="AC3192" s="1"/>
      <c r="AD3192" s="9"/>
      <c r="AE3192" s="3"/>
      <c r="AF3192" s="3"/>
      <c r="AG3192" s="3"/>
      <c r="AH3192" s="9"/>
      <c r="AI3192" s="10"/>
      <c r="AJ3192" s="9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</row>
    <row r="3193" spans="1:145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13"/>
      <c r="T3193" s="13"/>
      <c r="U3193" s="13"/>
      <c r="V3193" s="13"/>
      <c r="W3193" s="4"/>
      <c r="X3193" s="30"/>
      <c r="Y3193" s="9"/>
      <c r="Z3193" s="9"/>
      <c r="AA3193" s="28"/>
      <c r="AB3193" s="3"/>
      <c r="AC3193" s="1"/>
      <c r="AD3193" s="9"/>
      <c r="AE3193" s="3"/>
      <c r="AF3193" s="3"/>
      <c r="AG3193" s="3"/>
      <c r="AH3193" s="9"/>
      <c r="AI3193" s="10"/>
      <c r="AJ3193" s="9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</row>
    <row r="3194" spans="1:145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13"/>
      <c r="T3194" s="13"/>
      <c r="U3194" s="13"/>
      <c r="V3194" s="13"/>
      <c r="W3194" s="4"/>
      <c r="X3194" s="30"/>
      <c r="Y3194" s="9"/>
      <c r="Z3194" s="9"/>
      <c r="AA3194" s="28"/>
      <c r="AB3194" s="3"/>
      <c r="AC3194" s="1"/>
      <c r="AD3194" s="9"/>
      <c r="AE3194" s="3"/>
      <c r="AF3194" s="3"/>
      <c r="AG3194" s="3"/>
      <c r="AH3194" s="9"/>
      <c r="AI3194" s="10"/>
      <c r="AJ3194" s="9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</row>
    <row r="3195" spans="1:145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13"/>
      <c r="T3195" s="13"/>
      <c r="U3195" s="13"/>
      <c r="V3195" s="13"/>
      <c r="W3195" s="4"/>
      <c r="X3195" s="30"/>
      <c r="Y3195" s="9"/>
      <c r="Z3195" s="9"/>
      <c r="AA3195" s="28"/>
      <c r="AB3195" s="3"/>
      <c r="AC3195" s="1"/>
      <c r="AD3195" s="9"/>
      <c r="AE3195" s="3"/>
      <c r="AF3195" s="3"/>
      <c r="AG3195" s="3"/>
      <c r="AH3195" s="9"/>
      <c r="AI3195" s="10"/>
      <c r="AJ3195" s="9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</row>
    <row r="3196" spans="1:145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13"/>
      <c r="T3196" s="13"/>
      <c r="U3196" s="13"/>
      <c r="V3196" s="13"/>
      <c r="W3196" s="4"/>
      <c r="X3196" s="30"/>
      <c r="Y3196" s="9"/>
      <c r="Z3196" s="9"/>
      <c r="AA3196" s="28"/>
      <c r="AB3196" s="3"/>
      <c r="AC3196" s="1"/>
      <c r="AD3196" s="9"/>
      <c r="AE3196" s="3"/>
      <c r="AF3196" s="3"/>
      <c r="AG3196" s="3"/>
      <c r="AH3196" s="9"/>
      <c r="AI3196" s="10"/>
      <c r="AJ3196" s="9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</row>
    <row r="3197" spans="1:145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13"/>
      <c r="T3197" s="13"/>
      <c r="U3197" s="13"/>
      <c r="V3197" s="13"/>
      <c r="W3197" s="4"/>
      <c r="X3197" s="30"/>
      <c r="Y3197" s="9"/>
      <c r="Z3197" s="9"/>
      <c r="AA3197" s="28"/>
      <c r="AB3197" s="3"/>
      <c r="AC3197" s="1"/>
      <c r="AD3197" s="9"/>
      <c r="AE3197" s="3"/>
      <c r="AF3197" s="3"/>
      <c r="AG3197" s="3"/>
      <c r="AH3197" s="9"/>
      <c r="AI3197" s="10"/>
      <c r="AJ3197" s="9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</row>
    <row r="3198" spans="1:145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13"/>
      <c r="T3198" s="13"/>
      <c r="U3198" s="13"/>
      <c r="V3198" s="13"/>
      <c r="W3198" s="4"/>
      <c r="X3198" s="30"/>
      <c r="Y3198" s="9"/>
      <c r="Z3198" s="9"/>
      <c r="AA3198" s="28"/>
      <c r="AB3198" s="3"/>
      <c r="AC3198" s="1"/>
      <c r="AD3198" s="9"/>
      <c r="AE3198" s="3"/>
      <c r="AF3198" s="3"/>
      <c r="AG3198" s="3"/>
      <c r="AH3198" s="9"/>
      <c r="AI3198" s="10"/>
      <c r="AJ3198" s="9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</row>
    <row r="3199" spans="1:145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13"/>
      <c r="T3199" s="13"/>
      <c r="U3199" s="13"/>
      <c r="V3199" s="13"/>
      <c r="W3199" s="4"/>
      <c r="X3199" s="30"/>
      <c r="Y3199" s="9"/>
      <c r="Z3199" s="9"/>
      <c r="AA3199" s="28"/>
      <c r="AB3199" s="3"/>
      <c r="AC3199" s="1"/>
      <c r="AD3199" s="9"/>
      <c r="AE3199" s="3"/>
      <c r="AF3199" s="3"/>
      <c r="AG3199" s="3"/>
      <c r="AH3199" s="9"/>
      <c r="AI3199" s="10"/>
      <c r="AJ3199" s="9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</row>
    <row r="3200" spans="1:145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13"/>
      <c r="T3200" s="13"/>
      <c r="U3200" s="13"/>
      <c r="V3200" s="13"/>
      <c r="W3200" s="4"/>
      <c r="X3200" s="30"/>
      <c r="Y3200" s="9"/>
      <c r="Z3200" s="9"/>
      <c r="AA3200" s="28"/>
      <c r="AB3200" s="3"/>
      <c r="AC3200" s="1"/>
      <c r="AD3200" s="9"/>
      <c r="AE3200" s="3"/>
      <c r="AF3200" s="3"/>
      <c r="AG3200" s="3"/>
      <c r="AH3200" s="9"/>
      <c r="AI3200" s="10"/>
      <c r="AJ3200" s="9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</row>
    <row r="3201" spans="1:145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13"/>
      <c r="T3201" s="13"/>
      <c r="U3201" s="13"/>
      <c r="V3201" s="13"/>
      <c r="W3201" s="4"/>
      <c r="X3201" s="30"/>
      <c r="Y3201" s="9"/>
      <c r="Z3201" s="9"/>
      <c r="AA3201" s="28"/>
      <c r="AB3201" s="3"/>
      <c r="AC3201" s="1"/>
      <c r="AD3201" s="9"/>
      <c r="AE3201" s="3"/>
      <c r="AF3201" s="3"/>
      <c r="AG3201" s="3"/>
      <c r="AH3201" s="9"/>
      <c r="AI3201" s="10"/>
      <c r="AJ3201" s="9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</row>
    <row r="3202" spans="1:145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13"/>
      <c r="T3202" s="13"/>
      <c r="U3202" s="13"/>
      <c r="V3202" s="13"/>
      <c r="W3202" s="4"/>
      <c r="X3202" s="30"/>
      <c r="Y3202" s="9"/>
      <c r="Z3202" s="9"/>
      <c r="AA3202" s="28"/>
      <c r="AB3202" s="3"/>
      <c r="AC3202" s="1"/>
      <c r="AD3202" s="9"/>
      <c r="AE3202" s="3"/>
      <c r="AF3202" s="3"/>
      <c r="AG3202" s="3"/>
      <c r="AH3202" s="9"/>
      <c r="AI3202" s="10"/>
      <c r="AJ3202" s="9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</row>
    <row r="3203" spans="1:145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13"/>
      <c r="T3203" s="13"/>
      <c r="U3203" s="13"/>
      <c r="V3203" s="13"/>
      <c r="W3203" s="4"/>
      <c r="X3203" s="30"/>
      <c r="Y3203" s="9"/>
      <c r="Z3203" s="9"/>
      <c r="AA3203" s="28"/>
      <c r="AB3203" s="3"/>
      <c r="AC3203" s="1"/>
      <c r="AD3203" s="9"/>
      <c r="AE3203" s="3"/>
      <c r="AF3203" s="3"/>
      <c r="AG3203" s="3"/>
      <c r="AH3203" s="9"/>
      <c r="AI3203" s="10"/>
      <c r="AJ3203" s="9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</row>
    <row r="3204" spans="1:145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13"/>
      <c r="T3204" s="13"/>
      <c r="U3204" s="13"/>
      <c r="V3204" s="13"/>
      <c r="W3204" s="4"/>
      <c r="X3204" s="30"/>
      <c r="Y3204" s="9"/>
      <c r="Z3204" s="9"/>
      <c r="AA3204" s="28"/>
      <c r="AB3204" s="3"/>
      <c r="AC3204" s="1"/>
      <c r="AD3204" s="9"/>
      <c r="AE3204" s="3"/>
      <c r="AF3204" s="3"/>
      <c r="AG3204" s="3"/>
      <c r="AH3204" s="9"/>
      <c r="AI3204" s="10"/>
      <c r="AJ3204" s="9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</row>
    <row r="3205" spans="1:145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13"/>
      <c r="T3205" s="13"/>
      <c r="U3205" s="13"/>
      <c r="V3205" s="13"/>
      <c r="W3205" s="4"/>
      <c r="X3205" s="30"/>
      <c r="Y3205" s="9"/>
      <c r="Z3205" s="9"/>
      <c r="AA3205" s="28"/>
      <c r="AB3205" s="3"/>
      <c r="AC3205" s="1"/>
      <c r="AD3205" s="9"/>
      <c r="AE3205" s="3"/>
      <c r="AF3205" s="3"/>
      <c r="AG3205" s="3"/>
      <c r="AH3205" s="9"/>
      <c r="AI3205" s="10"/>
      <c r="AJ3205" s="9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</row>
    <row r="3206" spans="1:145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13"/>
      <c r="T3206" s="13"/>
      <c r="U3206" s="13"/>
      <c r="V3206" s="13"/>
      <c r="W3206" s="4"/>
      <c r="X3206" s="30"/>
      <c r="Y3206" s="9"/>
      <c r="Z3206" s="9"/>
      <c r="AA3206" s="28"/>
      <c r="AB3206" s="3"/>
      <c r="AC3206" s="1"/>
      <c r="AD3206" s="9"/>
      <c r="AE3206" s="3"/>
      <c r="AF3206" s="3"/>
      <c r="AG3206" s="3"/>
      <c r="AH3206" s="9"/>
      <c r="AI3206" s="10"/>
      <c r="AJ3206" s="9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</row>
    <row r="3207" spans="1:145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13"/>
      <c r="T3207" s="13"/>
      <c r="U3207" s="13"/>
      <c r="V3207" s="13"/>
      <c r="W3207" s="4"/>
      <c r="X3207" s="30"/>
      <c r="Y3207" s="9"/>
      <c r="Z3207" s="9"/>
      <c r="AA3207" s="28"/>
      <c r="AB3207" s="3"/>
      <c r="AC3207" s="1"/>
      <c r="AD3207" s="9"/>
      <c r="AE3207" s="3"/>
      <c r="AF3207" s="3"/>
      <c r="AG3207" s="3"/>
      <c r="AH3207" s="9"/>
      <c r="AI3207" s="10"/>
      <c r="AJ3207" s="9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</row>
    <row r="3208" spans="1:145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13"/>
      <c r="T3208" s="13"/>
      <c r="U3208" s="13"/>
      <c r="V3208" s="13"/>
      <c r="W3208" s="4"/>
      <c r="X3208" s="30"/>
      <c r="Y3208" s="9"/>
      <c r="Z3208" s="9"/>
      <c r="AA3208" s="28"/>
      <c r="AB3208" s="3"/>
      <c r="AC3208" s="1"/>
      <c r="AD3208" s="9"/>
      <c r="AE3208" s="3"/>
      <c r="AF3208" s="3"/>
      <c r="AG3208" s="3"/>
      <c r="AH3208" s="9"/>
      <c r="AI3208" s="10"/>
      <c r="AJ3208" s="9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</row>
    <row r="3209" spans="1:145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13"/>
      <c r="T3209" s="13"/>
      <c r="U3209" s="13"/>
      <c r="V3209" s="13"/>
      <c r="W3209" s="4"/>
      <c r="X3209" s="30"/>
      <c r="Y3209" s="9"/>
      <c r="Z3209" s="9"/>
      <c r="AA3209" s="28"/>
      <c r="AB3209" s="3"/>
      <c r="AC3209" s="1"/>
      <c r="AD3209" s="9"/>
      <c r="AE3209" s="3"/>
      <c r="AF3209" s="3"/>
      <c r="AG3209" s="3"/>
      <c r="AH3209" s="9"/>
      <c r="AI3209" s="10"/>
      <c r="AJ3209" s="9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</row>
    <row r="3210" spans="1:145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13"/>
      <c r="T3210" s="13"/>
      <c r="U3210" s="13"/>
      <c r="V3210" s="13"/>
      <c r="W3210" s="4"/>
      <c r="X3210" s="30"/>
      <c r="Y3210" s="9"/>
      <c r="Z3210" s="9"/>
      <c r="AA3210" s="28"/>
      <c r="AB3210" s="3"/>
      <c r="AC3210" s="1"/>
      <c r="AD3210" s="9"/>
      <c r="AE3210" s="3"/>
      <c r="AF3210" s="3"/>
      <c r="AG3210" s="3"/>
      <c r="AH3210" s="9"/>
      <c r="AI3210" s="10"/>
      <c r="AJ3210" s="9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</row>
    <row r="3211" spans="1:145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13"/>
      <c r="T3211" s="13"/>
      <c r="U3211" s="13"/>
      <c r="V3211" s="13"/>
      <c r="W3211" s="4"/>
      <c r="X3211" s="30"/>
      <c r="Y3211" s="9"/>
      <c r="Z3211" s="9"/>
      <c r="AA3211" s="28"/>
      <c r="AB3211" s="3"/>
      <c r="AC3211" s="1"/>
      <c r="AD3211" s="9"/>
      <c r="AE3211" s="3"/>
      <c r="AF3211" s="3"/>
      <c r="AG3211" s="3"/>
      <c r="AH3211" s="9"/>
      <c r="AI3211" s="10"/>
      <c r="AJ3211" s="9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</row>
    <row r="3212" spans="1:145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13"/>
      <c r="T3212" s="13"/>
      <c r="U3212" s="13"/>
      <c r="V3212" s="13"/>
      <c r="W3212" s="4"/>
      <c r="X3212" s="30"/>
      <c r="Y3212" s="9"/>
      <c r="Z3212" s="9"/>
      <c r="AA3212" s="28"/>
      <c r="AB3212" s="3"/>
      <c r="AC3212" s="1"/>
      <c r="AD3212" s="9"/>
      <c r="AE3212" s="3"/>
      <c r="AF3212" s="3"/>
      <c r="AG3212" s="3"/>
      <c r="AH3212" s="9"/>
      <c r="AI3212" s="10"/>
      <c r="AJ3212" s="9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</row>
    <row r="3213" spans="1:145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13"/>
      <c r="T3213" s="13"/>
      <c r="U3213" s="13"/>
      <c r="V3213" s="13"/>
      <c r="W3213" s="4"/>
      <c r="X3213" s="30"/>
      <c r="Y3213" s="9"/>
      <c r="Z3213" s="9"/>
      <c r="AA3213" s="28"/>
      <c r="AB3213" s="3"/>
      <c r="AC3213" s="1"/>
      <c r="AD3213" s="9"/>
      <c r="AE3213" s="3"/>
      <c r="AF3213" s="3"/>
      <c r="AG3213" s="3"/>
      <c r="AH3213" s="9"/>
      <c r="AI3213" s="10"/>
      <c r="AJ3213" s="9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</row>
    <row r="3214" spans="1:145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13"/>
      <c r="T3214" s="13"/>
      <c r="U3214" s="13"/>
      <c r="V3214" s="13"/>
      <c r="W3214" s="4"/>
      <c r="X3214" s="30"/>
      <c r="Y3214" s="9"/>
      <c r="Z3214" s="9"/>
      <c r="AA3214" s="28"/>
      <c r="AB3214" s="3"/>
      <c r="AC3214" s="1"/>
      <c r="AD3214" s="9"/>
      <c r="AE3214" s="3"/>
      <c r="AF3214" s="3"/>
      <c r="AG3214" s="3"/>
      <c r="AH3214" s="9"/>
      <c r="AI3214" s="10"/>
      <c r="AJ3214" s="9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</row>
    <row r="3215" spans="1:145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13"/>
      <c r="T3215" s="13"/>
      <c r="U3215" s="13"/>
      <c r="V3215" s="13"/>
      <c r="W3215" s="4"/>
      <c r="X3215" s="30"/>
      <c r="Y3215" s="9"/>
      <c r="Z3215" s="9"/>
      <c r="AA3215" s="28"/>
      <c r="AB3215" s="3"/>
      <c r="AC3215" s="1"/>
      <c r="AD3215" s="9"/>
      <c r="AE3215" s="3"/>
      <c r="AF3215" s="3"/>
      <c r="AG3215" s="3"/>
      <c r="AH3215" s="9"/>
      <c r="AI3215" s="10"/>
      <c r="AJ3215" s="9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</row>
    <row r="3216" spans="1:145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13"/>
      <c r="T3216" s="13"/>
      <c r="U3216" s="13"/>
      <c r="V3216" s="13"/>
      <c r="W3216" s="4"/>
      <c r="X3216" s="30"/>
      <c r="Y3216" s="9"/>
      <c r="Z3216" s="9"/>
      <c r="AA3216" s="28"/>
      <c r="AB3216" s="3"/>
      <c r="AC3216" s="1"/>
      <c r="AD3216" s="9"/>
      <c r="AE3216" s="3"/>
      <c r="AF3216" s="3"/>
      <c r="AG3216" s="3"/>
      <c r="AH3216" s="9"/>
      <c r="AI3216" s="10"/>
      <c r="AJ3216" s="9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</row>
    <row r="3217" spans="1:145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13"/>
      <c r="T3217" s="13"/>
      <c r="U3217" s="13"/>
      <c r="V3217" s="13"/>
      <c r="W3217" s="4"/>
      <c r="X3217" s="30"/>
      <c r="Y3217" s="9"/>
      <c r="Z3217" s="9"/>
      <c r="AA3217" s="28"/>
      <c r="AB3217" s="3"/>
      <c r="AC3217" s="1"/>
      <c r="AD3217" s="9"/>
      <c r="AE3217" s="3"/>
      <c r="AF3217" s="3"/>
      <c r="AG3217" s="3"/>
      <c r="AH3217" s="9"/>
      <c r="AI3217" s="10"/>
      <c r="AJ3217" s="9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</row>
    <row r="3218" spans="1:145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13"/>
      <c r="T3218" s="13"/>
      <c r="U3218" s="13"/>
      <c r="V3218" s="13"/>
      <c r="W3218" s="4"/>
      <c r="X3218" s="30"/>
      <c r="Y3218" s="9"/>
      <c r="Z3218" s="9"/>
      <c r="AA3218" s="28"/>
      <c r="AB3218" s="3"/>
      <c r="AC3218" s="1"/>
      <c r="AD3218" s="9"/>
      <c r="AE3218" s="3"/>
      <c r="AF3218" s="3"/>
      <c r="AG3218" s="3"/>
      <c r="AH3218" s="9"/>
      <c r="AI3218" s="10"/>
      <c r="AJ3218" s="9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</row>
    <row r="3219" spans="1:145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13"/>
      <c r="T3219" s="13"/>
      <c r="U3219" s="13"/>
      <c r="V3219" s="13"/>
      <c r="W3219" s="4"/>
      <c r="X3219" s="30"/>
      <c r="Y3219" s="9"/>
      <c r="Z3219" s="9"/>
      <c r="AA3219" s="28"/>
      <c r="AB3219" s="3"/>
      <c r="AC3219" s="1"/>
      <c r="AD3219" s="9"/>
      <c r="AE3219" s="3"/>
      <c r="AF3219" s="3"/>
      <c r="AG3219" s="3"/>
      <c r="AH3219" s="9"/>
      <c r="AI3219" s="10"/>
      <c r="AJ3219" s="9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</row>
    <row r="3220" spans="1:145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13"/>
      <c r="T3220" s="13"/>
      <c r="U3220" s="13"/>
      <c r="V3220" s="13"/>
      <c r="W3220" s="4"/>
      <c r="X3220" s="30"/>
      <c r="Y3220" s="9"/>
      <c r="Z3220" s="9"/>
      <c r="AA3220" s="28"/>
      <c r="AB3220" s="3"/>
      <c r="AC3220" s="1"/>
      <c r="AD3220" s="9"/>
      <c r="AE3220" s="3"/>
      <c r="AF3220" s="3"/>
      <c r="AG3220" s="3"/>
      <c r="AH3220" s="9"/>
      <c r="AI3220" s="10"/>
      <c r="AJ3220" s="9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</row>
    <row r="3221" spans="1:145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13"/>
      <c r="T3221" s="13"/>
      <c r="U3221" s="13"/>
      <c r="V3221" s="13"/>
      <c r="W3221" s="4"/>
      <c r="X3221" s="30"/>
      <c r="Y3221" s="9"/>
      <c r="Z3221" s="9"/>
      <c r="AA3221" s="28"/>
      <c r="AB3221" s="3"/>
      <c r="AC3221" s="1"/>
      <c r="AD3221" s="9"/>
      <c r="AE3221" s="3"/>
      <c r="AF3221" s="3"/>
      <c r="AG3221" s="3"/>
      <c r="AH3221" s="9"/>
      <c r="AI3221" s="10"/>
      <c r="AJ3221" s="9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</row>
    <row r="3222" spans="1:145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13"/>
      <c r="T3222" s="13"/>
      <c r="U3222" s="13"/>
      <c r="V3222" s="13"/>
      <c r="W3222" s="4"/>
      <c r="X3222" s="30"/>
      <c r="Y3222" s="9"/>
      <c r="Z3222" s="9"/>
      <c r="AA3222" s="28"/>
      <c r="AB3222" s="3"/>
      <c r="AC3222" s="1"/>
      <c r="AD3222" s="9"/>
      <c r="AE3222" s="3"/>
      <c r="AF3222" s="3"/>
      <c r="AG3222" s="3"/>
      <c r="AH3222" s="9"/>
      <c r="AI3222" s="10"/>
      <c r="AJ3222" s="9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</row>
    <row r="3223" spans="1:145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13"/>
      <c r="T3223" s="13"/>
      <c r="U3223" s="13"/>
      <c r="V3223" s="13"/>
      <c r="W3223" s="4"/>
      <c r="X3223" s="30"/>
      <c r="Y3223" s="9"/>
      <c r="Z3223" s="9"/>
      <c r="AA3223" s="28"/>
      <c r="AB3223" s="3"/>
      <c r="AC3223" s="1"/>
      <c r="AD3223" s="9"/>
      <c r="AE3223" s="3"/>
      <c r="AF3223" s="3"/>
      <c r="AG3223" s="3"/>
      <c r="AH3223" s="9"/>
      <c r="AI3223" s="10"/>
      <c r="AJ3223" s="9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</row>
    <row r="3224" spans="1:145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13"/>
      <c r="T3224" s="13"/>
      <c r="U3224" s="13"/>
      <c r="V3224" s="13"/>
      <c r="W3224" s="4"/>
      <c r="X3224" s="30"/>
      <c r="Y3224" s="9"/>
      <c r="Z3224" s="9"/>
      <c r="AA3224" s="28"/>
      <c r="AB3224" s="3"/>
      <c r="AC3224" s="1"/>
      <c r="AD3224" s="9"/>
      <c r="AE3224" s="3"/>
      <c r="AF3224" s="3"/>
      <c r="AG3224" s="3"/>
      <c r="AH3224" s="9"/>
      <c r="AI3224" s="10"/>
      <c r="AJ3224" s="9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</row>
    <row r="3225" spans="1:145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13"/>
      <c r="T3225" s="13"/>
      <c r="U3225" s="13"/>
      <c r="V3225" s="13"/>
      <c r="W3225" s="4"/>
      <c r="X3225" s="30"/>
      <c r="Y3225" s="9"/>
      <c r="Z3225" s="9"/>
      <c r="AA3225" s="28"/>
      <c r="AB3225" s="3"/>
      <c r="AC3225" s="1"/>
      <c r="AD3225" s="9"/>
      <c r="AE3225" s="3"/>
      <c r="AF3225" s="3"/>
      <c r="AG3225" s="3"/>
      <c r="AH3225" s="9"/>
      <c r="AI3225" s="10"/>
      <c r="AJ3225" s="9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</row>
    <row r="3226" spans="1:145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13"/>
      <c r="T3226" s="13"/>
      <c r="U3226" s="13"/>
      <c r="V3226" s="13"/>
      <c r="W3226" s="4"/>
      <c r="X3226" s="30"/>
      <c r="Y3226" s="9"/>
      <c r="Z3226" s="9"/>
      <c r="AA3226" s="28"/>
      <c r="AB3226" s="3"/>
      <c r="AC3226" s="1"/>
      <c r="AD3226" s="9"/>
      <c r="AE3226" s="3"/>
      <c r="AF3226" s="3"/>
      <c r="AG3226" s="3"/>
      <c r="AH3226" s="9"/>
      <c r="AI3226" s="10"/>
      <c r="AJ3226" s="9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</row>
    <row r="3227" spans="1:145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13"/>
      <c r="T3227" s="13"/>
      <c r="U3227" s="13"/>
      <c r="V3227" s="13"/>
      <c r="W3227" s="4"/>
      <c r="X3227" s="30"/>
      <c r="Y3227" s="9"/>
      <c r="Z3227" s="9"/>
      <c r="AA3227" s="28"/>
      <c r="AB3227" s="3"/>
      <c r="AC3227" s="1"/>
      <c r="AD3227" s="9"/>
      <c r="AE3227" s="3"/>
      <c r="AF3227" s="3"/>
      <c r="AG3227" s="3"/>
      <c r="AH3227" s="9"/>
      <c r="AI3227" s="10"/>
      <c r="AJ3227" s="9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</row>
    <row r="3228" spans="1:145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13"/>
      <c r="T3228" s="13"/>
      <c r="U3228" s="13"/>
      <c r="V3228" s="13"/>
      <c r="W3228" s="4"/>
      <c r="X3228" s="30"/>
      <c r="Y3228" s="9"/>
      <c r="Z3228" s="9"/>
      <c r="AA3228" s="28"/>
      <c r="AB3228" s="3"/>
      <c r="AC3228" s="1"/>
      <c r="AD3228" s="9"/>
      <c r="AE3228" s="3"/>
      <c r="AF3228" s="3"/>
      <c r="AG3228" s="3"/>
      <c r="AH3228" s="9"/>
      <c r="AI3228" s="10"/>
      <c r="AJ3228" s="9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</row>
    <row r="3229" spans="1:145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13"/>
      <c r="T3229" s="13"/>
      <c r="U3229" s="13"/>
      <c r="V3229" s="13"/>
      <c r="W3229" s="4"/>
      <c r="X3229" s="30"/>
      <c r="Y3229" s="9"/>
      <c r="Z3229" s="9"/>
      <c r="AA3229" s="28"/>
      <c r="AB3229" s="3"/>
      <c r="AC3229" s="1"/>
      <c r="AD3229" s="9"/>
      <c r="AE3229" s="3"/>
      <c r="AF3229" s="3"/>
      <c r="AG3229" s="3"/>
      <c r="AH3229" s="9"/>
      <c r="AI3229" s="10"/>
      <c r="AJ3229" s="9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</row>
    <row r="3230" spans="1:145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13"/>
      <c r="T3230" s="13"/>
      <c r="U3230" s="13"/>
      <c r="V3230" s="13"/>
      <c r="W3230" s="4"/>
      <c r="X3230" s="30"/>
      <c r="Y3230" s="9"/>
      <c r="Z3230" s="9"/>
      <c r="AA3230" s="28"/>
      <c r="AB3230" s="3"/>
      <c r="AC3230" s="1"/>
      <c r="AD3230" s="9"/>
      <c r="AE3230" s="3"/>
      <c r="AF3230" s="3"/>
      <c r="AG3230" s="3"/>
      <c r="AH3230" s="9"/>
      <c r="AI3230" s="10"/>
      <c r="AJ3230" s="9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</row>
    <row r="3231" spans="1:145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13"/>
      <c r="T3231" s="13"/>
      <c r="U3231" s="13"/>
      <c r="V3231" s="13"/>
      <c r="W3231" s="4"/>
      <c r="X3231" s="30"/>
      <c r="Y3231" s="9"/>
      <c r="Z3231" s="9"/>
      <c r="AA3231" s="28"/>
      <c r="AB3231" s="3"/>
      <c r="AC3231" s="1"/>
      <c r="AD3231" s="9"/>
      <c r="AE3231" s="3"/>
      <c r="AF3231" s="3"/>
      <c r="AG3231" s="3"/>
      <c r="AH3231" s="9"/>
      <c r="AI3231" s="10"/>
      <c r="AJ3231" s="9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</row>
    <row r="3232" spans="1:145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13"/>
      <c r="T3232" s="13"/>
      <c r="U3232" s="13"/>
      <c r="V3232" s="13"/>
      <c r="W3232" s="4"/>
      <c r="X3232" s="30"/>
      <c r="Y3232" s="9"/>
      <c r="Z3232" s="9"/>
      <c r="AA3232" s="28"/>
      <c r="AB3232" s="3"/>
      <c r="AC3232" s="1"/>
      <c r="AD3232" s="9"/>
      <c r="AE3232" s="3"/>
      <c r="AF3232" s="3"/>
      <c r="AG3232" s="3"/>
      <c r="AH3232" s="9"/>
      <c r="AI3232" s="10"/>
      <c r="AJ3232" s="9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</row>
    <row r="3233" spans="1:145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13"/>
      <c r="T3233" s="13"/>
      <c r="U3233" s="13"/>
      <c r="V3233" s="13"/>
      <c r="W3233" s="4"/>
      <c r="X3233" s="30"/>
      <c r="Y3233" s="9"/>
      <c r="Z3233" s="9"/>
      <c r="AA3233" s="28"/>
      <c r="AB3233" s="3"/>
      <c r="AC3233" s="1"/>
      <c r="AD3233" s="9"/>
      <c r="AE3233" s="3"/>
      <c r="AF3233" s="3"/>
      <c r="AG3233" s="3"/>
      <c r="AH3233" s="9"/>
      <c r="AI3233" s="10"/>
      <c r="AJ3233" s="9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</row>
    <row r="3234" spans="1:145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13"/>
      <c r="T3234" s="13"/>
      <c r="U3234" s="13"/>
      <c r="V3234" s="13"/>
      <c r="W3234" s="4"/>
      <c r="X3234" s="30"/>
      <c r="Y3234" s="9"/>
      <c r="Z3234" s="9"/>
      <c r="AA3234" s="28"/>
      <c r="AB3234" s="3"/>
      <c r="AC3234" s="1"/>
      <c r="AD3234" s="9"/>
      <c r="AE3234" s="3"/>
      <c r="AF3234" s="3"/>
      <c r="AG3234" s="3"/>
      <c r="AH3234" s="9"/>
      <c r="AI3234" s="10"/>
      <c r="AJ3234" s="9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</row>
    <row r="3235" spans="1:145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13"/>
      <c r="T3235" s="13"/>
      <c r="U3235" s="13"/>
      <c r="V3235" s="13"/>
      <c r="W3235" s="4"/>
      <c r="X3235" s="30"/>
      <c r="Y3235" s="9"/>
      <c r="Z3235" s="9"/>
      <c r="AA3235" s="28"/>
      <c r="AB3235" s="3"/>
      <c r="AC3235" s="1"/>
      <c r="AD3235" s="9"/>
      <c r="AE3235" s="3"/>
      <c r="AF3235" s="3"/>
      <c r="AG3235" s="3"/>
      <c r="AH3235" s="9"/>
      <c r="AI3235" s="10"/>
      <c r="AJ3235" s="9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</row>
    <row r="3236" spans="1:145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13"/>
      <c r="T3236" s="13"/>
      <c r="U3236" s="13"/>
      <c r="V3236" s="13"/>
      <c r="W3236" s="4"/>
      <c r="X3236" s="30"/>
      <c r="Y3236" s="9"/>
      <c r="Z3236" s="9"/>
      <c r="AA3236" s="28"/>
      <c r="AB3236" s="3"/>
      <c r="AC3236" s="1"/>
      <c r="AD3236" s="9"/>
      <c r="AE3236" s="3"/>
      <c r="AF3236" s="3"/>
      <c r="AG3236" s="3"/>
      <c r="AH3236" s="9"/>
      <c r="AI3236" s="10"/>
      <c r="AJ3236" s="9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</row>
    <row r="3237" spans="1:145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13"/>
      <c r="T3237" s="13"/>
      <c r="U3237" s="13"/>
      <c r="V3237" s="13"/>
      <c r="W3237" s="4"/>
      <c r="X3237" s="30"/>
      <c r="Y3237" s="9"/>
      <c r="Z3237" s="9"/>
      <c r="AA3237" s="28"/>
      <c r="AB3237" s="3"/>
      <c r="AC3237" s="1"/>
      <c r="AD3237" s="9"/>
      <c r="AE3237" s="3"/>
      <c r="AF3237" s="3"/>
      <c r="AG3237" s="3"/>
      <c r="AH3237" s="9"/>
      <c r="AI3237" s="10"/>
      <c r="AJ3237" s="9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</row>
    <row r="3238" spans="1:145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13"/>
      <c r="T3238" s="13"/>
      <c r="U3238" s="13"/>
      <c r="V3238" s="13"/>
      <c r="W3238" s="4"/>
      <c r="X3238" s="30"/>
      <c r="Y3238" s="9"/>
      <c r="Z3238" s="9"/>
      <c r="AA3238" s="28"/>
      <c r="AB3238" s="3"/>
      <c r="AC3238" s="1"/>
      <c r="AD3238" s="9"/>
      <c r="AE3238" s="3"/>
      <c r="AF3238" s="3"/>
      <c r="AG3238" s="3"/>
      <c r="AH3238" s="9"/>
      <c r="AI3238" s="10"/>
      <c r="AJ3238" s="9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</row>
    <row r="3239" spans="1:145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13"/>
      <c r="T3239" s="13"/>
      <c r="U3239" s="13"/>
      <c r="V3239" s="13"/>
      <c r="W3239" s="4"/>
      <c r="X3239" s="30"/>
      <c r="Y3239" s="9"/>
      <c r="Z3239" s="9"/>
      <c r="AA3239" s="28"/>
      <c r="AB3239" s="3"/>
      <c r="AC3239" s="1"/>
      <c r="AD3239" s="9"/>
      <c r="AE3239" s="3"/>
      <c r="AF3239" s="3"/>
      <c r="AG3239" s="3"/>
      <c r="AH3239" s="9"/>
      <c r="AI3239" s="10"/>
      <c r="AJ3239" s="9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</row>
    <row r="3240" spans="1:145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13"/>
      <c r="T3240" s="13"/>
      <c r="U3240" s="13"/>
      <c r="V3240" s="13"/>
      <c r="W3240" s="4"/>
      <c r="X3240" s="30"/>
      <c r="Y3240" s="9"/>
      <c r="Z3240" s="9"/>
      <c r="AA3240" s="28"/>
      <c r="AB3240" s="3"/>
      <c r="AC3240" s="1"/>
      <c r="AD3240" s="9"/>
      <c r="AE3240" s="3"/>
      <c r="AF3240" s="3"/>
      <c r="AG3240" s="3"/>
      <c r="AH3240" s="9"/>
      <c r="AI3240" s="10"/>
      <c r="AJ3240" s="9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</row>
    <row r="3241" spans="1:145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13"/>
      <c r="T3241" s="13"/>
      <c r="U3241" s="13"/>
      <c r="V3241" s="13"/>
      <c r="W3241" s="4"/>
      <c r="X3241" s="30"/>
      <c r="Y3241" s="9"/>
      <c r="Z3241" s="9"/>
      <c r="AA3241" s="28"/>
      <c r="AB3241" s="3"/>
      <c r="AC3241" s="1"/>
      <c r="AD3241" s="9"/>
      <c r="AE3241" s="3"/>
      <c r="AF3241" s="3"/>
      <c r="AG3241" s="3"/>
      <c r="AH3241" s="9"/>
      <c r="AI3241" s="10"/>
      <c r="AJ3241" s="9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</row>
    <row r="3242" spans="1:145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13"/>
      <c r="T3242" s="13"/>
      <c r="U3242" s="13"/>
      <c r="V3242" s="13"/>
      <c r="W3242" s="4"/>
      <c r="X3242" s="30"/>
      <c r="Y3242" s="9"/>
      <c r="Z3242" s="9"/>
      <c r="AA3242" s="28"/>
      <c r="AB3242" s="3"/>
      <c r="AC3242" s="1"/>
      <c r="AD3242" s="9"/>
      <c r="AE3242" s="3"/>
      <c r="AF3242" s="3"/>
      <c r="AG3242" s="3"/>
      <c r="AH3242" s="9"/>
      <c r="AI3242" s="10"/>
      <c r="AJ3242" s="9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</row>
    <row r="3243" spans="1:145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13"/>
      <c r="T3243" s="13"/>
      <c r="U3243" s="13"/>
      <c r="V3243" s="13"/>
      <c r="W3243" s="4"/>
      <c r="X3243" s="30"/>
      <c r="Y3243" s="9"/>
      <c r="Z3243" s="9"/>
      <c r="AA3243" s="28"/>
      <c r="AB3243" s="3"/>
      <c r="AC3243" s="1"/>
      <c r="AD3243" s="9"/>
      <c r="AE3243" s="3"/>
      <c r="AF3243" s="3"/>
      <c r="AG3243" s="3"/>
      <c r="AH3243" s="9"/>
      <c r="AI3243" s="10"/>
      <c r="AJ3243" s="9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</row>
    <row r="3244" spans="1:145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13"/>
      <c r="T3244" s="13"/>
      <c r="U3244" s="13"/>
      <c r="V3244" s="13"/>
      <c r="W3244" s="4"/>
      <c r="X3244" s="30"/>
      <c r="Y3244" s="9"/>
      <c r="Z3244" s="9"/>
      <c r="AA3244" s="28"/>
      <c r="AB3244" s="3"/>
      <c r="AC3244" s="1"/>
      <c r="AD3244" s="9"/>
      <c r="AE3244" s="3"/>
      <c r="AF3244" s="3"/>
      <c r="AG3244" s="3"/>
      <c r="AH3244" s="9"/>
      <c r="AI3244" s="10"/>
      <c r="AJ3244" s="9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</row>
    <row r="3245" spans="1:145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13"/>
      <c r="T3245" s="13"/>
      <c r="U3245" s="13"/>
      <c r="V3245" s="13"/>
      <c r="W3245" s="4"/>
      <c r="X3245" s="30"/>
      <c r="Y3245" s="9"/>
      <c r="Z3245" s="9"/>
      <c r="AA3245" s="28"/>
      <c r="AB3245" s="3"/>
      <c r="AC3245" s="1"/>
      <c r="AD3245" s="9"/>
      <c r="AE3245" s="3"/>
      <c r="AF3245" s="3"/>
      <c r="AG3245" s="3"/>
      <c r="AH3245" s="9"/>
      <c r="AI3245" s="10"/>
      <c r="AJ3245" s="9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</row>
    <row r="3246" spans="1:145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13"/>
      <c r="T3246" s="13"/>
      <c r="U3246" s="13"/>
      <c r="V3246" s="13"/>
      <c r="W3246" s="4"/>
      <c r="X3246" s="30"/>
      <c r="Y3246" s="9"/>
      <c r="Z3246" s="9"/>
      <c r="AA3246" s="28"/>
      <c r="AB3246" s="3"/>
      <c r="AC3246" s="1"/>
      <c r="AD3246" s="9"/>
      <c r="AE3246" s="3"/>
      <c r="AF3246" s="3"/>
      <c r="AG3246" s="3"/>
      <c r="AH3246" s="9"/>
      <c r="AI3246" s="10"/>
      <c r="AJ3246" s="9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</row>
    <row r="3247" spans="1:145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13"/>
      <c r="T3247" s="13"/>
      <c r="U3247" s="13"/>
      <c r="V3247" s="13"/>
      <c r="W3247" s="4"/>
      <c r="X3247" s="30"/>
      <c r="Y3247" s="9"/>
      <c r="Z3247" s="9"/>
      <c r="AA3247" s="28"/>
      <c r="AB3247" s="3"/>
      <c r="AC3247" s="1"/>
      <c r="AD3247" s="9"/>
      <c r="AE3247" s="3"/>
      <c r="AF3247" s="3"/>
      <c r="AG3247" s="3"/>
      <c r="AH3247" s="9"/>
      <c r="AI3247" s="10"/>
      <c r="AJ3247" s="9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</row>
    <row r="3248" spans="1:145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13"/>
      <c r="T3248" s="13"/>
      <c r="U3248" s="13"/>
      <c r="V3248" s="13"/>
      <c r="W3248" s="4"/>
      <c r="X3248" s="30"/>
      <c r="Y3248" s="9"/>
      <c r="Z3248" s="9"/>
      <c r="AA3248" s="28"/>
      <c r="AB3248" s="3"/>
      <c r="AC3248" s="1"/>
      <c r="AD3248" s="9"/>
      <c r="AE3248" s="3"/>
      <c r="AF3248" s="3"/>
      <c r="AG3248" s="3"/>
      <c r="AH3248" s="9"/>
      <c r="AI3248" s="10"/>
      <c r="AJ3248" s="9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</row>
    <row r="3249" spans="1:145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13"/>
      <c r="T3249" s="13"/>
      <c r="U3249" s="13"/>
      <c r="V3249" s="13"/>
      <c r="W3249" s="4"/>
      <c r="X3249" s="30"/>
      <c r="Y3249" s="9"/>
      <c r="Z3249" s="9"/>
      <c r="AA3249" s="28"/>
      <c r="AB3249" s="3"/>
      <c r="AC3249" s="1"/>
      <c r="AD3249" s="9"/>
      <c r="AE3249" s="3"/>
      <c r="AF3249" s="3"/>
      <c r="AG3249" s="3"/>
      <c r="AH3249" s="9"/>
      <c r="AI3249" s="10"/>
      <c r="AJ3249" s="9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</row>
    <row r="3250" spans="1:145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13"/>
      <c r="T3250" s="13"/>
      <c r="U3250" s="13"/>
      <c r="V3250" s="13"/>
      <c r="W3250" s="4"/>
      <c r="X3250" s="30"/>
      <c r="Y3250" s="9"/>
      <c r="Z3250" s="9"/>
      <c r="AA3250" s="28"/>
      <c r="AB3250" s="3"/>
      <c r="AC3250" s="1"/>
      <c r="AD3250" s="9"/>
      <c r="AE3250" s="3"/>
      <c r="AF3250" s="3"/>
      <c r="AG3250" s="3"/>
      <c r="AH3250" s="9"/>
      <c r="AI3250" s="10"/>
      <c r="AJ3250" s="9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</row>
    <row r="3251" spans="1:145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13"/>
      <c r="T3251" s="13"/>
      <c r="U3251" s="13"/>
      <c r="V3251" s="13"/>
      <c r="W3251" s="4"/>
      <c r="X3251" s="30"/>
      <c r="Y3251" s="9"/>
      <c r="Z3251" s="9"/>
      <c r="AA3251" s="28"/>
      <c r="AB3251" s="3"/>
      <c r="AC3251" s="1"/>
      <c r="AD3251" s="9"/>
      <c r="AE3251" s="3"/>
      <c r="AF3251" s="3"/>
      <c r="AG3251" s="3"/>
      <c r="AH3251" s="9"/>
      <c r="AI3251" s="10"/>
      <c r="AJ3251" s="9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</row>
    <row r="3252" spans="1:145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13"/>
      <c r="T3252" s="13"/>
      <c r="U3252" s="13"/>
      <c r="V3252" s="13"/>
      <c r="W3252" s="4"/>
      <c r="X3252" s="30"/>
      <c r="Y3252" s="9"/>
      <c r="Z3252" s="9"/>
      <c r="AA3252" s="28"/>
      <c r="AB3252" s="3"/>
      <c r="AC3252" s="1"/>
      <c r="AD3252" s="9"/>
      <c r="AE3252" s="3"/>
      <c r="AF3252" s="3"/>
      <c r="AG3252" s="3"/>
      <c r="AH3252" s="9"/>
      <c r="AI3252" s="10"/>
      <c r="AJ3252" s="9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</row>
    <row r="3253" spans="1:145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13"/>
      <c r="T3253" s="13"/>
      <c r="U3253" s="13"/>
      <c r="V3253" s="13"/>
      <c r="W3253" s="4"/>
      <c r="X3253" s="30"/>
      <c r="Y3253" s="9"/>
      <c r="Z3253" s="9"/>
      <c r="AA3253" s="28"/>
      <c r="AB3253" s="3"/>
      <c r="AC3253" s="1"/>
      <c r="AD3253" s="9"/>
      <c r="AE3253" s="3"/>
      <c r="AF3253" s="3"/>
      <c r="AG3253" s="3"/>
      <c r="AH3253" s="9"/>
      <c r="AI3253" s="10"/>
      <c r="AJ3253" s="9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</row>
    <row r="3254" spans="1:145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13"/>
      <c r="T3254" s="13"/>
      <c r="U3254" s="13"/>
      <c r="V3254" s="13"/>
      <c r="W3254" s="4"/>
      <c r="X3254" s="30"/>
      <c r="Y3254" s="9"/>
      <c r="Z3254" s="9"/>
      <c r="AA3254" s="28"/>
      <c r="AB3254" s="3"/>
      <c r="AC3254" s="1"/>
      <c r="AD3254" s="9"/>
      <c r="AE3254" s="3"/>
      <c r="AF3254" s="3"/>
      <c r="AG3254" s="3"/>
      <c r="AH3254" s="9"/>
      <c r="AI3254" s="10"/>
      <c r="AJ3254" s="9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</row>
    <row r="3255" spans="1:145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13"/>
      <c r="T3255" s="13"/>
      <c r="U3255" s="13"/>
      <c r="V3255" s="13"/>
      <c r="W3255" s="4"/>
      <c r="X3255" s="30"/>
      <c r="Y3255" s="9"/>
      <c r="Z3255" s="9"/>
      <c r="AA3255" s="28"/>
      <c r="AB3255" s="3"/>
      <c r="AC3255" s="1"/>
      <c r="AD3255" s="9"/>
      <c r="AE3255" s="3"/>
      <c r="AF3255" s="3"/>
      <c r="AG3255" s="3"/>
      <c r="AH3255" s="9"/>
      <c r="AI3255" s="10"/>
      <c r="AJ3255" s="9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</row>
    <row r="3256" spans="1:145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13"/>
      <c r="T3256" s="13"/>
      <c r="U3256" s="13"/>
      <c r="V3256" s="13"/>
      <c r="W3256" s="4"/>
      <c r="X3256" s="30"/>
      <c r="Y3256" s="9"/>
      <c r="Z3256" s="9"/>
      <c r="AA3256" s="28"/>
      <c r="AB3256" s="3"/>
      <c r="AC3256" s="1"/>
      <c r="AD3256" s="9"/>
      <c r="AE3256" s="3"/>
      <c r="AF3256" s="3"/>
      <c r="AG3256" s="3"/>
      <c r="AH3256" s="9"/>
      <c r="AI3256" s="10"/>
      <c r="AJ3256" s="9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</row>
    <row r="3257" spans="1:145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13"/>
      <c r="T3257" s="13"/>
      <c r="U3257" s="13"/>
      <c r="V3257" s="13"/>
      <c r="W3257" s="4"/>
      <c r="X3257" s="30"/>
      <c r="Y3257" s="9"/>
      <c r="Z3257" s="9"/>
      <c r="AA3257" s="28"/>
      <c r="AB3257" s="3"/>
      <c r="AC3257" s="1"/>
      <c r="AD3257" s="9"/>
      <c r="AE3257" s="3"/>
      <c r="AF3257" s="3"/>
      <c r="AG3257" s="3"/>
      <c r="AH3257" s="9"/>
      <c r="AI3257" s="10"/>
      <c r="AJ3257" s="9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</row>
    <row r="3258" spans="1:145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13"/>
      <c r="T3258" s="13"/>
      <c r="U3258" s="13"/>
      <c r="V3258" s="13"/>
      <c r="W3258" s="4"/>
      <c r="X3258" s="30"/>
      <c r="Y3258" s="9"/>
      <c r="Z3258" s="9"/>
      <c r="AA3258" s="28"/>
      <c r="AB3258" s="3"/>
      <c r="AC3258" s="1"/>
      <c r="AD3258" s="9"/>
      <c r="AE3258" s="3"/>
      <c r="AF3258" s="3"/>
      <c r="AG3258" s="3"/>
      <c r="AH3258" s="9"/>
      <c r="AI3258" s="10"/>
      <c r="AJ3258" s="9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</row>
    <row r="3259" spans="1:145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13"/>
      <c r="T3259" s="13"/>
      <c r="U3259" s="13"/>
      <c r="V3259" s="13"/>
      <c r="W3259" s="4"/>
      <c r="X3259" s="30"/>
      <c r="Y3259" s="9"/>
      <c r="Z3259" s="9"/>
      <c r="AA3259" s="28"/>
      <c r="AB3259" s="3"/>
      <c r="AC3259" s="1"/>
      <c r="AD3259" s="9"/>
      <c r="AE3259" s="3"/>
      <c r="AF3259" s="3"/>
      <c r="AG3259" s="3"/>
      <c r="AH3259" s="9"/>
      <c r="AI3259" s="10"/>
      <c r="AJ3259" s="9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</row>
    <row r="3260" spans="1:145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13"/>
      <c r="T3260" s="13"/>
      <c r="U3260" s="13"/>
      <c r="V3260" s="13"/>
      <c r="W3260" s="4"/>
      <c r="X3260" s="30"/>
      <c r="Y3260" s="9"/>
      <c r="Z3260" s="9"/>
      <c r="AA3260" s="28"/>
      <c r="AB3260" s="3"/>
      <c r="AC3260" s="1"/>
      <c r="AD3260" s="9"/>
      <c r="AE3260" s="3"/>
      <c r="AF3260" s="3"/>
      <c r="AG3260" s="3"/>
      <c r="AH3260" s="9"/>
      <c r="AI3260" s="10"/>
      <c r="AJ3260" s="9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</row>
    <row r="3261" spans="1:145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13"/>
      <c r="T3261" s="13"/>
      <c r="U3261" s="13"/>
      <c r="V3261" s="13"/>
      <c r="W3261" s="4"/>
      <c r="X3261" s="30"/>
      <c r="Y3261" s="9"/>
      <c r="Z3261" s="9"/>
      <c r="AA3261" s="28"/>
      <c r="AB3261" s="3"/>
      <c r="AC3261" s="1"/>
      <c r="AD3261" s="9"/>
      <c r="AE3261" s="3"/>
      <c r="AF3261" s="3"/>
      <c r="AG3261" s="3"/>
      <c r="AH3261" s="9"/>
      <c r="AI3261" s="10"/>
      <c r="AJ3261" s="9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</row>
    <row r="3262" spans="1:145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13"/>
      <c r="T3262" s="13"/>
      <c r="U3262" s="13"/>
      <c r="V3262" s="13"/>
      <c r="W3262" s="4"/>
      <c r="X3262" s="30"/>
      <c r="Y3262" s="9"/>
      <c r="Z3262" s="9"/>
      <c r="AA3262" s="28"/>
      <c r="AB3262" s="3"/>
      <c r="AC3262" s="1"/>
      <c r="AD3262" s="9"/>
      <c r="AE3262" s="3"/>
      <c r="AF3262" s="3"/>
      <c r="AG3262" s="3"/>
      <c r="AH3262" s="9"/>
      <c r="AI3262" s="10"/>
      <c r="AJ3262" s="9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</row>
    <row r="3263" spans="1:145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13"/>
      <c r="T3263" s="13"/>
      <c r="U3263" s="13"/>
      <c r="V3263" s="13"/>
      <c r="W3263" s="4"/>
      <c r="X3263" s="30"/>
      <c r="Y3263" s="9"/>
      <c r="Z3263" s="9"/>
      <c r="AA3263" s="28"/>
      <c r="AB3263" s="3"/>
      <c r="AC3263" s="1"/>
      <c r="AD3263" s="9"/>
      <c r="AE3263" s="3"/>
      <c r="AF3263" s="3"/>
      <c r="AG3263" s="3"/>
      <c r="AH3263" s="9"/>
      <c r="AI3263" s="10"/>
      <c r="AJ3263" s="9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</row>
    <row r="3264" spans="1:145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13"/>
      <c r="T3264" s="13"/>
      <c r="U3264" s="13"/>
      <c r="V3264" s="13"/>
      <c r="W3264" s="4"/>
      <c r="X3264" s="30"/>
      <c r="Y3264" s="9"/>
      <c r="Z3264" s="9"/>
      <c r="AA3264" s="28"/>
      <c r="AB3264" s="3"/>
      <c r="AC3264" s="1"/>
      <c r="AD3264" s="9"/>
      <c r="AE3264" s="3"/>
      <c r="AF3264" s="3"/>
      <c r="AG3264" s="3"/>
      <c r="AH3264" s="9"/>
      <c r="AI3264" s="10"/>
      <c r="AJ3264" s="9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</row>
    <row r="3265" spans="1:145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13"/>
      <c r="T3265" s="13"/>
      <c r="U3265" s="13"/>
      <c r="V3265" s="13"/>
      <c r="W3265" s="4"/>
      <c r="X3265" s="30"/>
      <c r="Y3265" s="9"/>
      <c r="Z3265" s="9"/>
      <c r="AA3265" s="28"/>
      <c r="AB3265" s="3"/>
      <c r="AC3265" s="1"/>
      <c r="AD3265" s="9"/>
      <c r="AE3265" s="3"/>
      <c r="AF3265" s="3"/>
      <c r="AG3265" s="3"/>
      <c r="AH3265" s="9"/>
      <c r="AI3265" s="10"/>
      <c r="AJ3265" s="9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</row>
    <row r="3266" spans="1:145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13"/>
      <c r="T3266" s="13"/>
      <c r="U3266" s="13"/>
      <c r="V3266" s="13"/>
      <c r="W3266" s="4"/>
      <c r="X3266" s="30"/>
      <c r="Y3266" s="9"/>
      <c r="Z3266" s="9"/>
      <c r="AA3266" s="28"/>
      <c r="AB3266" s="3"/>
      <c r="AC3266" s="1"/>
      <c r="AD3266" s="9"/>
      <c r="AE3266" s="3"/>
      <c r="AF3266" s="3"/>
      <c r="AG3266" s="3"/>
      <c r="AH3266" s="9"/>
      <c r="AI3266" s="10"/>
      <c r="AJ3266" s="9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</row>
    <row r="3267" spans="1:145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13"/>
      <c r="T3267" s="13"/>
      <c r="U3267" s="13"/>
      <c r="V3267" s="13"/>
      <c r="W3267" s="4"/>
      <c r="X3267" s="30"/>
      <c r="Y3267" s="9"/>
      <c r="Z3267" s="9"/>
      <c r="AA3267" s="28"/>
      <c r="AB3267" s="3"/>
      <c r="AC3267" s="1"/>
      <c r="AD3267" s="9"/>
      <c r="AE3267" s="3"/>
      <c r="AF3267" s="3"/>
      <c r="AG3267" s="3"/>
      <c r="AH3267" s="9"/>
      <c r="AI3267" s="10"/>
      <c r="AJ3267" s="9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</row>
    <row r="3268" spans="1:145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13"/>
      <c r="T3268" s="13"/>
      <c r="U3268" s="13"/>
      <c r="V3268" s="13"/>
      <c r="W3268" s="4"/>
      <c r="X3268" s="30"/>
      <c r="Y3268" s="9"/>
      <c r="Z3268" s="9"/>
      <c r="AA3268" s="28"/>
      <c r="AB3268" s="3"/>
      <c r="AC3268" s="1"/>
      <c r="AD3268" s="9"/>
      <c r="AE3268" s="3"/>
      <c r="AF3268" s="3"/>
      <c r="AG3268" s="3"/>
      <c r="AH3268" s="9"/>
      <c r="AI3268" s="10"/>
      <c r="AJ3268" s="9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</row>
    <row r="3269" spans="1:145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13"/>
      <c r="T3269" s="13"/>
      <c r="U3269" s="13"/>
      <c r="V3269" s="13"/>
      <c r="W3269" s="4"/>
      <c r="X3269" s="30"/>
      <c r="Y3269" s="9"/>
      <c r="Z3269" s="9"/>
      <c r="AA3269" s="28"/>
      <c r="AB3269" s="3"/>
      <c r="AC3269" s="1"/>
      <c r="AD3269" s="9"/>
      <c r="AE3269" s="3"/>
      <c r="AF3269" s="3"/>
      <c r="AG3269" s="3"/>
      <c r="AH3269" s="9"/>
      <c r="AI3269" s="10"/>
      <c r="AJ3269" s="9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</row>
    <row r="3270" spans="1:145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13"/>
      <c r="T3270" s="13"/>
      <c r="U3270" s="13"/>
      <c r="V3270" s="13"/>
      <c r="W3270" s="4"/>
      <c r="X3270" s="30"/>
      <c r="Y3270" s="9"/>
      <c r="Z3270" s="9"/>
      <c r="AA3270" s="28"/>
      <c r="AB3270" s="3"/>
      <c r="AC3270" s="1"/>
      <c r="AD3270" s="9"/>
      <c r="AE3270" s="3"/>
      <c r="AF3270" s="3"/>
      <c r="AG3270" s="3"/>
      <c r="AH3270" s="9"/>
      <c r="AI3270" s="10"/>
      <c r="AJ3270" s="9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</row>
    <row r="3271" spans="1:145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13"/>
      <c r="T3271" s="13"/>
      <c r="U3271" s="13"/>
      <c r="V3271" s="13"/>
      <c r="W3271" s="4"/>
      <c r="X3271" s="30"/>
      <c r="Y3271" s="9"/>
      <c r="Z3271" s="9"/>
      <c r="AA3271" s="28"/>
      <c r="AB3271" s="3"/>
      <c r="AC3271" s="1"/>
      <c r="AD3271" s="9"/>
      <c r="AE3271" s="3"/>
      <c r="AF3271" s="3"/>
      <c r="AG3271" s="3"/>
      <c r="AH3271" s="9"/>
      <c r="AI3271" s="10"/>
      <c r="AJ3271" s="9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</row>
    <row r="3272" spans="1:145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13"/>
      <c r="T3272" s="13"/>
      <c r="U3272" s="13"/>
      <c r="V3272" s="13"/>
      <c r="W3272" s="4"/>
      <c r="X3272" s="30"/>
      <c r="Y3272" s="9"/>
      <c r="Z3272" s="9"/>
      <c r="AA3272" s="28"/>
      <c r="AB3272" s="3"/>
      <c r="AC3272" s="1"/>
      <c r="AD3272" s="9"/>
      <c r="AE3272" s="3"/>
      <c r="AF3272" s="3"/>
      <c r="AG3272" s="3"/>
      <c r="AH3272" s="9"/>
      <c r="AI3272" s="10"/>
      <c r="AJ3272" s="9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</row>
    <row r="3273" spans="1:145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13"/>
      <c r="T3273" s="13"/>
      <c r="U3273" s="13"/>
      <c r="V3273" s="13"/>
      <c r="W3273" s="4"/>
      <c r="X3273" s="30"/>
      <c r="Y3273" s="9"/>
      <c r="Z3273" s="9"/>
      <c r="AA3273" s="28"/>
      <c r="AB3273" s="3"/>
      <c r="AC3273" s="1"/>
      <c r="AD3273" s="9"/>
      <c r="AE3273" s="3"/>
      <c r="AF3273" s="3"/>
      <c r="AG3273" s="3"/>
      <c r="AH3273" s="9"/>
      <c r="AI3273" s="10"/>
      <c r="AJ3273" s="9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</row>
    <row r="3274" spans="1:145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13"/>
      <c r="T3274" s="13"/>
      <c r="U3274" s="13"/>
      <c r="V3274" s="13"/>
      <c r="W3274" s="4"/>
      <c r="X3274" s="30"/>
      <c r="Y3274" s="9"/>
      <c r="Z3274" s="9"/>
      <c r="AA3274" s="28"/>
      <c r="AB3274" s="3"/>
      <c r="AC3274" s="1"/>
      <c r="AD3274" s="9"/>
      <c r="AE3274" s="3"/>
      <c r="AF3274" s="3"/>
      <c r="AG3274" s="3"/>
      <c r="AH3274" s="9"/>
      <c r="AI3274" s="10"/>
      <c r="AJ3274" s="9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</row>
    <row r="3275" spans="1:145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13"/>
      <c r="T3275" s="13"/>
      <c r="U3275" s="13"/>
      <c r="V3275" s="13"/>
      <c r="W3275" s="4"/>
      <c r="X3275" s="30"/>
      <c r="Y3275" s="9"/>
      <c r="Z3275" s="9"/>
      <c r="AA3275" s="28"/>
      <c r="AB3275" s="3"/>
      <c r="AC3275" s="1"/>
      <c r="AD3275" s="9"/>
      <c r="AE3275" s="3"/>
      <c r="AF3275" s="3"/>
      <c r="AG3275" s="3"/>
      <c r="AH3275" s="9"/>
      <c r="AI3275" s="10"/>
      <c r="AJ3275" s="9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</row>
    <row r="3276" spans="1:145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13"/>
      <c r="T3276" s="13"/>
      <c r="U3276" s="13"/>
      <c r="V3276" s="13"/>
      <c r="W3276" s="4"/>
      <c r="X3276" s="30"/>
      <c r="Y3276" s="9"/>
      <c r="Z3276" s="9"/>
      <c r="AA3276" s="28"/>
      <c r="AB3276" s="3"/>
      <c r="AC3276" s="1"/>
      <c r="AD3276" s="9"/>
      <c r="AE3276" s="3"/>
      <c r="AF3276" s="3"/>
      <c r="AG3276" s="3"/>
      <c r="AH3276" s="9"/>
      <c r="AI3276" s="10"/>
      <c r="AJ3276" s="9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</row>
    <row r="3277" spans="1:145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13"/>
      <c r="T3277" s="13"/>
      <c r="U3277" s="13"/>
      <c r="V3277" s="13"/>
      <c r="W3277" s="4"/>
      <c r="X3277" s="30"/>
      <c r="Y3277" s="9"/>
      <c r="Z3277" s="9"/>
      <c r="AA3277" s="28"/>
      <c r="AB3277" s="3"/>
      <c r="AC3277" s="1"/>
      <c r="AD3277" s="9"/>
      <c r="AE3277" s="3"/>
      <c r="AF3277" s="3"/>
      <c r="AG3277" s="3"/>
      <c r="AH3277" s="9"/>
      <c r="AI3277" s="10"/>
      <c r="AJ3277" s="9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</row>
    <row r="3278" spans="1:145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13"/>
      <c r="T3278" s="13"/>
      <c r="U3278" s="13"/>
      <c r="V3278" s="13"/>
      <c r="W3278" s="4"/>
      <c r="X3278" s="30"/>
      <c r="Y3278" s="9"/>
      <c r="Z3278" s="9"/>
      <c r="AA3278" s="28"/>
      <c r="AB3278" s="3"/>
      <c r="AC3278" s="1"/>
      <c r="AD3278" s="9"/>
      <c r="AE3278" s="3"/>
      <c r="AF3278" s="3"/>
      <c r="AG3278" s="3"/>
      <c r="AH3278" s="9"/>
      <c r="AI3278" s="10"/>
      <c r="AJ3278" s="9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</row>
    <row r="3279" spans="1:145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13"/>
      <c r="T3279" s="13"/>
      <c r="U3279" s="13"/>
      <c r="V3279" s="13"/>
      <c r="W3279" s="4"/>
      <c r="X3279" s="30"/>
      <c r="Y3279" s="9"/>
      <c r="Z3279" s="9"/>
      <c r="AA3279" s="28"/>
      <c r="AB3279" s="3"/>
      <c r="AC3279" s="1"/>
      <c r="AD3279" s="9"/>
      <c r="AE3279" s="3"/>
      <c r="AF3279" s="3"/>
      <c r="AG3279" s="3"/>
      <c r="AH3279" s="9"/>
      <c r="AI3279" s="10"/>
      <c r="AJ3279" s="9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</row>
    <row r="3280" spans="1:145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13"/>
      <c r="T3280" s="13"/>
      <c r="U3280" s="13"/>
      <c r="V3280" s="13"/>
      <c r="W3280" s="4"/>
      <c r="X3280" s="30"/>
      <c r="Y3280" s="9"/>
      <c r="Z3280" s="9"/>
      <c r="AA3280" s="28"/>
      <c r="AB3280" s="3"/>
      <c r="AC3280" s="1"/>
      <c r="AD3280" s="9"/>
      <c r="AE3280" s="3"/>
      <c r="AF3280" s="3"/>
      <c r="AG3280" s="3"/>
      <c r="AH3280" s="9"/>
      <c r="AI3280" s="10"/>
      <c r="AJ3280" s="9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</row>
    <row r="3281" spans="1:145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13"/>
      <c r="T3281" s="13"/>
      <c r="U3281" s="13"/>
      <c r="V3281" s="13"/>
      <c r="W3281" s="4"/>
      <c r="X3281" s="30"/>
      <c r="Y3281" s="9"/>
      <c r="Z3281" s="9"/>
      <c r="AA3281" s="28"/>
      <c r="AB3281" s="3"/>
      <c r="AC3281" s="1"/>
      <c r="AD3281" s="9"/>
      <c r="AE3281" s="3"/>
      <c r="AF3281" s="3"/>
      <c r="AG3281" s="3"/>
      <c r="AH3281" s="9"/>
      <c r="AI3281" s="10"/>
      <c r="AJ3281" s="9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</row>
    <row r="3282" spans="1:145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13"/>
      <c r="T3282" s="13"/>
      <c r="U3282" s="13"/>
      <c r="V3282" s="13"/>
      <c r="W3282" s="4"/>
      <c r="X3282" s="30"/>
      <c r="Y3282" s="9"/>
      <c r="Z3282" s="9"/>
      <c r="AA3282" s="28"/>
      <c r="AB3282" s="3"/>
      <c r="AC3282" s="1"/>
      <c r="AD3282" s="9"/>
      <c r="AE3282" s="3"/>
      <c r="AF3282" s="3"/>
      <c r="AG3282" s="3"/>
      <c r="AH3282" s="9"/>
      <c r="AI3282" s="10"/>
      <c r="AJ3282" s="9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</row>
    <row r="3283" spans="1:145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13"/>
      <c r="T3283" s="13"/>
      <c r="U3283" s="13"/>
      <c r="V3283" s="13"/>
      <c r="W3283" s="4"/>
      <c r="X3283" s="30"/>
      <c r="Y3283" s="9"/>
      <c r="Z3283" s="9"/>
      <c r="AA3283" s="28"/>
      <c r="AB3283" s="3"/>
      <c r="AC3283" s="1"/>
      <c r="AD3283" s="9"/>
      <c r="AE3283" s="3"/>
      <c r="AF3283" s="3"/>
      <c r="AG3283" s="3"/>
      <c r="AH3283" s="9"/>
      <c r="AI3283" s="10"/>
      <c r="AJ3283" s="9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</row>
    <row r="3284" spans="1:145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13"/>
      <c r="T3284" s="13"/>
      <c r="U3284" s="13"/>
      <c r="V3284" s="13"/>
      <c r="W3284" s="4"/>
      <c r="X3284" s="30"/>
      <c r="Y3284" s="9"/>
      <c r="Z3284" s="9"/>
      <c r="AA3284" s="28"/>
      <c r="AB3284" s="3"/>
      <c r="AC3284" s="1"/>
      <c r="AD3284" s="9"/>
      <c r="AE3284" s="3"/>
      <c r="AF3284" s="3"/>
      <c r="AG3284" s="3"/>
      <c r="AH3284" s="9"/>
      <c r="AI3284" s="10"/>
      <c r="AJ3284" s="9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</row>
    <row r="3285" spans="1:145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13"/>
      <c r="T3285" s="13"/>
      <c r="U3285" s="13"/>
      <c r="V3285" s="13"/>
      <c r="W3285" s="4"/>
      <c r="X3285" s="30"/>
      <c r="Y3285" s="9"/>
      <c r="Z3285" s="9"/>
      <c r="AA3285" s="28"/>
      <c r="AB3285" s="3"/>
      <c r="AC3285" s="1"/>
      <c r="AD3285" s="9"/>
      <c r="AE3285" s="3"/>
      <c r="AF3285" s="3"/>
      <c r="AG3285" s="3"/>
      <c r="AH3285" s="9"/>
      <c r="AI3285" s="10"/>
      <c r="AJ3285" s="9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</row>
    <row r="3286" spans="1:145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13"/>
      <c r="T3286" s="13"/>
      <c r="U3286" s="13"/>
      <c r="V3286" s="13"/>
      <c r="W3286" s="4"/>
      <c r="X3286" s="30"/>
      <c r="Y3286" s="9"/>
      <c r="Z3286" s="9"/>
      <c r="AA3286" s="28"/>
      <c r="AB3286" s="3"/>
      <c r="AC3286" s="1"/>
      <c r="AD3286" s="9"/>
      <c r="AE3286" s="3"/>
      <c r="AF3286" s="3"/>
      <c r="AG3286" s="3"/>
      <c r="AH3286" s="9"/>
      <c r="AI3286" s="10"/>
      <c r="AJ3286" s="9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</row>
    <row r="3287" spans="1:145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13"/>
      <c r="T3287" s="13"/>
      <c r="U3287" s="13"/>
      <c r="V3287" s="13"/>
      <c r="W3287" s="4"/>
      <c r="X3287" s="30"/>
      <c r="Y3287" s="9"/>
      <c r="Z3287" s="9"/>
      <c r="AA3287" s="28"/>
      <c r="AB3287" s="3"/>
      <c r="AC3287" s="1"/>
      <c r="AD3287" s="9"/>
      <c r="AE3287" s="3"/>
      <c r="AF3287" s="3"/>
      <c r="AG3287" s="3"/>
      <c r="AH3287" s="9"/>
      <c r="AI3287" s="10"/>
      <c r="AJ3287" s="9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</row>
    <row r="3288" spans="1:145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13"/>
      <c r="T3288" s="13"/>
      <c r="U3288" s="13"/>
      <c r="V3288" s="13"/>
      <c r="W3288" s="4"/>
      <c r="X3288" s="30"/>
      <c r="Y3288" s="9"/>
      <c r="Z3288" s="9"/>
      <c r="AA3288" s="28"/>
      <c r="AB3288" s="3"/>
      <c r="AC3288" s="1"/>
      <c r="AD3288" s="9"/>
      <c r="AE3288" s="3"/>
      <c r="AF3288" s="3"/>
      <c r="AG3288" s="3"/>
      <c r="AH3288" s="9"/>
      <c r="AI3288" s="10"/>
      <c r="AJ3288" s="9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</row>
    <row r="3289" spans="1:145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13"/>
      <c r="T3289" s="13"/>
      <c r="U3289" s="13"/>
      <c r="V3289" s="13"/>
      <c r="W3289" s="4"/>
      <c r="X3289" s="30"/>
      <c r="Y3289" s="9"/>
      <c r="Z3289" s="9"/>
      <c r="AA3289" s="28"/>
      <c r="AB3289" s="3"/>
      <c r="AC3289" s="1"/>
      <c r="AD3289" s="9"/>
      <c r="AE3289" s="3"/>
      <c r="AF3289" s="3"/>
      <c r="AG3289" s="3"/>
      <c r="AH3289" s="9"/>
      <c r="AI3289" s="10"/>
      <c r="AJ3289" s="9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</row>
    <row r="3290" spans="1:145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13"/>
      <c r="T3290" s="13"/>
      <c r="U3290" s="13"/>
      <c r="V3290" s="13"/>
      <c r="W3290" s="4"/>
      <c r="X3290" s="30"/>
      <c r="Y3290" s="9"/>
      <c r="Z3290" s="9"/>
      <c r="AA3290" s="28"/>
      <c r="AB3290" s="3"/>
      <c r="AC3290" s="1"/>
      <c r="AD3290" s="9"/>
      <c r="AE3290" s="3"/>
      <c r="AF3290" s="3"/>
      <c r="AG3290" s="3"/>
      <c r="AH3290" s="9"/>
      <c r="AI3290" s="10"/>
      <c r="AJ3290" s="9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</row>
    <row r="3291" spans="1:145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13"/>
      <c r="T3291" s="13"/>
      <c r="U3291" s="13"/>
      <c r="V3291" s="13"/>
      <c r="W3291" s="4"/>
      <c r="X3291" s="30"/>
      <c r="Y3291" s="9"/>
      <c r="Z3291" s="9"/>
      <c r="AA3291" s="28"/>
      <c r="AB3291" s="3"/>
      <c r="AC3291" s="1"/>
      <c r="AD3291" s="9"/>
      <c r="AE3291" s="3"/>
      <c r="AF3291" s="3"/>
      <c r="AG3291" s="3"/>
      <c r="AH3291" s="9"/>
      <c r="AI3291" s="10"/>
      <c r="AJ3291" s="9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</row>
    <row r="3292" spans="1:145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13"/>
      <c r="T3292" s="13"/>
      <c r="U3292" s="13"/>
      <c r="V3292" s="13"/>
      <c r="W3292" s="4"/>
      <c r="X3292" s="30"/>
      <c r="Y3292" s="9"/>
      <c r="Z3292" s="9"/>
      <c r="AA3292" s="28"/>
      <c r="AB3292" s="3"/>
      <c r="AC3292" s="1"/>
      <c r="AD3292" s="9"/>
      <c r="AE3292" s="3"/>
      <c r="AF3292" s="3"/>
      <c r="AG3292" s="3"/>
      <c r="AH3292" s="9"/>
      <c r="AI3292" s="10"/>
      <c r="AJ3292" s="9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</row>
    <row r="3293" spans="1:145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13"/>
      <c r="T3293" s="13"/>
      <c r="U3293" s="13"/>
      <c r="V3293" s="13"/>
      <c r="W3293" s="4"/>
      <c r="X3293" s="30"/>
      <c r="Y3293" s="9"/>
      <c r="Z3293" s="9"/>
      <c r="AA3293" s="28"/>
      <c r="AB3293" s="3"/>
      <c r="AC3293" s="1"/>
      <c r="AD3293" s="9"/>
      <c r="AE3293" s="3"/>
      <c r="AF3293" s="3"/>
      <c r="AG3293" s="3"/>
      <c r="AH3293" s="9"/>
      <c r="AI3293" s="10"/>
      <c r="AJ3293" s="9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</row>
    <row r="3294" spans="1:145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13"/>
      <c r="T3294" s="13"/>
      <c r="U3294" s="13"/>
      <c r="V3294" s="13"/>
      <c r="W3294" s="4"/>
      <c r="X3294" s="30"/>
      <c r="Y3294" s="9"/>
      <c r="Z3294" s="9"/>
      <c r="AA3294" s="28"/>
      <c r="AB3294" s="3"/>
      <c r="AC3294" s="1"/>
      <c r="AD3294" s="9"/>
      <c r="AE3294" s="3"/>
      <c r="AF3294" s="3"/>
      <c r="AG3294" s="3"/>
      <c r="AH3294" s="9"/>
      <c r="AI3294" s="10"/>
      <c r="AJ3294" s="9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</row>
    <row r="3295" spans="1:145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13"/>
      <c r="T3295" s="13"/>
      <c r="U3295" s="13"/>
      <c r="V3295" s="13"/>
      <c r="W3295" s="4"/>
      <c r="X3295" s="30"/>
      <c r="Y3295" s="9"/>
      <c r="Z3295" s="9"/>
      <c r="AA3295" s="28"/>
      <c r="AB3295" s="3"/>
      <c r="AC3295" s="1"/>
      <c r="AD3295" s="9"/>
      <c r="AE3295" s="3"/>
      <c r="AF3295" s="3"/>
      <c r="AG3295" s="3"/>
      <c r="AH3295" s="9"/>
      <c r="AI3295" s="10"/>
      <c r="AJ3295" s="9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</row>
    <row r="3296" spans="1:145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13"/>
      <c r="T3296" s="13"/>
      <c r="U3296" s="13"/>
      <c r="V3296" s="13"/>
      <c r="W3296" s="4"/>
      <c r="X3296" s="30"/>
      <c r="Y3296" s="9"/>
      <c r="Z3296" s="9"/>
      <c r="AA3296" s="28"/>
      <c r="AB3296" s="3"/>
      <c r="AC3296" s="1"/>
      <c r="AD3296" s="9"/>
      <c r="AE3296" s="3"/>
      <c r="AF3296" s="3"/>
      <c r="AG3296" s="3"/>
      <c r="AH3296" s="9"/>
      <c r="AI3296" s="10"/>
      <c r="AJ3296" s="9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</row>
    <row r="3297" spans="1:145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13"/>
      <c r="T3297" s="13"/>
      <c r="U3297" s="13"/>
      <c r="V3297" s="13"/>
      <c r="W3297" s="4"/>
      <c r="X3297" s="30"/>
      <c r="Y3297" s="9"/>
      <c r="Z3297" s="9"/>
      <c r="AA3297" s="28"/>
      <c r="AB3297" s="3"/>
      <c r="AC3297" s="1"/>
      <c r="AD3297" s="9"/>
      <c r="AE3297" s="3"/>
      <c r="AF3297" s="3"/>
      <c r="AG3297" s="3"/>
      <c r="AH3297" s="9"/>
      <c r="AI3297" s="10"/>
      <c r="AJ3297" s="9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</row>
    <row r="3298" spans="1:145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13"/>
      <c r="T3298" s="13"/>
      <c r="U3298" s="13"/>
      <c r="V3298" s="13"/>
      <c r="W3298" s="4"/>
      <c r="X3298" s="30"/>
      <c r="Y3298" s="9"/>
      <c r="Z3298" s="9"/>
      <c r="AA3298" s="28"/>
      <c r="AB3298" s="3"/>
      <c r="AC3298" s="1"/>
      <c r="AD3298" s="9"/>
      <c r="AE3298" s="3"/>
      <c r="AF3298" s="3"/>
      <c r="AG3298" s="3"/>
      <c r="AH3298" s="9"/>
      <c r="AI3298" s="10"/>
      <c r="AJ3298" s="9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</row>
    <row r="3299" spans="1:145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13"/>
      <c r="T3299" s="13"/>
      <c r="U3299" s="13"/>
      <c r="V3299" s="13"/>
      <c r="W3299" s="4"/>
      <c r="X3299" s="30"/>
      <c r="Y3299" s="9"/>
      <c r="Z3299" s="9"/>
      <c r="AA3299" s="28"/>
      <c r="AB3299" s="3"/>
      <c r="AC3299" s="1"/>
      <c r="AD3299" s="9"/>
      <c r="AE3299" s="3"/>
      <c r="AF3299" s="3"/>
      <c r="AG3299" s="3"/>
      <c r="AH3299" s="9"/>
      <c r="AI3299" s="10"/>
      <c r="AJ3299" s="9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</row>
    <row r="3300" spans="1:145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13"/>
      <c r="T3300" s="13"/>
      <c r="U3300" s="13"/>
      <c r="V3300" s="13"/>
      <c r="W3300" s="4"/>
      <c r="X3300" s="30"/>
      <c r="Y3300" s="27"/>
      <c r="Z3300" s="27"/>
      <c r="AA3300" s="32"/>
      <c r="AB3300" s="20"/>
      <c r="AC3300" s="23"/>
      <c r="AD3300" s="27"/>
      <c r="AE3300" s="20"/>
      <c r="AF3300" s="20"/>
      <c r="AG3300" s="20"/>
      <c r="AH3300" s="27"/>
      <c r="AI3300" s="21"/>
      <c r="AJ3300" s="27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</row>
    <row r="3301" spans="1:145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13"/>
      <c r="T3301" s="13"/>
      <c r="U3301" s="13"/>
      <c r="V3301" s="13"/>
      <c r="W3301" s="4"/>
      <c r="X3301" s="30"/>
      <c r="Y3301" s="9"/>
      <c r="Z3301" s="9"/>
      <c r="AA3301" s="28"/>
      <c r="AB3301" s="3"/>
      <c r="AC3301" s="1"/>
      <c r="AD3301" s="9"/>
      <c r="AE3301" s="3"/>
      <c r="AF3301" s="3"/>
      <c r="AG3301" s="3"/>
      <c r="AH3301" s="9"/>
      <c r="AI3301" s="10"/>
      <c r="AJ3301" s="9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</row>
    <row r="3302" spans="1:145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13"/>
      <c r="T3302" s="13"/>
      <c r="U3302" s="13"/>
      <c r="V3302" s="13"/>
      <c r="W3302" s="4"/>
      <c r="X3302" s="30"/>
      <c r="Y3302" s="27"/>
      <c r="Z3302" s="27"/>
      <c r="AA3302" s="32"/>
      <c r="AB3302" s="20"/>
      <c r="AC3302" s="23"/>
      <c r="AD3302" s="27"/>
      <c r="AE3302" s="20"/>
      <c r="AF3302" s="20"/>
      <c r="AG3302" s="20"/>
      <c r="AH3302" s="27"/>
      <c r="AI3302" s="21"/>
      <c r="AJ3302" s="27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</row>
    <row r="3303" spans="1:145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13"/>
      <c r="T3303" s="13"/>
      <c r="U3303" s="13"/>
      <c r="V3303" s="13"/>
      <c r="W3303" s="4"/>
      <c r="X3303" s="30"/>
      <c r="Y3303" s="9"/>
      <c r="Z3303" s="9"/>
      <c r="AA3303" s="28"/>
      <c r="AB3303" s="3"/>
      <c r="AC3303" s="1"/>
      <c r="AD3303" s="9"/>
      <c r="AE3303" s="3"/>
      <c r="AF3303" s="3"/>
      <c r="AG3303" s="3"/>
      <c r="AH3303" s="9"/>
      <c r="AI3303" s="10"/>
      <c r="AJ3303" s="9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</row>
    <row r="3304" spans="1:145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13"/>
      <c r="T3304" s="13"/>
      <c r="U3304" s="13"/>
      <c r="V3304" s="13"/>
      <c r="W3304" s="4"/>
      <c r="X3304" s="30"/>
      <c r="Y3304" s="9"/>
      <c r="Z3304" s="9"/>
      <c r="AA3304" s="28"/>
      <c r="AB3304" s="3"/>
      <c r="AC3304" s="1"/>
      <c r="AD3304" s="9"/>
      <c r="AE3304" s="3"/>
      <c r="AF3304" s="3"/>
      <c r="AG3304" s="3"/>
      <c r="AH3304" s="9"/>
      <c r="AI3304" s="10"/>
      <c r="AJ3304" s="9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</row>
    <row r="3305" spans="1:145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13"/>
      <c r="T3305" s="13"/>
      <c r="U3305" s="13"/>
      <c r="V3305" s="13"/>
      <c r="W3305" s="4"/>
      <c r="X3305" s="30"/>
      <c r="Y3305" s="9"/>
      <c r="Z3305" s="9"/>
      <c r="AA3305" s="28"/>
      <c r="AB3305" s="3"/>
      <c r="AC3305" s="1"/>
      <c r="AD3305" s="9"/>
      <c r="AE3305" s="3"/>
      <c r="AF3305" s="3"/>
      <c r="AG3305" s="3"/>
      <c r="AH3305" s="9"/>
      <c r="AI3305" s="10"/>
      <c r="AJ3305" s="9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</row>
    <row r="3306" spans="1:145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13"/>
      <c r="T3306" s="13"/>
      <c r="U3306" s="13"/>
      <c r="V3306" s="13"/>
      <c r="W3306" s="4"/>
      <c r="X3306" s="30"/>
      <c r="Y3306" s="9"/>
      <c r="Z3306" s="9"/>
      <c r="AA3306" s="28"/>
      <c r="AB3306" s="3"/>
      <c r="AC3306" s="1"/>
      <c r="AD3306" s="9"/>
      <c r="AE3306" s="3"/>
      <c r="AF3306" s="3"/>
      <c r="AG3306" s="3"/>
      <c r="AH3306" s="9"/>
      <c r="AI3306" s="10"/>
      <c r="AJ3306" s="9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</row>
    <row r="3307" spans="1:145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13"/>
      <c r="T3307" s="13"/>
      <c r="U3307" s="13"/>
      <c r="V3307" s="13"/>
      <c r="W3307" s="4"/>
      <c r="X3307" s="30"/>
      <c r="Y3307" s="9"/>
      <c r="Z3307" s="9"/>
      <c r="AA3307" s="28"/>
      <c r="AB3307" s="3"/>
      <c r="AC3307" s="1"/>
      <c r="AD3307" s="9"/>
      <c r="AE3307" s="3"/>
      <c r="AF3307" s="3"/>
      <c r="AG3307" s="3"/>
      <c r="AH3307" s="9"/>
      <c r="AI3307" s="10"/>
      <c r="AJ3307" s="9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</row>
    <row r="3308" spans="1:145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13"/>
      <c r="T3308" s="13"/>
      <c r="U3308" s="13"/>
      <c r="V3308" s="13"/>
      <c r="W3308" s="4"/>
      <c r="X3308" s="30"/>
      <c r="Y3308" s="9"/>
      <c r="Z3308" s="9"/>
      <c r="AA3308" s="28"/>
      <c r="AB3308" s="3"/>
      <c r="AC3308" s="1"/>
      <c r="AD3308" s="9"/>
      <c r="AE3308" s="3"/>
      <c r="AF3308" s="3"/>
      <c r="AG3308" s="3"/>
      <c r="AH3308" s="9"/>
      <c r="AI3308" s="10"/>
      <c r="AJ3308" s="9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</row>
    <row r="3309" spans="1:145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13"/>
      <c r="T3309" s="13"/>
      <c r="U3309" s="13"/>
      <c r="V3309" s="13"/>
      <c r="W3309" s="4"/>
      <c r="X3309" s="30"/>
      <c r="Y3309" s="9"/>
      <c r="Z3309" s="9"/>
      <c r="AA3309" s="28"/>
      <c r="AB3309" s="3"/>
      <c r="AC3309" s="1"/>
      <c r="AD3309" s="9"/>
      <c r="AE3309" s="3"/>
      <c r="AF3309" s="3"/>
      <c r="AG3309" s="3"/>
      <c r="AH3309" s="9"/>
      <c r="AI3309" s="10"/>
      <c r="AJ3309" s="9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</row>
    <row r="3310" spans="1:145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13"/>
      <c r="T3310" s="13"/>
      <c r="U3310" s="13"/>
      <c r="V3310" s="13"/>
      <c r="W3310" s="4"/>
      <c r="X3310" s="30"/>
      <c r="Y3310" s="9"/>
      <c r="Z3310" s="9"/>
      <c r="AA3310" s="28"/>
      <c r="AB3310" s="3"/>
      <c r="AC3310" s="1"/>
      <c r="AD3310" s="9"/>
      <c r="AE3310" s="3"/>
      <c r="AF3310" s="3"/>
      <c r="AG3310" s="3"/>
      <c r="AH3310" s="9"/>
      <c r="AI3310" s="10"/>
      <c r="AJ3310" s="9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</row>
    <row r="3311" spans="1:145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13"/>
      <c r="T3311" s="13"/>
      <c r="U3311" s="13"/>
      <c r="V3311" s="13"/>
      <c r="W3311" s="4"/>
      <c r="X3311" s="30"/>
      <c r="Y3311" s="9"/>
      <c r="Z3311" s="9"/>
      <c r="AA3311" s="28"/>
      <c r="AB3311" s="3"/>
      <c r="AC3311" s="1"/>
      <c r="AD3311" s="9"/>
      <c r="AE3311" s="3"/>
      <c r="AF3311" s="3"/>
      <c r="AG3311" s="3"/>
      <c r="AH3311" s="9"/>
      <c r="AI3311" s="10"/>
      <c r="AJ3311" s="9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</row>
    <row r="3312" spans="1:145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13"/>
      <c r="T3312" s="13"/>
      <c r="U3312" s="13"/>
      <c r="V3312" s="13"/>
      <c r="W3312" s="4"/>
      <c r="X3312" s="30"/>
      <c r="Y3312" s="9"/>
      <c r="Z3312" s="9"/>
      <c r="AA3312" s="28"/>
      <c r="AB3312" s="3"/>
      <c r="AC3312" s="1"/>
      <c r="AD3312" s="9"/>
      <c r="AE3312" s="3"/>
      <c r="AF3312" s="3"/>
      <c r="AG3312" s="3"/>
      <c r="AH3312" s="9"/>
      <c r="AI3312" s="10"/>
      <c r="AJ3312" s="9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</row>
    <row r="3313" spans="1:145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13"/>
      <c r="T3313" s="13"/>
      <c r="U3313" s="13"/>
      <c r="V3313" s="13"/>
      <c r="W3313" s="4"/>
      <c r="X3313" s="30"/>
      <c r="Y3313" s="9"/>
      <c r="Z3313" s="9"/>
      <c r="AA3313" s="28"/>
      <c r="AB3313" s="3"/>
      <c r="AC3313" s="1"/>
      <c r="AD3313" s="9"/>
      <c r="AE3313" s="3"/>
      <c r="AF3313" s="3"/>
      <c r="AG3313" s="3"/>
      <c r="AH3313" s="9"/>
      <c r="AI3313" s="10"/>
      <c r="AJ3313" s="9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</row>
    <row r="3314" spans="1:145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13"/>
      <c r="T3314" s="13"/>
      <c r="U3314" s="13"/>
      <c r="V3314" s="13"/>
      <c r="W3314" s="4"/>
      <c r="X3314" s="30"/>
      <c r="Y3314" s="9"/>
      <c r="Z3314" s="9"/>
      <c r="AA3314" s="28"/>
      <c r="AB3314" s="3"/>
      <c r="AC3314" s="1"/>
      <c r="AD3314" s="9"/>
      <c r="AE3314" s="3"/>
      <c r="AF3314" s="3"/>
      <c r="AG3314" s="3"/>
      <c r="AH3314" s="9"/>
      <c r="AI3314" s="10"/>
      <c r="AJ3314" s="9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</row>
    <row r="3315" spans="1:145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13"/>
      <c r="T3315" s="13"/>
      <c r="U3315" s="13"/>
      <c r="V3315" s="13"/>
      <c r="W3315" s="4"/>
      <c r="X3315" s="30"/>
      <c r="Y3315" s="9"/>
      <c r="Z3315" s="9"/>
      <c r="AA3315" s="28"/>
      <c r="AB3315" s="3"/>
      <c r="AC3315" s="1"/>
      <c r="AD3315" s="9"/>
      <c r="AE3315" s="3"/>
      <c r="AF3315" s="3"/>
      <c r="AG3315" s="3"/>
      <c r="AH3315" s="9"/>
      <c r="AI3315" s="10"/>
      <c r="AJ3315" s="9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</row>
    <row r="3316" spans="1:145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13"/>
      <c r="T3316" s="13"/>
      <c r="U3316" s="13"/>
      <c r="V3316" s="13"/>
      <c r="W3316" s="4"/>
      <c r="X3316" s="30"/>
      <c r="Y3316" s="9"/>
      <c r="Z3316" s="9"/>
      <c r="AA3316" s="28"/>
      <c r="AB3316" s="3"/>
      <c r="AC3316" s="1"/>
      <c r="AD3316" s="9"/>
      <c r="AE3316" s="3"/>
      <c r="AF3316" s="3"/>
      <c r="AG3316" s="3"/>
      <c r="AH3316" s="9"/>
      <c r="AI3316" s="10"/>
      <c r="AJ3316" s="9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</row>
    <row r="3317" spans="1:145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13"/>
      <c r="T3317" s="13"/>
      <c r="U3317" s="13"/>
      <c r="V3317" s="13"/>
      <c r="W3317" s="4"/>
      <c r="X3317" s="30"/>
      <c r="Y3317" s="9"/>
      <c r="Z3317" s="9"/>
      <c r="AA3317" s="28"/>
      <c r="AB3317" s="3"/>
      <c r="AC3317" s="1"/>
      <c r="AD3317" s="9"/>
      <c r="AE3317" s="3"/>
      <c r="AF3317" s="3"/>
      <c r="AG3317" s="3"/>
      <c r="AH3317" s="9"/>
      <c r="AI3317" s="10"/>
      <c r="AJ3317" s="9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</row>
    <row r="3318" spans="1:145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13"/>
      <c r="T3318" s="13"/>
      <c r="U3318" s="13"/>
      <c r="V3318" s="13"/>
      <c r="W3318" s="4"/>
      <c r="X3318" s="30"/>
      <c r="Y3318" s="9"/>
      <c r="Z3318" s="9"/>
      <c r="AA3318" s="28"/>
      <c r="AB3318" s="3"/>
      <c r="AC3318" s="1"/>
      <c r="AD3318" s="9"/>
      <c r="AE3318" s="3"/>
      <c r="AF3318" s="3"/>
      <c r="AG3318" s="3"/>
      <c r="AH3318" s="9"/>
      <c r="AI3318" s="10"/>
      <c r="AJ3318" s="9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</row>
    <row r="3319" spans="1:145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13"/>
      <c r="T3319" s="13"/>
      <c r="U3319" s="13"/>
      <c r="V3319" s="13"/>
      <c r="W3319" s="4"/>
      <c r="X3319" s="30"/>
      <c r="Y3319" s="9"/>
      <c r="Z3319" s="9"/>
      <c r="AA3319" s="28"/>
      <c r="AB3319" s="3"/>
      <c r="AC3319" s="1"/>
      <c r="AD3319" s="9"/>
      <c r="AE3319" s="3"/>
      <c r="AF3319" s="3"/>
      <c r="AG3319" s="3"/>
      <c r="AH3319" s="9"/>
      <c r="AI3319" s="10"/>
      <c r="AJ3319" s="9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</row>
    <row r="3320" spans="1:145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13"/>
      <c r="T3320" s="13"/>
      <c r="U3320" s="13"/>
      <c r="V3320" s="13"/>
      <c r="W3320" s="4"/>
      <c r="X3320" s="30"/>
      <c r="Y3320" s="9"/>
      <c r="Z3320" s="9"/>
      <c r="AA3320" s="28"/>
      <c r="AB3320" s="3"/>
      <c r="AC3320" s="1"/>
      <c r="AD3320" s="9"/>
      <c r="AE3320" s="3"/>
      <c r="AF3320" s="3"/>
      <c r="AG3320" s="3"/>
      <c r="AH3320" s="9"/>
      <c r="AI3320" s="10"/>
      <c r="AJ3320" s="9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</row>
    <row r="3321" spans="1:145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13"/>
      <c r="T3321" s="13"/>
      <c r="U3321" s="13"/>
      <c r="V3321" s="13"/>
      <c r="W3321" s="4"/>
      <c r="X3321" s="30"/>
      <c r="Y3321" s="9"/>
      <c r="Z3321" s="9"/>
      <c r="AA3321" s="28"/>
      <c r="AB3321" s="3"/>
      <c r="AC3321" s="1"/>
      <c r="AD3321" s="9"/>
      <c r="AE3321" s="3"/>
      <c r="AF3321" s="3"/>
      <c r="AG3321" s="3"/>
      <c r="AH3321" s="9"/>
      <c r="AI3321" s="10"/>
      <c r="AJ3321" s="9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</row>
    <row r="3322" spans="1:145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13"/>
      <c r="T3322" s="13"/>
      <c r="U3322" s="13"/>
      <c r="V3322" s="13"/>
      <c r="W3322" s="4"/>
      <c r="X3322" s="30"/>
      <c r="Y3322" s="9"/>
      <c r="Z3322" s="9"/>
      <c r="AA3322" s="28"/>
      <c r="AB3322" s="3"/>
      <c r="AC3322" s="1"/>
      <c r="AD3322" s="9"/>
      <c r="AE3322" s="3"/>
      <c r="AF3322" s="3"/>
      <c r="AG3322" s="3"/>
      <c r="AH3322" s="9"/>
      <c r="AI3322" s="10"/>
      <c r="AJ3322" s="9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</row>
    <row r="3323" spans="1:145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13"/>
      <c r="T3323" s="13"/>
      <c r="U3323" s="13"/>
      <c r="V3323" s="13"/>
      <c r="W3323" s="4"/>
      <c r="X3323" s="30"/>
      <c r="Y3323" s="9"/>
      <c r="Z3323" s="9"/>
      <c r="AA3323" s="28"/>
      <c r="AB3323" s="3"/>
      <c r="AC3323" s="1"/>
      <c r="AD3323" s="9"/>
      <c r="AE3323" s="3"/>
      <c r="AF3323" s="3"/>
      <c r="AG3323" s="3"/>
      <c r="AH3323" s="9"/>
      <c r="AI3323" s="10"/>
      <c r="AJ3323" s="9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</row>
    <row r="3324" spans="1:145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13"/>
      <c r="T3324" s="13"/>
      <c r="U3324" s="13"/>
      <c r="V3324" s="13"/>
      <c r="W3324" s="4"/>
      <c r="X3324" s="30"/>
      <c r="Y3324" s="9"/>
      <c r="Z3324" s="9"/>
      <c r="AA3324" s="28"/>
      <c r="AB3324" s="3"/>
      <c r="AC3324" s="1"/>
      <c r="AD3324" s="9"/>
      <c r="AE3324" s="3"/>
      <c r="AF3324" s="3"/>
      <c r="AG3324" s="3"/>
      <c r="AH3324" s="9"/>
      <c r="AI3324" s="10"/>
      <c r="AJ3324" s="9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</row>
    <row r="3325" spans="1:145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13"/>
      <c r="T3325" s="13"/>
      <c r="U3325" s="13"/>
      <c r="V3325" s="13"/>
      <c r="W3325" s="4"/>
      <c r="X3325" s="30"/>
      <c r="Y3325" s="9"/>
      <c r="Z3325" s="9"/>
      <c r="AA3325" s="28"/>
      <c r="AB3325" s="3"/>
      <c r="AC3325" s="1"/>
      <c r="AD3325" s="9"/>
      <c r="AE3325" s="3"/>
      <c r="AF3325" s="3"/>
      <c r="AG3325" s="3"/>
      <c r="AH3325" s="9"/>
      <c r="AI3325" s="10"/>
      <c r="AJ3325" s="9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</row>
    <row r="3326" spans="1:145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13"/>
      <c r="T3326" s="13"/>
      <c r="U3326" s="13"/>
      <c r="V3326" s="13"/>
      <c r="W3326" s="4"/>
      <c r="X3326" s="30"/>
      <c r="Y3326" s="9"/>
      <c r="Z3326" s="9"/>
      <c r="AA3326" s="28"/>
      <c r="AB3326" s="3"/>
      <c r="AC3326" s="1"/>
      <c r="AD3326" s="9"/>
      <c r="AE3326" s="3"/>
      <c r="AF3326" s="3"/>
      <c r="AG3326" s="3"/>
      <c r="AH3326" s="9"/>
      <c r="AI3326" s="10"/>
      <c r="AJ3326" s="9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</row>
    <row r="3327" spans="1:145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13"/>
      <c r="T3327" s="13"/>
      <c r="U3327" s="13"/>
      <c r="V3327" s="13"/>
      <c r="W3327" s="4"/>
      <c r="X3327" s="30"/>
      <c r="Y3327" s="9"/>
      <c r="Z3327" s="9"/>
      <c r="AA3327" s="28"/>
      <c r="AB3327" s="3"/>
      <c r="AC3327" s="1"/>
      <c r="AD3327" s="9"/>
      <c r="AE3327" s="3"/>
      <c r="AF3327" s="3"/>
      <c r="AG3327" s="3"/>
      <c r="AH3327" s="9"/>
      <c r="AI3327" s="10"/>
      <c r="AJ3327" s="9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</row>
    <row r="3328" spans="1:145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13"/>
      <c r="T3328" s="13"/>
      <c r="U3328" s="13"/>
      <c r="V3328" s="13"/>
      <c r="W3328" s="4"/>
      <c r="X3328" s="30"/>
      <c r="Y3328" s="9"/>
      <c r="Z3328" s="9"/>
      <c r="AA3328" s="28"/>
      <c r="AB3328" s="3"/>
      <c r="AC3328" s="1"/>
      <c r="AD3328" s="9"/>
      <c r="AE3328" s="3"/>
      <c r="AF3328" s="3"/>
      <c r="AG3328" s="3"/>
      <c r="AH3328" s="9"/>
      <c r="AI3328" s="10"/>
      <c r="AJ3328" s="9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</row>
    <row r="3329" spans="1:145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13"/>
      <c r="T3329" s="13"/>
      <c r="U3329" s="13"/>
      <c r="V3329" s="13"/>
      <c r="W3329" s="4"/>
      <c r="X3329" s="30"/>
      <c r="Y3329" s="9"/>
      <c r="Z3329" s="9"/>
      <c r="AA3329" s="28"/>
      <c r="AB3329" s="3"/>
      <c r="AC3329" s="1"/>
      <c r="AD3329" s="9"/>
      <c r="AE3329" s="3"/>
      <c r="AF3329" s="3"/>
      <c r="AG3329" s="3"/>
      <c r="AH3329" s="9"/>
      <c r="AI3329" s="10"/>
      <c r="AJ3329" s="9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</row>
    <row r="3330" spans="1:145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13"/>
      <c r="T3330" s="13"/>
      <c r="U3330" s="13"/>
      <c r="V3330" s="13"/>
      <c r="W3330" s="4"/>
      <c r="X3330" s="30"/>
      <c r="Y3330" s="9"/>
      <c r="Z3330" s="9"/>
      <c r="AA3330" s="28"/>
      <c r="AB3330" s="3"/>
      <c r="AC3330" s="1"/>
      <c r="AD3330" s="9"/>
      <c r="AE3330" s="3"/>
      <c r="AF3330" s="3"/>
      <c r="AG3330" s="3"/>
      <c r="AH3330" s="9"/>
      <c r="AI3330" s="10"/>
      <c r="AJ3330" s="9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</row>
    <row r="3331" spans="1:145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13"/>
      <c r="T3331" s="13"/>
      <c r="U3331" s="13"/>
      <c r="V3331" s="13"/>
      <c r="W3331" s="4"/>
      <c r="X3331" s="30"/>
      <c r="Y3331" s="9"/>
      <c r="Z3331" s="9"/>
      <c r="AA3331" s="28"/>
      <c r="AB3331" s="3"/>
      <c r="AC3331" s="1"/>
      <c r="AD3331" s="9"/>
      <c r="AE3331" s="3"/>
      <c r="AF3331" s="3"/>
      <c r="AG3331" s="3"/>
      <c r="AH3331" s="9"/>
      <c r="AI3331" s="10"/>
      <c r="AJ3331" s="9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</row>
    <row r="3332" spans="1:145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13"/>
      <c r="T3332" s="13"/>
      <c r="U3332" s="13"/>
      <c r="V3332" s="13"/>
      <c r="W3332" s="4"/>
      <c r="X3332" s="30"/>
      <c r="Y3332" s="9"/>
      <c r="Z3332" s="9"/>
      <c r="AA3332" s="28"/>
      <c r="AB3332" s="3"/>
      <c r="AC3332" s="1"/>
      <c r="AD3332" s="9"/>
      <c r="AE3332" s="3"/>
      <c r="AF3332" s="3"/>
      <c r="AG3332" s="3"/>
      <c r="AH3332" s="9"/>
      <c r="AI3332" s="10"/>
      <c r="AJ3332" s="9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</row>
    <row r="3333" spans="1:145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13"/>
      <c r="T3333" s="13"/>
      <c r="U3333" s="13"/>
      <c r="V3333" s="13"/>
      <c r="W3333" s="4"/>
      <c r="X3333" s="30"/>
      <c r="Y3333" s="9"/>
      <c r="Z3333" s="9"/>
      <c r="AA3333" s="28"/>
      <c r="AB3333" s="3"/>
      <c r="AC3333" s="1"/>
      <c r="AD3333" s="9"/>
      <c r="AE3333" s="3"/>
      <c r="AF3333" s="3"/>
      <c r="AG3333" s="3"/>
      <c r="AH3333" s="9"/>
      <c r="AI3333" s="10"/>
      <c r="AJ3333" s="9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</row>
    <row r="3334" spans="1:145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13"/>
      <c r="T3334" s="13"/>
      <c r="U3334" s="13"/>
      <c r="V3334" s="13"/>
      <c r="W3334" s="4"/>
      <c r="X3334" s="30"/>
      <c r="Y3334" s="9"/>
      <c r="Z3334" s="9"/>
      <c r="AA3334" s="28"/>
      <c r="AB3334" s="3"/>
      <c r="AC3334" s="1"/>
      <c r="AD3334" s="9"/>
      <c r="AE3334" s="3"/>
      <c r="AF3334" s="3"/>
      <c r="AG3334" s="3"/>
      <c r="AH3334" s="9"/>
      <c r="AI3334" s="10"/>
      <c r="AJ3334" s="9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</row>
    <row r="3335" spans="1:145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13"/>
      <c r="T3335" s="13"/>
      <c r="U3335" s="13"/>
      <c r="V3335" s="13"/>
      <c r="W3335" s="4"/>
      <c r="X3335" s="30"/>
      <c r="Y3335" s="9"/>
      <c r="Z3335" s="9"/>
      <c r="AA3335" s="28"/>
      <c r="AB3335" s="3"/>
      <c r="AC3335" s="1"/>
      <c r="AD3335" s="9"/>
      <c r="AE3335" s="3"/>
      <c r="AF3335" s="3"/>
      <c r="AG3335" s="3"/>
      <c r="AH3335" s="9"/>
      <c r="AI3335" s="10"/>
      <c r="AJ3335" s="9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</row>
    <row r="3336" spans="1:145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13"/>
      <c r="T3336" s="13"/>
      <c r="U3336" s="13"/>
      <c r="V3336" s="13"/>
      <c r="W3336" s="4"/>
      <c r="X3336" s="30"/>
      <c r="Y3336" s="9"/>
      <c r="Z3336" s="9"/>
      <c r="AA3336" s="28"/>
      <c r="AB3336" s="3"/>
      <c r="AC3336" s="1"/>
      <c r="AD3336" s="9"/>
      <c r="AE3336" s="3"/>
      <c r="AF3336" s="3"/>
      <c r="AG3336" s="3"/>
      <c r="AH3336" s="9"/>
      <c r="AI3336" s="10"/>
      <c r="AJ3336" s="9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</row>
    <row r="3337" spans="1:145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13"/>
      <c r="T3337" s="13"/>
      <c r="U3337" s="13"/>
      <c r="V3337" s="13"/>
      <c r="W3337" s="4"/>
      <c r="X3337" s="30"/>
      <c r="Y3337" s="9"/>
      <c r="Z3337" s="9"/>
      <c r="AA3337" s="28"/>
      <c r="AB3337" s="3"/>
      <c r="AC3337" s="1"/>
      <c r="AD3337" s="9"/>
      <c r="AE3337" s="3"/>
      <c r="AF3337" s="3"/>
      <c r="AG3337" s="3"/>
      <c r="AH3337" s="9"/>
      <c r="AI3337" s="10"/>
      <c r="AJ3337" s="9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</row>
    <row r="3338" spans="1:145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13"/>
      <c r="T3338" s="13"/>
      <c r="U3338" s="13"/>
      <c r="V3338" s="13"/>
      <c r="W3338" s="4"/>
      <c r="X3338" s="30"/>
      <c r="Y3338" s="9"/>
      <c r="Z3338" s="9"/>
      <c r="AA3338" s="28"/>
      <c r="AB3338" s="3"/>
      <c r="AC3338" s="1"/>
      <c r="AD3338" s="9"/>
      <c r="AE3338" s="3"/>
      <c r="AF3338" s="3"/>
      <c r="AG3338" s="3"/>
      <c r="AH3338" s="9"/>
      <c r="AI3338" s="10"/>
      <c r="AJ3338" s="9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</row>
    <row r="3339" spans="1:145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13"/>
      <c r="T3339" s="13"/>
      <c r="U3339" s="13"/>
      <c r="V3339" s="13"/>
      <c r="W3339" s="4"/>
      <c r="X3339" s="30"/>
      <c r="Y3339" s="9"/>
      <c r="Z3339" s="9"/>
      <c r="AA3339" s="28"/>
      <c r="AB3339" s="3"/>
      <c r="AC3339" s="1"/>
      <c r="AD3339" s="9"/>
      <c r="AE3339" s="3"/>
      <c r="AF3339" s="3"/>
      <c r="AG3339" s="3"/>
      <c r="AH3339" s="9"/>
      <c r="AI3339" s="10"/>
      <c r="AJ3339" s="9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</row>
    <row r="3340" spans="1:145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13"/>
      <c r="T3340" s="13"/>
      <c r="U3340" s="13"/>
      <c r="V3340" s="13"/>
      <c r="W3340" s="4"/>
      <c r="X3340" s="30"/>
      <c r="Y3340" s="9"/>
      <c r="Z3340" s="9"/>
      <c r="AA3340" s="28"/>
      <c r="AB3340" s="3"/>
      <c r="AC3340" s="1"/>
      <c r="AD3340" s="9"/>
      <c r="AE3340" s="3"/>
      <c r="AF3340" s="3"/>
      <c r="AG3340" s="3"/>
      <c r="AH3340" s="9"/>
      <c r="AI3340" s="10"/>
      <c r="AJ3340" s="9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</row>
    <row r="3341" spans="1:145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13"/>
      <c r="T3341" s="13"/>
      <c r="U3341" s="13"/>
      <c r="V3341" s="13"/>
      <c r="W3341" s="4"/>
      <c r="X3341" s="30"/>
      <c r="Y3341" s="9"/>
      <c r="Z3341" s="9"/>
      <c r="AA3341" s="28"/>
      <c r="AB3341" s="3"/>
      <c r="AC3341" s="1"/>
      <c r="AD3341" s="9"/>
      <c r="AE3341" s="3"/>
      <c r="AF3341" s="3"/>
      <c r="AG3341" s="3"/>
      <c r="AH3341" s="9"/>
      <c r="AI3341" s="10"/>
      <c r="AJ3341" s="9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</row>
    <row r="3342" spans="1:145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13"/>
      <c r="T3342" s="13"/>
      <c r="U3342" s="13"/>
      <c r="V3342" s="13"/>
      <c r="W3342" s="4"/>
      <c r="X3342" s="30"/>
      <c r="Y3342" s="9"/>
      <c r="Z3342" s="9"/>
      <c r="AA3342" s="28"/>
      <c r="AB3342" s="3"/>
      <c r="AC3342" s="1"/>
      <c r="AD3342" s="9"/>
      <c r="AE3342" s="3"/>
      <c r="AF3342" s="3"/>
      <c r="AG3342" s="3"/>
      <c r="AH3342" s="9"/>
      <c r="AI3342" s="10"/>
      <c r="AJ3342" s="9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</row>
    <row r="3343" spans="1:145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13"/>
      <c r="T3343" s="13"/>
      <c r="U3343" s="13"/>
      <c r="V3343" s="13"/>
      <c r="W3343" s="4"/>
      <c r="X3343" s="30"/>
      <c r="Y3343" s="9"/>
      <c r="Z3343" s="9"/>
      <c r="AA3343" s="28"/>
      <c r="AB3343" s="3"/>
      <c r="AC3343" s="1"/>
      <c r="AD3343" s="9"/>
      <c r="AE3343" s="3"/>
      <c r="AF3343" s="3"/>
      <c r="AG3343" s="3"/>
      <c r="AH3343" s="9"/>
      <c r="AI3343" s="10"/>
      <c r="AJ3343" s="9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</row>
    <row r="3344" spans="1:145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13"/>
      <c r="T3344" s="13"/>
      <c r="U3344" s="13"/>
      <c r="V3344" s="13"/>
      <c r="W3344" s="4"/>
      <c r="X3344" s="30"/>
      <c r="Y3344" s="9"/>
      <c r="Z3344" s="9"/>
      <c r="AA3344" s="28"/>
      <c r="AB3344" s="3"/>
      <c r="AC3344" s="1"/>
      <c r="AD3344" s="9"/>
      <c r="AE3344" s="3"/>
      <c r="AF3344" s="3"/>
      <c r="AG3344" s="3"/>
      <c r="AH3344" s="9"/>
      <c r="AI3344" s="10"/>
      <c r="AJ3344" s="9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</row>
    <row r="3345" spans="1:145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13"/>
      <c r="T3345" s="13"/>
      <c r="U3345" s="13"/>
      <c r="V3345" s="13"/>
      <c r="W3345" s="4"/>
      <c r="X3345" s="30"/>
      <c r="Y3345" s="9"/>
      <c r="Z3345" s="9"/>
      <c r="AA3345" s="28"/>
      <c r="AB3345" s="3"/>
      <c r="AC3345" s="1"/>
      <c r="AD3345" s="9"/>
      <c r="AE3345" s="3"/>
      <c r="AF3345" s="3"/>
      <c r="AG3345" s="3"/>
      <c r="AH3345" s="9"/>
      <c r="AI3345" s="10"/>
      <c r="AJ3345" s="9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</row>
    <row r="3346" spans="1:145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13"/>
      <c r="T3346" s="13"/>
      <c r="U3346" s="13"/>
      <c r="V3346" s="13"/>
      <c r="W3346" s="4"/>
      <c r="X3346" s="30"/>
      <c r="Y3346" s="9"/>
      <c r="Z3346" s="9"/>
      <c r="AA3346" s="28"/>
      <c r="AB3346" s="3"/>
      <c r="AC3346" s="1"/>
      <c r="AD3346" s="9"/>
      <c r="AE3346" s="3"/>
      <c r="AF3346" s="3"/>
      <c r="AG3346" s="3"/>
      <c r="AH3346" s="9"/>
      <c r="AI3346" s="10"/>
      <c r="AJ3346" s="9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</row>
    <row r="3347" spans="1:145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13"/>
      <c r="T3347" s="13"/>
      <c r="U3347" s="13"/>
      <c r="V3347" s="13"/>
      <c r="W3347" s="4"/>
      <c r="X3347" s="30"/>
      <c r="Y3347" s="9"/>
      <c r="Z3347" s="9"/>
      <c r="AA3347" s="28"/>
      <c r="AB3347" s="3"/>
      <c r="AC3347" s="1"/>
      <c r="AD3347" s="9"/>
      <c r="AE3347" s="3"/>
      <c r="AF3347" s="3"/>
      <c r="AG3347" s="3"/>
      <c r="AH3347" s="9"/>
      <c r="AI3347" s="10"/>
      <c r="AJ3347" s="9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</row>
    <row r="3348" spans="1:145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13"/>
      <c r="T3348" s="13"/>
      <c r="U3348" s="13"/>
      <c r="V3348" s="13"/>
      <c r="W3348" s="4"/>
      <c r="X3348" s="30"/>
      <c r="Y3348" s="9"/>
      <c r="Z3348" s="9"/>
      <c r="AA3348" s="28"/>
      <c r="AB3348" s="3"/>
      <c r="AC3348" s="1"/>
      <c r="AD3348" s="9"/>
      <c r="AE3348" s="3"/>
      <c r="AF3348" s="3"/>
      <c r="AG3348" s="3"/>
      <c r="AH3348" s="9"/>
      <c r="AI3348" s="10"/>
      <c r="AJ3348" s="9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</row>
    <row r="3349" spans="1:145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13"/>
      <c r="T3349" s="13"/>
      <c r="U3349" s="13"/>
      <c r="V3349" s="13"/>
      <c r="W3349" s="4"/>
      <c r="X3349" s="30"/>
      <c r="Y3349" s="9"/>
      <c r="Z3349" s="9"/>
      <c r="AA3349" s="28"/>
      <c r="AB3349" s="3"/>
      <c r="AC3349" s="1"/>
      <c r="AD3349" s="9"/>
      <c r="AE3349" s="3"/>
      <c r="AF3349" s="3"/>
      <c r="AG3349" s="3"/>
      <c r="AH3349" s="9"/>
      <c r="AI3349" s="10"/>
      <c r="AJ3349" s="9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</row>
    <row r="3350" spans="1:145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13"/>
      <c r="T3350" s="13"/>
      <c r="U3350" s="13"/>
      <c r="V3350" s="13"/>
      <c r="W3350" s="4"/>
      <c r="X3350" s="30"/>
      <c r="Y3350" s="9"/>
      <c r="Z3350" s="9"/>
      <c r="AA3350" s="28"/>
      <c r="AB3350" s="3"/>
      <c r="AC3350" s="1"/>
      <c r="AD3350" s="9"/>
      <c r="AE3350" s="3"/>
      <c r="AF3350" s="3"/>
      <c r="AG3350" s="3"/>
      <c r="AH3350" s="9"/>
      <c r="AI3350" s="10"/>
      <c r="AJ3350" s="9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</row>
    <row r="3351" spans="1:145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13"/>
      <c r="T3351" s="13"/>
      <c r="U3351" s="13"/>
      <c r="V3351" s="13"/>
      <c r="W3351" s="4"/>
      <c r="X3351" s="30"/>
      <c r="Y3351" s="9"/>
      <c r="Z3351" s="9"/>
      <c r="AA3351" s="28"/>
      <c r="AB3351" s="3"/>
      <c r="AC3351" s="1"/>
      <c r="AD3351" s="9"/>
      <c r="AE3351" s="3"/>
      <c r="AF3351" s="3"/>
      <c r="AG3351" s="3"/>
      <c r="AH3351" s="9"/>
      <c r="AI3351" s="10"/>
      <c r="AJ3351" s="9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</row>
    <row r="3352" spans="1:145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13"/>
      <c r="T3352" s="13"/>
      <c r="U3352" s="13"/>
      <c r="V3352" s="13"/>
      <c r="W3352" s="4"/>
      <c r="X3352" s="30"/>
      <c r="Y3352" s="9"/>
      <c r="Z3352" s="9"/>
      <c r="AA3352" s="28"/>
      <c r="AB3352" s="3"/>
      <c r="AC3352" s="1"/>
      <c r="AD3352" s="9"/>
      <c r="AE3352" s="3"/>
      <c r="AF3352" s="3"/>
      <c r="AG3352" s="3"/>
      <c r="AH3352" s="9"/>
      <c r="AI3352" s="10"/>
      <c r="AJ3352" s="9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</row>
    <row r="3353" spans="1:145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13"/>
      <c r="T3353" s="13"/>
      <c r="U3353" s="13"/>
      <c r="V3353" s="13"/>
      <c r="W3353" s="4"/>
      <c r="X3353" s="30"/>
      <c r="Y3353" s="9"/>
      <c r="Z3353" s="9"/>
      <c r="AA3353" s="28"/>
      <c r="AB3353" s="3"/>
      <c r="AC3353" s="1"/>
      <c r="AD3353" s="9"/>
      <c r="AE3353" s="3"/>
      <c r="AF3353" s="3"/>
      <c r="AG3353" s="3"/>
      <c r="AH3353" s="9"/>
      <c r="AI3353" s="10"/>
      <c r="AJ3353" s="9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</row>
    <row r="3354" spans="1:145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13"/>
      <c r="T3354" s="13"/>
      <c r="U3354" s="13"/>
      <c r="V3354" s="13"/>
      <c r="W3354" s="4"/>
      <c r="X3354" s="30"/>
      <c r="Y3354" s="9"/>
      <c r="Z3354" s="9"/>
      <c r="AA3354" s="28"/>
      <c r="AB3354" s="3"/>
      <c r="AC3354" s="1"/>
      <c r="AD3354" s="9"/>
      <c r="AE3354" s="3"/>
      <c r="AF3354" s="3"/>
      <c r="AG3354" s="3"/>
      <c r="AH3354" s="9"/>
      <c r="AI3354" s="10"/>
      <c r="AJ3354" s="9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</row>
    <row r="3355" spans="1:145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13"/>
      <c r="T3355" s="13"/>
      <c r="U3355" s="13"/>
      <c r="V3355" s="13"/>
      <c r="W3355" s="4"/>
      <c r="X3355" s="30"/>
      <c r="Y3355" s="9"/>
      <c r="Z3355" s="9"/>
      <c r="AA3355" s="28"/>
      <c r="AB3355" s="3"/>
      <c r="AC3355" s="1"/>
      <c r="AD3355" s="9"/>
      <c r="AE3355" s="3"/>
      <c r="AF3355" s="3"/>
      <c r="AG3355" s="3"/>
      <c r="AH3355" s="9"/>
      <c r="AI3355" s="10"/>
      <c r="AJ3355" s="9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</row>
    <row r="3356" spans="1:145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13"/>
      <c r="T3356" s="13"/>
      <c r="U3356" s="13"/>
      <c r="V3356" s="13"/>
      <c r="W3356" s="4"/>
      <c r="X3356" s="30"/>
      <c r="Y3356" s="9"/>
      <c r="Z3356" s="9"/>
      <c r="AA3356" s="28"/>
      <c r="AB3356" s="3"/>
      <c r="AC3356" s="1"/>
      <c r="AD3356" s="9"/>
      <c r="AE3356" s="3"/>
      <c r="AF3356" s="3"/>
      <c r="AG3356" s="3"/>
      <c r="AH3356" s="9"/>
      <c r="AI3356" s="10"/>
      <c r="AJ3356" s="9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</row>
    <row r="3357" spans="1:145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13"/>
      <c r="T3357" s="13"/>
      <c r="U3357" s="13"/>
      <c r="V3357" s="13"/>
      <c r="W3357" s="4"/>
      <c r="X3357" s="30"/>
      <c r="Y3357" s="9"/>
      <c r="Z3357" s="9"/>
      <c r="AA3357" s="28"/>
      <c r="AB3357" s="3"/>
      <c r="AC3357" s="1"/>
      <c r="AD3357" s="9"/>
      <c r="AE3357" s="3"/>
      <c r="AF3357" s="3"/>
      <c r="AG3357" s="3"/>
      <c r="AH3357" s="9"/>
      <c r="AI3357" s="10"/>
      <c r="AJ3357" s="9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</row>
    <row r="3358" spans="1:145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13"/>
      <c r="T3358" s="13"/>
      <c r="U3358" s="13"/>
      <c r="V3358" s="13"/>
      <c r="W3358" s="4"/>
      <c r="X3358" s="30"/>
      <c r="Y3358" s="9"/>
      <c r="Z3358" s="9"/>
      <c r="AA3358" s="28"/>
      <c r="AB3358" s="3"/>
      <c r="AC3358" s="1"/>
      <c r="AD3358" s="9"/>
      <c r="AE3358" s="3"/>
      <c r="AF3358" s="3"/>
      <c r="AG3358" s="3"/>
      <c r="AH3358" s="9"/>
      <c r="AI3358" s="10"/>
      <c r="AJ3358" s="9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</row>
    <row r="3359" spans="1:145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13"/>
      <c r="T3359" s="13"/>
      <c r="U3359" s="13"/>
      <c r="V3359" s="13"/>
      <c r="W3359" s="4"/>
      <c r="X3359" s="30"/>
      <c r="Y3359" s="9"/>
      <c r="Z3359" s="9"/>
      <c r="AA3359" s="28"/>
      <c r="AB3359" s="3"/>
      <c r="AC3359" s="1"/>
      <c r="AD3359" s="9"/>
      <c r="AE3359" s="3"/>
      <c r="AF3359" s="3"/>
      <c r="AG3359" s="3"/>
      <c r="AH3359" s="9"/>
      <c r="AI3359" s="10"/>
      <c r="AJ3359" s="9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</row>
    <row r="3360" spans="1:145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13"/>
      <c r="T3360" s="13"/>
      <c r="U3360" s="13"/>
      <c r="V3360" s="13"/>
      <c r="W3360" s="4"/>
      <c r="X3360" s="30"/>
      <c r="Y3360" s="9"/>
      <c r="Z3360" s="9"/>
      <c r="AA3360" s="28"/>
      <c r="AB3360" s="3"/>
      <c r="AC3360" s="1"/>
      <c r="AD3360" s="9"/>
      <c r="AE3360" s="3"/>
      <c r="AF3360" s="3"/>
      <c r="AG3360" s="3"/>
      <c r="AH3360" s="9"/>
      <c r="AI3360" s="10"/>
      <c r="AJ3360" s="9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</row>
    <row r="3361" spans="1:145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13"/>
      <c r="T3361" s="13"/>
      <c r="U3361" s="13"/>
      <c r="V3361" s="13"/>
      <c r="W3361" s="4"/>
      <c r="X3361" s="30"/>
      <c r="Y3361" s="9"/>
      <c r="Z3361" s="9"/>
      <c r="AA3361" s="28"/>
      <c r="AB3361" s="3"/>
      <c r="AC3361" s="1"/>
      <c r="AD3361" s="9"/>
      <c r="AE3361" s="3"/>
      <c r="AF3361" s="3"/>
      <c r="AG3361" s="3"/>
      <c r="AH3361" s="9"/>
      <c r="AI3361" s="10"/>
      <c r="AJ3361" s="9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</row>
    <row r="3362" spans="1:145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13"/>
      <c r="T3362" s="13"/>
      <c r="U3362" s="13"/>
      <c r="V3362" s="13"/>
      <c r="W3362" s="4"/>
      <c r="X3362" s="30"/>
      <c r="Y3362" s="9"/>
      <c r="Z3362" s="9"/>
      <c r="AA3362" s="28"/>
      <c r="AB3362" s="3"/>
      <c r="AC3362" s="1"/>
      <c r="AD3362" s="9"/>
      <c r="AE3362" s="3"/>
      <c r="AF3362" s="3"/>
      <c r="AG3362" s="3"/>
      <c r="AH3362" s="9"/>
      <c r="AI3362" s="10"/>
      <c r="AJ3362" s="9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</row>
    <row r="3363" spans="1:145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13"/>
      <c r="T3363" s="13"/>
      <c r="U3363" s="13"/>
      <c r="V3363" s="13"/>
      <c r="W3363" s="4"/>
      <c r="X3363" s="30"/>
      <c r="Y3363" s="9"/>
      <c r="Z3363" s="9"/>
      <c r="AA3363" s="28"/>
      <c r="AB3363" s="3"/>
      <c r="AC3363" s="1"/>
      <c r="AD3363" s="9"/>
      <c r="AE3363" s="3"/>
      <c r="AF3363" s="3"/>
      <c r="AG3363" s="3"/>
      <c r="AH3363" s="9"/>
      <c r="AI3363" s="10"/>
      <c r="AJ3363" s="9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</row>
    <row r="3364" spans="1:145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13"/>
      <c r="T3364" s="13"/>
      <c r="U3364" s="13"/>
      <c r="V3364" s="13"/>
      <c r="W3364" s="4"/>
      <c r="X3364" s="30"/>
      <c r="Y3364" s="9"/>
      <c r="Z3364" s="9"/>
      <c r="AA3364" s="28"/>
      <c r="AB3364" s="3"/>
      <c r="AC3364" s="1"/>
      <c r="AD3364" s="9"/>
      <c r="AE3364" s="3"/>
      <c r="AF3364" s="3"/>
      <c r="AG3364" s="3"/>
      <c r="AH3364" s="9"/>
      <c r="AI3364" s="10"/>
      <c r="AJ3364" s="9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</row>
    <row r="3365" spans="1:145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13"/>
      <c r="T3365" s="13"/>
      <c r="U3365" s="13"/>
      <c r="V3365" s="13"/>
      <c r="W3365" s="4"/>
      <c r="X3365" s="30"/>
      <c r="Y3365" s="9"/>
      <c r="Z3365" s="9"/>
      <c r="AA3365" s="28"/>
      <c r="AB3365" s="3"/>
      <c r="AC3365" s="1"/>
      <c r="AD3365" s="9"/>
      <c r="AE3365" s="3"/>
      <c r="AF3365" s="3"/>
      <c r="AG3365" s="3"/>
      <c r="AH3365" s="9"/>
      <c r="AI3365" s="10"/>
      <c r="AJ3365" s="9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</row>
    <row r="3366" spans="1:145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13"/>
      <c r="T3366" s="13"/>
      <c r="U3366" s="13"/>
      <c r="V3366" s="13"/>
      <c r="W3366" s="4"/>
      <c r="X3366" s="30"/>
      <c r="Y3366" s="9"/>
      <c r="Z3366" s="9"/>
      <c r="AA3366" s="28"/>
      <c r="AB3366" s="3"/>
      <c r="AC3366" s="1"/>
      <c r="AD3366" s="9"/>
      <c r="AE3366" s="3"/>
      <c r="AF3366" s="3"/>
      <c r="AG3366" s="3"/>
      <c r="AH3366" s="9"/>
      <c r="AI3366" s="10"/>
      <c r="AJ3366" s="9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</row>
    <row r="3367" spans="1:145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13"/>
      <c r="T3367" s="13"/>
      <c r="U3367" s="13"/>
      <c r="V3367" s="13"/>
      <c r="W3367" s="4"/>
      <c r="X3367" s="30"/>
      <c r="Y3367" s="9"/>
      <c r="Z3367" s="9"/>
      <c r="AA3367" s="28"/>
      <c r="AB3367" s="3"/>
      <c r="AC3367" s="1"/>
      <c r="AD3367" s="9"/>
      <c r="AE3367" s="3"/>
      <c r="AF3367" s="3"/>
      <c r="AG3367" s="3"/>
      <c r="AH3367" s="9"/>
      <c r="AI3367" s="10"/>
      <c r="AJ3367" s="9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</row>
    <row r="3368" spans="1:145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13"/>
      <c r="T3368" s="13"/>
      <c r="U3368" s="13"/>
      <c r="V3368" s="13"/>
      <c r="W3368" s="4"/>
      <c r="X3368" s="30"/>
      <c r="Y3368" s="9"/>
      <c r="Z3368" s="9"/>
      <c r="AA3368" s="28"/>
      <c r="AB3368" s="3"/>
      <c r="AC3368" s="1"/>
      <c r="AD3368" s="9"/>
      <c r="AE3368" s="3"/>
      <c r="AF3368" s="3"/>
      <c r="AG3368" s="3"/>
      <c r="AH3368" s="9"/>
      <c r="AI3368" s="10"/>
      <c r="AJ3368" s="9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</row>
    <row r="3369" spans="1:145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13"/>
      <c r="T3369" s="13"/>
      <c r="U3369" s="13"/>
      <c r="V3369" s="13"/>
      <c r="W3369" s="4"/>
      <c r="X3369" s="30"/>
      <c r="Y3369" s="9"/>
      <c r="Z3369" s="9"/>
      <c r="AA3369" s="28"/>
      <c r="AB3369" s="3"/>
      <c r="AC3369" s="1"/>
      <c r="AD3369" s="9"/>
      <c r="AE3369" s="3"/>
      <c r="AF3369" s="3"/>
      <c r="AG3369" s="3"/>
      <c r="AH3369" s="9"/>
      <c r="AI3369" s="10"/>
      <c r="AJ3369" s="9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</row>
    <row r="3370" spans="1:145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13"/>
      <c r="T3370" s="13"/>
      <c r="U3370" s="13"/>
      <c r="V3370" s="13"/>
      <c r="W3370" s="4"/>
      <c r="X3370" s="30"/>
      <c r="Y3370" s="9"/>
      <c r="Z3370" s="9"/>
      <c r="AA3370" s="28"/>
      <c r="AB3370" s="3"/>
      <c r="AC3370" s="1"/>
      <c r="AD3370" s="9"/>
      <c r="AE3370" s="3"/>
      <c r="AF3370" s="3"/>
      <c r="AG3370" s="3"/>
      <c r="AH3370" s="9"/>
      <c r="AI3370" s="10"/>
      <c r="AJ3370" s="9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</row>
    <row r="3371" spans="1:145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13"/>
      <c r="T3371" s="13"/>
      <c r="U3371" s="13"/>
      <c r="V3371" s="13"/>
      <c r="W3371" s="4"/>
      <c r="X3371" s="30"/>
      <c r="Y3371" s="9"/>
      <c r="Z3371" s="9"/>
      <c r="AA3371" s="28"/>
      <c r="AB3371" s="3"/>
      <c r="AC3371" s="1"/>
      <c r="AD3371" s="9"/>
      <c r="AE3371" s="3"/>
      <c r="AF3371" s="3"/>
      <c r="AG3371" s="3"/>
      <c r="AH3371" s="9"/>
      <c r="AI3371" s="10"/>
      <c r="AJ3371" s="9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</row>
    <row r="3372" spans="1:145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13"/>
      <c r="T3372" s="13"/>
      <c r="U3372" s="13"/>
      <c r="V3372" s="13"/>
      <c r="W3372" s="4"/>
      <c r="X3372" s="30"/>
      <c r="Y3372" s="9"/>
      <c r="Z3372" s="9"/>
      <c r="AA3372" s="28"/>
      <c r="AB3372" s="3"/>
      <c r="AC3372" s="1"/>
      <c r="AD3372" s="9"/>
      <c r="AE3372" s="3"/>
      <c r="AF3372" s="3"/>
      <c r="AG3372" s="3"/>
      <c r="AH3372" s="9"/>
      <c r="AI3372" s="10"/>
      <c r="AJ3372" s="9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</row>
    <row r="3373" spans="1:145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13"/>
      <c r="T3373" s="13"/>
      <c r="U3373" s="13"/>
      <c r="V3373" s="13"/>
      <c r="W3373" s="4"/>
      <c r="X3373" s="30"/>
      <c r="Y3373" s="9"/>
      <c r="Z3373" s="9"/>
      <c r="AA3373" s="28"/>
      <c r="AB3373" s="3"/>
      <c r="AC3373" s="1"/>
      <c r="AD3373" s="9"/>
      <c r="AE3373" s="3"/>
      <c r="AF3373" s="3"/>
      <c r="AG3373" s="3"/>
      <c r="AH3373" s="9"/>
      <c r="AI3373" s="10"/>
      <c r="AJ3373" s="9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</row>
    <row r="3374" spans="1:145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13"/>
      <c r="T3374" s="13"/>
      <c r="U3374" s="13"/>
      <c r="V3374" s="13"/>
      <c r="W3374" s="4"/>
      <c r="X3374" s="30"/>
      <c r="Y3374" s="9"/>
      <c r="Z3374" s="9"/>
      <c r="AA3374" s="28"/>
      <c r="AB3374" s="3"/>
      <c r="AC3374" s="1"/>
      <c r="AD3374" s="9"/>
      <c r="AE3374" s="3"/>
      <c r="AF3374" s="3"/>
      <c r="AG3374" s="3"/>
      <c r="AH3374" s="9"/>
      <c r="AI3374" s="10"/>
      <c r="AJ3374" s="9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</row>
    <row r="3375" spans="1:145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13"/>
      <c r="T3375" s="13"/>
      <c r="U3375" s="13"/>
      <c r="V3375" s="13"/>
      <c r="W3375" s="4"/>
      <c r="X3375" s="30"/>
      <c r="Y3375" s="9"/>
      <c r="Z3375" s="9"/>
      <c r="AA3375" s="28"/>
      <c r="AB3375" s="3"/>
      <c r="AC3375" s="1"/>
      <c r="AD3375" s="9"/>
      <c r="AE3375" s="3"/>
      <c r="AF3375" s="3"/>
      <c r="AG3375" s="3"/>
      <c r="AH3375" s="9"/>
      <c r="AI3375" s="10"/>
      <c r="AJ3375" s="9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</row>
    <row r="3376" spans="1:145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13"/>
      <c r="T3376" s="13"/>
      <c r="U3376" s="13"/>
      <c r="V3376" s="13"/>
      <c r="W3376" s="4"/>
      <c r="X3376" s="30"/>
      <c r="Y3376" s="9"/>
      <c r="Z3376" s="9"/>
      <c r="AA3376" s="28"/>
      <c r="AB3376" s="3"/>
      <c r="AC3376" s="1"/>
      <c r="AD3376" s="9"/>
      <c r="AE3376" s="3"/>
      <c r="AF3376" s="3"/>
      <c r="AG3376" s="3"/>
      <c r="AH3376" s="9"/>
      <c r="AI3376" s="10"/>
      <c r="AJ3376" s="9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</row>
    <row r="3377" spans="1:145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13"/>
      <c r="T3377" s="13"/>
      <c r="U3377" s="13"/>
      <c r="V3377" s="13"/>
      <c r="W3377" s="4"/>
      <c r="X3377" s="30"/>
      <c r="Y3377" s="9"/>
      <c r="Z3377" s="9"/>
      <c r="AA3377" s="28"/>
      <c r="AB3377" s="3"/>
      <c r="AC3377" s="1"/>
      <c r="AD3377" s="9"/>
      <c r="AE3377" s="3"/>
      <c r="AF3377" s="3"/>
      <c r="AG3377" s="3"/>
      <c r="AH3377" s="9"/>
      <c r="AI3377" s="10"/>
      <c r="AJ3377" s="9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</row>
    <row r="3378" spans="1:145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13"/>
      <c r="T3378" s="13"/>
      <c r="U3378" s="13"/>
      <c r="V3378" s="13"/>
      <c r="W3378" s="4"/>
      <c r="X3378" s="30"/>
      <c r="Y3378" s="9"/>
      <c r="Z3378" s="9"/>
      <c r="AA3378" s="28"/>
      <c r="AB3378" s="3"/>
      <c r="AC3378" s="1"/>
      <c r="AD3378" s="9"/>
      <c r="AE3378" s="3"/>
      <c r="AF3378" s="3"/>
      <c r="AG3378" s="3"/>
      <c r="AH3378" s="9"/>
      <c r="AI3378" s="10"/>
      <c r="AJ3378" s="9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</row>
    <row r="3379" spans="1:145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13"/>
      <c r="T3379" s="13"/>
      <c r="U3379" s="13"/>
      <c r="V3379" s="13"/>
      <c r="W3379" s="4"/>
      <c r="X3379" s="30"/>
      <c r="Y3379" s="9"/>
      <c r="Z3379" s="9"/>
      <c r="AA3379" s="28"/>
      <c r="AB3379" s="3"/>
      <c r="AC3379" s="1"/>
      <c r="AD3379" s="9"/>
      <c r="AE3379" s="3"/>
      <c r="AF3379" s="3"/>
      <c r="AG3379" s="3"/>
      <c r="AH3379" s="9"/>
      <c r="AI3379" s="10"/>
      <c r="AJ3379" s="9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</row>
    <row r="3380" spans="1:145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13"/>
      <c r="T3380" s="13"/>
      <c r="U3380" s="13"/>
      <c r="V3380" s="13"/>
      <c r="W3380" s="4"/>
      <c r="X3380" s="30"/>
      <c r="Y3380" s="9"/>
      <c r="Z3380" s="9"/>
      <c r="AA3380" s="28"/>
      <c r="AB3380" s="3"/>
      <c r="AC3380" s="1"/>
      <c r="AD3380" s="9"/>
      <c r="AE3380" s="3"/>
      <c r="AF3380" s="3"/>
      <c r="AG3380" s="3"/>
      <c r="AH3380" s="9"/>
      <c r="AI3380" s="10"/>
      <c r="AJ3380" s="9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</row>
    <row r="3381" spans="1:145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13"/>
      <c r="T3381" s="13"/>
      <c r="U3381" s="13"/>
      <c r="V3381" s="13"/>
      <c r="W3381" s="4"/>
      <c r="X3381" s="30"/>
      <c r="Y3381" s="9"/>
      <c r="Z3381" s="9"/>
      <c r="AA3381" s="28"/>
      <c r="AB3381" s="3"/>
      <c r="AC3381" s="1"/>
      <c r="AD3381" s="9"/>
      <c r="AE3381" s="3"/>
      <c r="AF3381" s="3"/>
      <c r="AG3381" s="3"/>
      <c r="AH3381" s="9"/>
      <c r="AI3381" s="10"/>
      <c r="AJ3381" s="9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</row>
    <row r="3382" spans="1:145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13"/>
      <c r="T3382" s="13"/>
      <c r="U3382" s="13"/>
      <c r="V3382" s="13"/>
      <c r="W3382" s="4"/>
      <c r="X3382" s="30"/>
      <c r="Y3382" s="9"/>
      <c r="Z3382" s="9"/>
      <c r="AA3382" s="28"/>
      <c r="AB3382" s="3"/>
      <c r="AC3382" s="1"/>
      <c r="AD3382" s="9"/>
      <c r="AE3382" s="3"/>
      <c r="AF3382" s="3"/>
      <c r="AG3382" s="3"/>
      <c r="AH3382" s="9"/>
      <c r="AI3382" s="10"/>
      <c r="AJ3382" s="9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</row>
    <row r="3383" spans="1:145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13"/>
      <c r="T3383" s="13"/>
      <c r="U3383" s="13"/>
      <c r="V3383" s="13"/>
      <c r="W3383" s="4"/>
      <c r="X3383" s="30"/>
      <c r="Y3383" s="9"/>
      <c r="Z3383" s="9"/>
      <c r="AA3383" s="28"/>
      <c r="AB3383" s="3"/>
      <c r="AC3383" s="1"/>
      <c r="AD3383" s="9"/>
      <c r="AE3383" s="3"/>
      <c r="AF3383" s="3"/>
      <c r="AG3383" s="3"/>
      <c r="AH3383" s="9"/>
      <c r="AI3383" s="10"/>
      <c r="AJ3383" s="9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</row>
    <row r="3384" spans="1:145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13"/>
      <c r="T3384" s="13"/>
      <c r="U3384" s="13"/>
      <c r="V3384" s="13"/>
      <c r="W3384" s="4"/>
      <c r="X3384" s="30"/>
      <c r="Y3384" s="9"/>
      <c r="Z3384" s="9"/>
      <c r="AA3384" s="28"/>
      <c r="AB3384" s="3"/>
      <c r="AC3384" s="1"/>
      <c r="AD3384" s="9"/>
      <c r="AE3384" s="3"/>
      <c r="AF3384" s="3"/>
      <c r="AG3384" s="3"/>
      <c r="AH3384" s="9"/>
      <c r="AI3384" s="10"/>
      <c r="AJ3384" s="9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</row>
    <row r="3385" spans="1:145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13"/>
      <c r="T3385" s="13"/>
      <c r="U3385" s="13"/>
      <c r="V3385" s="13"/>
      <c r="W3385" s="4"/>
      <c r="X3385" s="30"/>
      <c r="Y3385" s="9"/>
      <c r="Z3385" s="9"/>
      <c r="AA3385" s="28"/>
      <c r="AB3385" s="3"/>
      <c r="AC3385" s="1"/>
      <c r="AD3385" s="9"/>
      <c r="AE3385" s="3"/>
      <c r="AF3385" s="3"/>
      <c r="AG3385" s="3"/>
      <c r="AH3385" s="9"/>
      <c r="AI3385" s="10"/>
      <c r="AJ3385" s="9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</row>
    <row r="3386" spans="1:145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13"/>
      <c r="T3386" s="13"/>
      <c r="U3386" s="13"/>
      <c r="V3386" s="13"/>
      <c r="W3386" s="4"/>
      <c r="X3386" s="30"/>
      <c r="Y3386" s="9"/>
      <c r="Z3386" s="9"/>
      <c r="AA3386" s="28"/>
      <c r="AB3386" s="3"/>
      <c r="AC3386" s="1"/>
      <c r="AD3386" s="9"/>
      <c r="AE3386" s="3"/>
      <c r="AF3386" s="3"/>
      <c r="AG3386" s="3"/>
      <c r="AH3386" s="9"/>
      <c r="AI3386" s="10"/>
      <c r="AJ3386" s="9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</row>
    <row r="3387" spans="1:145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13"/>
      <c r="T3387" s="13"/>
      <c r="U3387" s="13"/>
      <c r="V3387" s="13"/>
      <c r="W3387" s="4"/>
      <c r="X3387" s="30"/>
      <c r="Y3387" s="9"/>
      <c r="Z3387" s="9"/>
      <c r="AA3387" s="28"/>
      <c r="AB3387" s="3"/>
      <c r="AC3387" s="1"/>
      <c r="AD3387" s="9"/>
      <c r="AE3387" s="3"/>
      <c r="AF3387" s="3"/>
      <c r="AG3387" s="3"/>
      <c r="AH3387" s="9"/>
      <c r="AI3387" s="10"/>
      <c r="AJ3387" s="9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</row>
    <row r="3388" spans="1:145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13"/>
      <c r="T3388" s="13"/>
      <c r="U3388" s="13"/>
      <c r="V3388" s="13"/>
      <c r="W3388" s="4"/>
      <c r="X3388" s="30"/>
      <c r="Y3388" s="9"/>
      <c r="Z3388" s="9"/>
      <c r="AA3388" s="28"/>
      <c r="AB3388" s="3"/>
      <c r="AC3388" s="1"/>
      <c r="AD3388" s="9"/>
      <c r="AE3388" s="3"/>
      <c r="AF3388" s="3"/>
      <c r="AG3388" s="3"/>
      <c r="AH3388" s="9"/>
      <c r="AI3388" s="10"/>
      <c r="AJ3388" s="9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</row>
    <row r="3389" spans="1:145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13"/>
      <c r="T3389" s="13"/>
      <c r="U3389" s="13"/>
      <c r="V3389" s="13"/>
      <c r="W3389" s="4"/>
      <c r="X3389" s="30"/>
      <c r="Y3389" s="9"/>
      <c r="Z3389" s="9"/>
      <c r="AA3389" s="28"/>
      <c r="AB3389" s="3"/>
      <c r="AC3389" s="1"/>
      <c r="AD3389" s="9"/>
      <c r="AE3389" s="3"/>
      <c r="AF3389" s="3"/>
      <c r="AG3389" s="3"/>
      <c r="AH3389" s="9"/>
      <c r="AI3389" s="10"/>
      <c r="AJ3389" s="9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</row>
    <row r="3390" spans="1:145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13"/>
      <c r="T3390" s="13"/>
      <c r="U3390" s="13"/>
      <c r="V3390" s="13"/>
      <c r="W3390" s="4"/>
      <c r="X3390" s="30"/>
      <c r="Y3390" s="9"/>
      <c r="Z3390" s="9"/>
      <c r="AA3390" s="28"/>
      <c r="AB3390" s="3"/>
      <c r="AC3390" s="1"/>
      <c r="AD3390" s="9"/>
      <c r="AE3390" s="3"/>
      <c r="AF3390" s="3"/>
      <c r="AG3390" s="3"/>
      <c r="AH3390" s="9"/>
      <c r="AI3390" s="10"/>
      <c r="AJ3390" s="9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</row>
    <row r="3391" spans="1:145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13"/>
      <c r="T3391" s="13"/>
      <c r="U3391" s="13"/>
      <c r="V3391" s="13"/>
      <c r="W3391" s="4"/>
      <c r="X3391" s="30"/>
      <c r="Y3391" s="9"/>
      <c r="Z3391" s="9"/>
      <c r="AA3391" s="28"/>
      <c r="AB3391" s="3"/>
      <c r="AC3391" s="1"/>
      <c r="AD3391" s="9"/>
      <c r="AE3391" s="3"/>
      <c r="AF3391" s="3"/>
      <c r="AG3391" s="3"/>
      <c r="AH3391" s="9"/>
      <c r="AI3391" s="10"/>
      <c r="AJ3391" s="9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</row>
    <row r="3392" spans="1:145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13"/>
      <c r="T3392" s="13"/>
      <c r="U3392" s="13"/>
      <c r="V3392" s="13"/>
      <c r="W3392" s="4"/>
      <c r="X3392" s="30"/>
      <c r="Y3392" s="9"/>
      <c r="Z3392" s="9"/>
      <c r="AA3392" s="28"/>
      <c r="AB3392" s="3"/>
      <c r="AC3392" s="1"/>
      <c r="AD3392" s="9"/>
      <c r="AE3392" s="3"/>
      <c r="AF3392" s="3"/>
      <c r="AG3392" s="3"/>
      <c r="AH3392" s="9"/>
      <c r="AI3392" s="10"/>
      <c r="AJ3392" s="9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</row>
    <row r="3393" spans="1:145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13"/>
      <c r="T3393" s="13"/>
      <c r="U3393" s="13"/>
      <c r="V3393" s="13"/>
      <c r="W3393" s="4"/>
      <c r="X3393" s="30"/>
      <c r="Y3393" s="9"/>
      <c r="Z3393" s="9"/>
      <c r="AA3393" s="28"/>
      <c r="AB3393" s="3"/>
      <c r="AC3393" s="1"/>
      <c r="AD3393" s="9"/>
      <c r="AE3393" s="3"/>
      <c r="AF3393" s="3"/>
      <c r="AG3393" s="3"/>
      <c r="AH3393" s="9"/>
      <c r="AI3393" s="10"/>
      <c r="AJ3393" s="9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</row>
    <row r="3394" spans="1:145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13"/>
      <c r="T3394" s="13"/>
      <c r="U3394" s="13"/>
      <c r="V3394" s="13"/>
      <c r="W3394" s="4"/>
      <c r="X3394" s="30"/>
      <c r="Y3394" s="9"/>
      <c r="Z3394" s="9"/>
      <c r="AA3394" s="28"/>
      <c r="AB3394" s="3"/>
      <c r="AC3394" s="1"/>
      <c r="AD3394" s="9"/>
      <c r="AE3394" s="3"/>
      <c r="AF3394" s="3"/>
      <c r="AG3394" s="3"/>
      <c r="AH3394" s="9"/>
      <c r="AI3394" s="10"/>
      <c r="AJ3394" s="9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</row>
    <row r="3395" spans="1:145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13"/>
      <c r="T3395" s="13"/>
      <c r="U3395" s="13"/>
      <c r="V3395" s="13"/>
      <c r="W3395" s="4"/>
      <c r="X3395" s="30"/>
      <c r="Y3395" s="9"/>
      <c r="Z3395" s="9"/>
      <c r="AA3395" s="28"/>
      <c r="AB3395" s="3"/>
      <c r="AC3395" s="1"/>
      <c r="AD3395" s="9"/>
      <c r="AE3395" s="3"/>
      <c r="AF3395" s="3"/>
      <c r="AG3395" s="3"/>
      <c r="AH3395" s="9"/>
      <c r="AI3395" s="10"/>
      <c r="AJ3395" s="9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</row>
    <row r="3396" spans="1:145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13"/>
      <c r="T3396" s="13"/>
      <c r="U3396" s="13"/>
      <c r="V3396" s="13"/>
      <c r="W3396" s="4"/>
      <c r="X3396" s="30"/>
      <c r="Y3396" s="9"/>
      <c r="Z3396" s="9"/>
      <c r="AA3396" s="28"/>
      <c r="AB3396" s="3"/>
      <c r="AC3396" s="1"/>
      <c r="AD3396" s="9"/>
      <c r="AE3396" s="3"/>
      <c r="AF3396" s="3"/>
      <c r="AG3396" s="3"/>
      <c r="AH3396" s="9"/>
      <c r="AI3396" s="10"/>
      <c r="AJ3396" s="9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</row>
    <row r="3397" spans="1:145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13"/>
      <c r="T3397" s="13"/>
      <c r="U3397" s="13"/>
      <c r="V3397" s="13"/>
      <c r="W3397" s="4"/>
      <c r="X3397" s="30"/>
      <c r="Y3397" s="9"/>
      <c r="Z3397" s="9"/>
      <c r="AA3397" s="28"/>
      <c r="AB3397" s="3"/>
      <c r="AC3397" s="1"/>
      <c r="AD3397" s="9"/>
      <c r="AE3397" s="3"/>
      <c r="AF3397" s="3"/>
      <c r="AG3397" s="3"/>
      <c r="AH3397" s="9"/>
      <c r="AI3397" s="10"/>
      <c r="AJ3397" s="9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</row>
    <row r="3398" spans="1:145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13"/>
      <c r="T3398" s="13"/>
      <c r="U3398" s="13"/>
      <c r="V3398" s="13"/>
      <c r="W3398" s="4"/>
      <c r="X3398" s="30"/>
      <c r="Y3398" s="9"/>
      <c r="Z3398" s="9"/>
      <c r="AA3398" s="28"/>
      <c r="AB3398" s="3"/>
      <c r="AC3398" s="1"/>
      <c r="AD3398" s="9"/>
      <c r="AE3398" s="3"/>
      <c r="AF3398" s="3"/>
      <c r="AG3398" s="3"/>
      <c r="AH3398" s="9"/>
      <c r="AI3398" s="10"/>
      <c r="AJ3398" s="9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</row>
    <row r="3399" spans="1:145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13"/>
      <c r="T3399" s="13"/>
      <c r="U3399" s="13"/>
      <c r="V3399" s="13"/>
      <c r="W3399" s="4"/>
      <c r="X3399" s="30"/>
      <c r="Y3399" s="9"/>
      <c r="Z3399" s="9"/>
      <c r="AA3399" s="28"/>
      <c r="AB3399" s="3"/>
      <c r="AC3399" s="1"/>
      <c r="AD3399" s="9"/>
      <c r="AE3399" s="3"/>
      <c r="AF3399" s="3"/>
      <c r="AG3399" s="3"/>
      <c r="AH3399" s="9"/>
      <c r="AI3399" s="10"/>
      <c r="AJ3399" s="9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</row>
    <row r="3400" spans="1:145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13"/>
      <c r="T3400" s="13"/>
      <c r="U3400" s="13"/>
      <c r="V3400" s="13"/>
      <c r="W3400" s="4"/>
      <c r="X3400" s="30"/>
      <c r="Y3400" s="9"/>
      <c r="Z3400" s="9"/>
      <c r="AA3400" s="28"/>
      <c r="AB3400" s="3"/>
      <c r="AC3400" s="1"/>
      <c r="AD3400" s="9"/>
      <c r="AE3400" s="3"/>
      <c r="AF3400" s="3"/>
      <c r="AG3400" s="3"/>
      <c r="AH3400" s="9"/>
      <c r="AI3400" s="10"/>
      <c r="AJ3400" s="9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</row>
    <row r="3401" spans="1:145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13"/>
      <c r="T3401" s="13"/>
      <c r="U3401" s="13"/>
      <c r="V3401" s="13"/>
      <c r="W3401" s="4"/>
      <c r="X3401" s="30"/>
      <c r="Y3401" s="9"/>
      <c r="Z3401" s="9"/>
      <c r="AA3401" s="28"/>
      <c r="AB3401" s="3"/>
      <c r="AC3401" s="1"/>
      <c r="AD3401" s="9"/>
      <c r="AE3401" s="3"/>
      <c r="AF3401" s="3"/>
      <c r="AG3401" s="3"/>
      <c r="AH3401" s="9"/>
      <c r="AI3401" s="10"/>
      <c r="AJ3401" s="9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</row>
    <row r="3402" spans="1:145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13"/>
      <c r="T3402" s="13"/>
      <c r="U3402" s="13"/>
      <c r="V3402" s="13"/>
      <c r="W3402" s="4"/>
      <c r="X3402" s="30"/>
      <c r="Y3402" s="9"/>
      <c r="Z3402" s="9"/>
      <c r="AA3402" s="28"/>
      <c r="AB3402" s="3"/>
      <c r="AC3402" s="1"/>
      <c r="AD3402" s="9"/>
      <c r="AE3402" s="3"/>
      <c r="AF3402" s="3"/>
      <c r="AG3402" s="3"/>
      <c r="AH3402" s="9"/>
      <c r="AI3402" s="10"/>
      <c r="AJ3402" s="9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</row>
    <row r="3403" spans="1:145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13"/>
      <c r="T3403" s="13"/>
      <c r="U3403" s="13"/>
      <c r="V3403" s="13"/>
      <c r="W3403" s="4"/>
      <c r="X3403" s="30"/>
      <c r="Y3403" s="9"/>
      <c r="Z3403" s="9"/>
      <c r="AA3403" s="28"/>
      <c r="AB3403" s="3"/>
      <c r="AC3403" s="1"/>
      <c r="AD3403" s="9"/>
      <c r="AE3403" s="3"/>
      <c r="AF3403" s="3"/>
      <c r="AG3403" s="3"/>
      <c r="AH3403" s="9"/>
      <c r="AI3403" s="10"/>
      <c r="AJ3403" s="9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</row>
    <row r="3404" spans="1:145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13"/>
      <c r="T3404" s="13"/>
      <c r="U3404" s="13"/>
      <c r="V3404" s="13"/>
      <c r="W3404" s="4"/>
      <c r="X3404" s="30"/>
      <c r="Y3404" s="9"/>
      <c r="Z3404" s="9"/>
      <c r="AA3404" s="28"/>
      <c r="AB3404" s="3"/>
      <c r="AC3404" s="1"/>
      <c r="AD3404" s="9"/>
      <c r="AE3404" s="3"/>
      <c r="AF3404" s="3"/>
      <c r="AG3404" s="3"/>
      <c r="AH3404" s="9"/>
      <c r="AI3404" s="10"/>
      <c r="AJ3404" s="9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</row>
    <row r="3405" spans="1:145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13"/>
      <c r="T3405" s="13"/>
      <c r="U3405" s="13"/>
      <c r="V3405" s="13"/>
      <c r="W3405" s="4"/>
      <c r="X3405" s="30"/>
      <c r="Y3405" s="9"/>
      <c r="Z3405" s="9"/>
      <c r="AA3405" s="28"/>
      <c r="AB3405" s="3"/>
      <c r="AC3405" s="1"/>
      <c r="AD3405" s="9"/>
      <c r="AE3405" s="3"/>
      <c r="AF3405" s="3"/>
      <c r="AG3405" s="3"/>
      <c r="AH3405" s="9"/>
      <c r="AI3405" s="10"/>
      <c r="AJ3405" s="9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</row>
    <row r="3406" spans="1:145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13"/>
      <c r="T3406" s="13"/>
      <c r="U3406" s="13"/>
      <c r="V3406" s="13"/>
      <c r="W3406" s="4"/>
      <c r="X3406" s="30"/>
      <c r="Y3406" s="9"/>
      <c r="Z3406" s="9"/>
      <c r="AA3406" s="28"/>
      <c r="AB3406" s="3"/>
      <c r="AC3406" s="1"/>
      <c r="AD3406" s="9"/>
      <c r="AE3406" s="3"/>
      <c r="AF3406" s="3"/>
      <c r="AG3406" s="3"/>
      <c r="AH3406" s="9"/>
      <c r="AI3406" s="10"/>
      <c r="AJ3406" s="9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</row>
    <row r="3407" spans="1:145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13"/>
      <c r="T3407" s="13"/>
      <c r="U3407" s="13"/>
      <c r="V3407" s="13"/>
      <c r="W3407" s="4"/>
      <c r="X3407" s="30"/>
      <c r="Y3407" s="9"/>
      <c r="Z3407" s="9"/>
      <c r="AA3407" s="28"/>
      <c r="AB3407" s="3"/>
      <c r="AC3407" s="1"/>
      <c r="AD3407" s="9"/>
      <c r="AE3407" s="3"/>
      <c r="AF3407" s="3"/>
      <c r="AG3407" s="3"/>
      <c r="AH3407" s="9"/>
      <c r="AI3407" s="10"/>
      <c r="AJ3407" s="9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</row>
    <row r="3408" spans="1:145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13"/>
      <c r="T3408" s="13"/>
      <c r="U3408" s="13"/>
      <c r="V3408" s="13"/>
      <c r="W3408" s="4"/>
      <c r="X3408" s="30"/>
      <c r="Y3408" s="9"/>
      <c r="Z3408" s="9"/>
      <c r="AA3408" s="28"/>
      <c r="AB3408" s="3"/>
      <c r="AC3408" s="1"/>
      <c r="AD3408" s="9"/>
      <c r="AE3408" s="3"/>
      <c r="AF3408" s="3"/>
      <c r="AG3408" s="3"/>
      <c r="AH3408" s="9"/>
      <c r="AI3408" s="10"/>
      <c r="AJ3408" s="9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</row>
    <row r="3409" spans="1:145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13"/>
      <c r="T3409" s="13"/>
      <c r="U3409" s="13"/>
      <c r="V3409" s="13"/>
      <c r="W3409" s="4"/>
      <c r="X3409" s="30"/>
      <c r="Y3409" s="9"/>
      <c r="Z3409" s="9"/>
      <c r="AA3409" s="28"/>
      <c r="AB3409" s="3"/>
      <c r="AC3409" s="1"/>
      <c r="AD3409" s="9"/>
      <c r="AE3409" s="3"/>
      <c r="AF3409" s="3"/>
      <c r="AG3409" s="3"/>
      <c r="AH3409" s="9"/>
      <c r="AI3409" s="10"/>
      <c r="AJ3409" s="9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</row>
    <row r="3410" spans="1:145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13"/>
      <c r="T3410" s="13"/>
      <c r="U3410" s="13"/>
      <c r="V3410" s="13"/>
      <c r="W3410" s="4"/>
      <c r="X3410" s="30"/>
      <c r="Y3410" s="9"/>
      <c r="Z3410" s="9"/>
      <c r="AA3410" s="28"/>
      <c r="AB3410" s="3"/>
      <c r="AC3410" s="1"/>
      <c r="AD3410" s="9"/>
      <c r="AE3410" s="3"/>
      <c r="AF3410" s="3"/>
      <c r="AG3410" s="3"/>
      <c r="AH3410" s="9"/>
      <c r="AI3410" s="10"/>
      <c r="AJ3410" s="9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</row>
    <row r="3411" spans="1:145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13"/>
      <c r="T3411" s="13"/>
      <c r="U3411" s="13"/>
      <c r="V3411" s="13"/>
      <c r="W3411" s="4"/>
      <c r="X3411" s="30"/>
      <c r="Y3411" s="9"/>
      <c r="Z3411" s="9"/>
      <c r="AA3411" s="28"/>
      <c r="AB3411" s="3"/>
      <c r="AC3411" s="1"/>
      <c r="AD3411" s="9"/>
      <c r="AE3411" s="3"/>
      <c r="AF3411" s="3"/>
      <c r="AG3411" s="3"/>
      <c r="AH3411" s="9"/>
      <c r="AI3411" s="10"/>
      <c r="AJ3411" s="9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</row>
    <row r="3412" spans="1:145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13"/>
      <c r="T3412" s="13"/>
      <c r="U3412" s="13"/>
      <c r="V3412" s="13"/>
      <c r="W3412" s="4"/>
      <c r="X3412" s="30"/>
      <c r="Y3412" s="9"/>
      <c r="Z3412" s="9"/>
      <c r="AA3412" s="28"/>
      <c r="AB3412" s="3"/>
      <c r="AC3412" s="1"/>
      <c r="AD3412" s="9"/>
      <c r="AE3412" s="3"/>
      <c r="AF3412" s="3"/>
      <c r="AG3412" s="3"/>
      <c r="AH3412" s="9"/>
      <c r="AI3412" s="10"/>
      <c r="AJ3412" s="9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</row>
    <row r="3413" spans="1:145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13"/>
      <c r="T3413" s="13"/>
      <c r="U3413" s="13"/>
      <c r="V3413" s="13"/>
      <c r="W3413" s="4"/>
      <c r="X3413" s="30"/>
      <c r="Y3413" s="9"/>
      <c r="Z3413" s="9"/>
      <c r="AA3413" s="28"/>
      <c r="AB3413" s="3"/>
      <c r="AC3413" s="1"/>
      <c r="AD3413" s="9"/>
      <c r="AE3413" s="3"/>
      <c r="AF3413" s="3"/>
      <c r="AG3413" s="3"/>
      <c r="AH3413" s="9"/>
      <c r="AI3413" s="10"/>
      <c r="AJ3413" s="9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</row>
    <row r="3414" spans="1:145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13"/>
      <c r="T3414" s="13"/>
      <c r="U3414" s="13"/>
      <c r="V3414" s="13"/>
      <c r="W3414" s="4"/>
      <c r="X3414" s="30"/>
      <c r="Y3414" s="9"/>
      <c r="Z3414" s="9"/>
      <c r="AA3414" s="28"/>
      <c r="AB3414" s="3"/>
      <c r="AC3414" s="1"/>
      <c r="AD3414" s="9"/>
      <c r="AE3414" s="3"/>
      <c r="AF3414" s="3"/>
      <c r="AG3414" s="3"/>
      <c r="AH3414" s="9"/>
      <c r="AI3414" s="10"/>
      <c r="AJ3414" s="9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</row>
    <row r="3415" spans="1:145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13"/>
      <c r="T3415" s="13"/>
      <c r="U3415" s="13"/>
      <c r="V3415" s="13"/>
      <c r="W3415" s="4"/>
      <c r="X3415" s="30"/>
      <c r="Y3415" s="9"/>
      <c r="Z3415" s="9"/>
      <c r="AA3415" s="28"/>
      <c r="AB3415" s="3"/>
      <c r="AC3415" s="1"/>
      <c r="AD3415" s="9"/>
      <c r="AE3415" s="3"/>
      <c r="AF3415" s="3"/>
      <c r="AG3415" s="3"/>
      <c r="AH3415" s="9"/>
      <c r="AI3415" s="10"/>
      <c r="AJ3415" s="9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</row>
    <row r="3416" spans="1:145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13"/>
      <c r="T3416" s="13"/>
      <c r="U3416" s="13"/>
      <c r="V3416" s="13"/>
      <c r="W3416" s="4"/>
      <c r="X3416" s="30"/>
      <c r="Y3416" s="9"/>
      <c r="Z3416" s="9"/>
      <c r="AA3416" s="28"/>
      <c r="AB3416" s="3"/>
      <c r="AC3416" s="1"/>
      <c r="AD3416" s="9"/>
      <c r="AE3416" s="3"/>
      <c r="AF3416" s="3"/>
      <c r="AG3416" s="3"/>
      <c r="AH3416" s="9"/>
      <c r="AI3416" s="10"/>
      <c r="AJ3416" s="9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</row>
    <row r="3417" spans="1:145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13"/>
      <c r="T3417" s="13"/>
      <c r="U3417" s="13"/>
      <c r="V3417" s="13"/>
      <c r="W3417" s="4"/>
      <c r="X3417" s="30"/>
      <c r="Y3417" s="9"/>
      <c r="Z3417" s="9"/>
      <c r="AA3417" s="28"/>
      <c r="AB3417" s="3"/>
      <c r="AC3417" s="1"/>
      <c r="AD3417" s="9"/>
      <c r="AE3417" s="3"/>
      <c r="AF3417" s="3"/>
      <c r="AG3417" s="3"/>
      <c r="AH3417" s="9"/>
      <c r="AI3417" s="10"/>
      <c r="AJ3417" s="9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</row>
    <row r="3418" spans="1:145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13"/>
      <c r="T3418" s="13"/>
      <c r="U3418" s="13"/>
      <c r="V3418" s="13"/>
      <c r="W3418" s="4"/>
      <c r="X3418" s="30"/>
      <c r="Y3418" s="9"/>
      <c r="Z3418" s="9"/>
      <c r="AA3418" s="28"/>
      <c r="AB3418" s="3"/>
      <c r="AC3418" s="1"/>
      <c r="AD3418" s="9"/>
      <c r="AE3418" s="3"/>
      <c r="AF3418" s="3"/>
      <c r="AG3418" s="3"/>
      <c r="AH3418" s="9"/>
      <c r="AI3418" s="10"/>
      <c r="AJ3418" s="9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</row>
    <row r="3419" spans="1:145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13"/>
      <c r="T3419" s="13"/>
      <c r="U3419" s="13"/>
      <c r="V3419" s="13"/>
      <c r="W3419" s="4"/>
      <c r="X3419" s="30"/>
      <c r="Y3419" s="9"/>
      <c r="Z3419" s="9"/>
      <c r="AA3419" s="28"/>
      <c r="AB3419" s="3"/>
      <c r="AC3419" s="1"/>
      <c r="AD3419" s="9"/>
      <c r="AE3419" s="3"/>
      <c r="AF3419" s="3"/>
      <c r="AG3419" s="3"/>
      <c r="AH3419" s="9"/>
      <c r="AI3419" s="10"/>
      <c r="AJ3419" s="9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</row>
    <row r="3420" spans="1:145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13"/>
      <c r="T3420" s="13"/>
      <c r="U3420" s="13"/>
      <c r="V3420" s="13"/>
      <c r="W3420" s="4"/>
      <c r="X3420" s="30"/>
      <c r="Y3420" s="9"/>
      <c r="Z3420" s="9"/>
      <c r="AA3420" s="28"/>
      <c r="AB3420" s="3"/>
      <c r="AC3420" s="1"/>
      <c r="AD3420" s="9"/>
      <c r="AE3420" s="3"/>
      <c r="AF3420" s="3"/>
      <c r="AG3420" s="3"/>
      <c r="AH3420" s="9"/>
      <c r="AI3420" s="10"/>
      <c r="AJ3420" s="9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</row>
    <row r="3421" spans="1:145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13"/>
      <c r="T3421" s="13"/>
      <c r="U3421" s="13"/>
      <c r="V3421" s="13"/>
      <c r="W3421" s="4"/>
      <c r="X3421" s="30"/>
      <c r="Y3421" s="9"/>
      <c r="Z3421" s="9"/>
      <c r="AA3421" s="28"/>
      <c r="AB3421" s="3"/>
      <c r="AC3421" s="1"/>
      <c r="AD3421" s="9"/>
      <c r="AE3421" s="3"/>
      <c r="AF3421" s="3"/>
      <c r="AG3421" s="3"/>
      <c r="AH3421" s="9"/>
      <c r="AI3421" s="10"/>
      <c r="AJ3421" s="9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</row>
    <row r="3422" spans="1:145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13"/>
      <c r="T3422" s="13"/>
      <c r="U3422" s="13"/>
      <c r="V3422" s="13"/>
      <c r="W3422" s="4"/>
      <c r="X3422" s="30"/>
      <c r="Y3422" s="9"/>
      <c r="Z3422" s="9"/>
      <c r="AA3422" s="28"/>
      <c r="AB3422" s="3"/>
      <c r="AC3422" s="1"/>
      <c r="AD3422" s="9"/>
      <c r="AE3422" s="3"/>
      <c r="AF3422" s="3"/>
      <c r="AG3422" s="3"/>
      <c r="AH3422" s="9"/>
      <c r="AI3422" s="10"/>
      <c r="AJ3422" s="9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</row>
    <row r="3423" spans="1:145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13"/>
      <c r="T3423" s="13"/>
      <c r="U3423" s="13"/>
      <c r="V3423" s="13"/>
      <c r="W3423" s="4"/>
      <c r="X3423" s="30"/>
      <c r="Y3423" s="9"/>
      <c r="Z3423" s="9"/>
      <c r="AA3423" s="28"/>
      <c r="AB3423" s="3"/>
      <c r="AC3423" s="1"/>
      <c r="AD3423" s="9"/>
      <c r="AE3423" s="3"/>
      <c r="AF3423" s="3"/>
      <c r="AG3423" s="3"/>
      <c r="AH3423" s="9"/>
      <c r="AI3423" s="10"/>
      <c r="AJ3423" s="9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</row>
    <row r="3424" spans="1:145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13"/>
      <c r="T3424" s="13"/>
      <c r="U3424" s="13"/>
      <c r="V3424" s="13"/>
      <c r="W3424" s="4"/>
      <c r="X3424" s="30"/>
      <c r="Y3424" s="9"/>
      <c r="Z3424" s="9"/>
      <c r="AA3424" s="28"/>
      <c r="AB3424" s="3"/>
      <c r="AC3424" s="1"/>
      <c r="AD3424" s="9"/>
      <c r="AE3424" s="3"/>
      <c r="AF3424" s="3"/>
      <c r="AG3424" s="3"/>
      <c r="AH3424" s="9"/>
      <c r="AI3424" s="10"/>
      <c r="AJ3424" s="9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</row>
    <row r="3425" spans="1:145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13"/>
      <c r="T3425" s="13"/>
      <c r="U3425" s="13"/>
      <c r="V3425" s="13"/>
      <c r="W3425" s="4"/>
      <c r="X3425" s="30"/>
      <c r="Y3425" s="9"/>
      <c r="Z3425" s="9"/>
      <c r="AA3425" s="28"/>
      <c r="AB3425" s="3"/>
      <c r="AC3425" s="1"/>
      <c r="AD3425" s="9"/>
      <c r="AE3425" s="3"/>
      <c r="AF3425" s="3"/>
      <c r="AG3425" s="3"/>
      <c r="AH3425" s="9"/>
      <c r="AI3425" s="10"/>
      <c r="AJ3425" s="9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</row>
    <row r="3426" spans="1:145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13"/>
      <c r="T3426" s="13"/>
      <c r="U3426" s="13"/>
      <c r="V3426" s="13"/>
      <c r="W3426" s="4"/>
      <c r="X3426" s="30"/>
      <c r="Y3426" s="9"/>
      <c r="Z3426" s="9"/>
      <c r="AA3426" s="28"/>
      <c r="AB3426" s="3"/>
      <c r="AC3426" s="1"/>
      <c r="AD3426" s="9"/>
      <c r="AE3426" s="3"/>
      <c r="AF3426" s="3"/>
      <c r="AG3426" s="3"/>
      <c r="AH3426" s="9"/>
      <c r="AI3426" s="10"/>
      <c r="AJ3426" s="9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</row>
    <row r="3427" spans="1:145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13"/>
      <c r="T3427" s="13"/>
      <c r="U3427" s="13"/>
      <c r="V3427" s="13"/>
      <c r="W3427" s="4"/>
      <c r="X3427" s="30"/>
      <c r="Y3427" s="9"/>
      <c r="Z3427" s="9"/>
      <c r="AA3427" s="28"/>
      <c r="AB3427" s="3"/>
      <c r="AC3427" s="1"/>
      <c r="AD3427" s="9"/>
      <c r="AE3427" s="3"/>
      <c r="AF3427" s="3"/>
      <c r="AG3427" s="3"/>
      <c r="AH3427" s="9"/>
      <c r="AI3427" s="10"/>
      <c r="AJ3427" s="9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</row>
    <row r="3428" spans="1:145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13"/>
      <c r="T3428" s="13"/>
      <c r="U3428" s="13"/>
      <c r="V3428" s="13"/>
      <c r="W3428" s="4"/>
      <c r="X3428" s="30"/>
      <c r="Y3428" s="9"/>
      <c r="Z3428" s="9"/>
      <c r="AA3428" s="28"/>
      <c r="AB3428" s="3"/>
      <c r="AC3428" s="1"/>
      <c r="AD3428" s="9"/>
      <c r="AE3428" s="3"/>
      <c r="AF3428" s="3"/>
      <c r="AG3428" s="3"/>
      <c r="AH3428" s="9"/>
      <c r="AI3428" s="10"/>
      <c r="AJ3428" s="9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</row>
    <row r="3429" spans="1:145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13"/>
      <c r="T3429" s="13"/>
      <c r="U3429" s="13"/>
      <c r="V3429" s="13"/>
      <c r="W3429" s="4"/>
      <c r="X3429" s="30"/>
      <c r="Y3429" s="9"/>
      <c r="Z3429" s="9"/>
      <c r="AA3429" s="28"/>
      <c r="AB3429" s="3"/>
      <c r="AC3429" s="1"/>
      <c r="AD3429" s="9"/>
      <c r="AE3429" s="3"/>
      <c r="AF3429" s="3"/>
      <c r="AG3429" s="3"/>
      <c r="AH3429" s="9"/>
      <c r="AI3429" s="10"/>
      <c r="AJ3429" s="9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</row>
    <row r="3430" spans="1:145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13"/>
      <c r="T3430" s="13"/>
      <c r="U3430" s="13"/>
      <c r="V3430" s="13"/>
      <c r="W3430" s="4"/>
      <c r="X3430" s="30"/>
      <c r="Y3430" s="9"/>
      <c r="Z3430" s="9"/>
      <c r="AA3430" s="28"/>
      <c r="AB3430" s="3"/>
      <c r="AC3430" s="1"/>
      <c r="AD3430" s="9"/>
      <c r="AE3430" s="3"/>
      <c r="AF3430" s="3"/>
      <c r="AG3430" s="3"/>
      <c r="AH3430" s="9"/>
      <c r="AI3430" s="10"/>
      <c r="AJ3430" s="9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</row>
    <row r="3431" spans="1:145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13"/>
      <c r="T3431" s="13"/>
      <c r="U3431" s="13"/>
      <c r="V3431" s="13"/>
      <c r="W3431" s="4"/>
      <c r="X3431" s="30"/>
      <c r="Y3431" s="9"/>
      <c r="Z3431" s="9"/>
      <c r="AA3431" s="28"/>
      <c r="AB3431" s="3"/>
      <c r="AC3431" s="1"/>
      <c r="AD3431" s="9"/>
      <c r="AE3431" s="3"/>
      <c r="AF3431" s="3"/>
      <c r="AG3431" s="3"/>
      <c r="AH3431" s="9"/>
      <c r="AI3431" s="10"/>
      <c r="AJ3431" s="9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</row>
    <row r="3432" spans="1:145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13"/>
      <c r="T3432" s="13"/>
      <c r="U3432" s="13"/>
      <c r="V3432" s="13"/>
      <c r="W3432" s="4"/>
      <c r="X3432" s="30"/>
      <c r="Y3432" s="9"/>
      <c r="Z3432" s="9"/>
      <c r="AA3432" s="28"/>
      <c r="AB3432" s="3"/>
      <c r="AC3432" s="1"/>
      <c r="AD3432" s="9"/>
      <c r="AE3432" s="3"/>
      <c r="AF3432" s="3"/>
      <c r="AG3432" s="3"/>
      <c r="AH3432" s="9"/>
      <c r="AI3432" s="10"/>
      <c r="AJ3432" s="9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</row>
    <row r="3433" spans="1:145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13"/>
      <c r="T3433" s="13"/>
      <c r="U3433" s="13"/>
      <c r="V3433" s="13"/>
      <c r="W3433" s="4"/>
      <c r="X3433" s="30"/>
      <c r="Y3433" s="9"/>
      <c r="Z3433" s="9"/>
      <c r="AA3433" s="28"/>
      <c r="AB3433" s="3"/>
      <c r="AC3433" s="1"/>
      <c r="AD3433" s="9"/>
      <c r="AE3433" s="3"/>
      <c r="AF3433" s="3"/>
      <c r="AG3433" s="3"/>
      <c r="AH3433" s="9"/>
      <c r="AI3433" s="10"/>
      <c r="AJ3433" s="9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</row>
    <row r="3434" spans="1:145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13"/>
      <c r="T3434" s="13"/>
      <c r="U3434" s="13"/>
      <c r="V3434" s="13"/>
      <c r="W3434" s="4"/>
      <c r="X3434" s="30"/>
      <c r="Y3434" s="9"/>
      <c r="Z3434" s="9"/>
      <c r="AA3434" s="28"/>
      <c r="AB3434" s="3"/>
      <c r="AC3434" s="1"/>
      <c r="AD3434" s="9"/>
      <c r="AE3434" s="3"/>
      <c r="AF3434" s="3"/>
      <c r="AG3434" s="3"/>
      <c r="AH3434" s="9"/>
      <c r="AI3434" s="10"/>
      <c r="AJ3434" s="9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</row>
    <row r="3435" spans="1:145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13"/>
      <c r="T3435" s="13"/>
      <c r="U3435" s="13"/>
      <c r="V3435" s="13"/>
      <c r="W3435" s="4"/>
      <c r="X3435" s="30"/>
      <c r="Y3435" s="9"/>
      <c r="Z3435" s="9"/>
      <c r="AA3435" s="28"/>
      <c r="AB3435" s="3"/>
      <c r="AC3435" s="1"/>
      <c r="AD3435" s="9"/>
      <c r="AE3435" s="3"/>
      <c r="AF3435" s="3"/>
      <c r="AG3435" s="3"/>
      <c r="AH3435" s="9"/>
      <c r="AI3435" s="10"/>
      <c r="AJ3435" s="9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</row>
    <row r="3436" spans="1:145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13"/>
      <c r="T3436" s="13"/>
      <c r="U3436" s="13"/>
      <c r="V3436" s="13"/>
      <c r="W3436" s="4"/>
      <c r="X3436" s="30"/>
      <c r="Y3436" s="9"/>
      <c r="Z3436" s="9"/>
      <c r="AA3436" s="28"/>
      <c r="AB3436" s="3"/>
      <c r="AC3436" s="1"/>
      <c r="AD3436" s="9"/>
      <c r="AE3436" s="3"/>
      <c r="AF3436" s="3"/>
      <c r="AG3436" s="3"/>
      <c r="AH3436" s="9"/>
      <c r="AI3436" s="10"/>
      <c r="AJ3436" s="9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</row>
    <row r="3437" spans="1:145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13"/>
      <c r="T3437" s="13"/>
      <c r="U3437" s="13"/>
      <c r="V3437" s="13"/>
      <c r="W3437" s="4"/>
      <c r="X3437" s="30"/>
      <c r="Y3437" s="9"/>
      <c r="Z3437" s="9"/>
      <c r="AA3437" s="28"/>
      <c r="AB3437" s="3"/>
      <c r="AC3437" s="1"/>
      <c r="AD3437" s="9"/>
      <c r="AE3437" s="3"/>
      <c r="AF3437" s="3"/>
      <c r="AG3437" s="3"/>
      <c r="AH3437" s="9"/>
      <c r="AI3437" s="10"/>
      <c r="AJ3437" s="9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</row>
    <row r="3438" spans="1:145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13"/>
      <c r="T3438" s="13"/>
      <c r="U3438" s="13"/>
      <c r="V3438" s="13"/>
      <c r="W3438" s="4"/>
      <c r="X3438" s="30"/>
      <c r="Y3438" s="9"/>
      <c r="Z3438" s="9"/>
      <c r="AA3438" s="28"/>
      <c r="AB3438" s="3"/>
      <c r="AC3438" s="1"/>
      <c r="AD3438" s="9"/>
      <c r="AE3438" s="3"/>
      <c r="AF3438" s="3"/>
      <c r="AG3438" s="3"/>
      <c r="AH3438" s="9"/>
      <c r="AI3438" s="10"/>
      <c r="AJ3438" s="9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</row>
    <row r="3439" spans="1:145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13"/>
      <c r="T3439" s="13"/>
      <c r="U3439" s="13"/>
      <c r="V3439" s="13"/>
      <c r="W3439" s="4"/>
      <c r="X3439" s="30"/>
      <c r="Y3439" s="9"/>
      <c r="Z3439" s="9"/>
      <c r="AA3439" s="28"/>
      <c r="AB3439" s="3"/>
      <c r="AC3439" s="1"/>
      <c r="AD3439" s="9"/>
      <c r="AE3439" s="3"/>
      <c r="AF3439" s="3"/>
      <c r="AG3439" s="3"/>
      <c r="AH3439" s="9"/>
      <c r="AI3439" s="10"/>
      <c r="AJ3439" s="9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</row>
    <row r="3440" spans="1:145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13"/>
      <c r="T3440" s="13"/>
      <c r="U3440" s="13"/>
      <c r="V3440" s="13"/>
      <c r="W3440" s="4"/>
      <c r="X3440" s="30"/>
      <c r="Y3440" s="9"/>
      <c r="Z3440" s="9"/>
      <c r="AA3440" s="28"/>
      <c r="AB3440" s="3"/>
      <c r="AC3440" s="1"/>
      <c r="AD3440" s="9"/>
      <c r="AE3440" s="3"/>
      <c r="AF3440" s="3"/>
      <c r="AG3440" s="3"/>
      <c r="AH3440" s="9"/>
      <c r="AI3440" s="10"/>
      <c r="AJ3440" s="9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</row>
    <row r="3441" spans="1:145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13"/>
      <c r="T3441" s="13"/>
      <c r="U3441" s="13"/>
      <c r="V3441" s="13"/>
      <c r="W3441" s="4"/>
      <c r="X3441" s="30"/>
      <c r="Y3441" s="9"/>
      <c r="Z3441" s="9"/>
      <c r="AA3441" s="28"/>
      <c r="AB3441" s="3"/>
      <c r="AC3441" s="1"/>
      <c r="AD3441" s="9"/>
      <c r="AE3441" s="3"/>
      <c r="AF3441" s="3"/>
      <c r="AG3441" s="3"/>
      <c r="AH3441" s="9"/>
      <c r="AI3441" s="10"/>
      <c r="AJ3441" s="9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</row>
    <row r="3442" spans="1:145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13"/>
      <c r="T3442" s="13"/>
      <c r="U3442" s="13"/>
      <c r="V3442" s="13"/>
      <c r="W3442" s="4"/>
      <c r="X3442" s="30"/>
      <c r="Y3442" s="9"/>
      <c r="Z3442" s="9"/>
      <c r="AA3442" s="28"/>
      <c r="AB3442" s="3"/>
      <c r="AC3442" s="1"/>
      <c r="AD3442" s="9"/>
      <c r="AE3442" s="3"/>
      <c r="AF3442" s="3"/>
      <c r="AG3442" s="3"/>
      <c r="AH3442" s="9"/>
      <c r="AI3442" s="10"/>
      <c r="AJ3442" s="9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</row>
    <row r="3443" spans="1:145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13"/>
      <c r="T3443" s="13"/>
      <c r="U3443" s="13"/>
      <c r="V3443" s="13"/>
      <c r="W3443" s="4"/>
      <c r="X3443" s="30"/>
      <c r="Y3443" s="9"/>
      <c r="Z3443" s="9"/>
      <c r="AA3443" s="28"/>
      <c r="AB3443" s="3"/>
      <c r="AC3443" s="1"/>
      <c r="AD3443" s="9"/>
      <c r="AE3443" s="3"/>
      <c r="AF3443" s="3"/>
      <c r="AG3443" s="3"/>
      <c r="AH3443" s="9"/>
      <c r="AI3443" s="10"/>
      <c r="AJ3443" s="9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</row>
    <row r="3444" spans="1:145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13"/>
      <c r="T3444" s="13"/>
      <c r="U3444" s="13"/>
      <c r="V3444" s="13"/>
      <c r="W3444" s="4"/>
      <c r="X3444" s="30"/>
      <c r="Y3444" s="9"/>
      <c r="Z3444" s="9"/>
      <c r="AA3444" s="28"/>
      <c r="AB3444" s="3"/>
      <c r="AC3444" s="1"/>
      <c r="AD3444" s="9"/>
      <c r="AE3444" s="3"/>
      <c r="AF3444" s="3"/>
      <c r="AG3444" s="3"/>
      <c r="AH3444" s="9"/>
      <c r="AI3444" s="10"/>
      <c r="AJ3444" s="9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</row>
    <row r="3445" spans="1:145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13"/>
      <c r="T3445" s="13"/>
      <c r="U3445" s="13"/>
      <c r="V3445" s="13"/>
      <c r="W3445" s="4"/>
      <c r="X3445" s="30"/>
      <c r="Y3445" s="9"/>
      <c r="Z3445" s="9"/>
      <c r="AA3445" s="28"/>
      <c r="AB3445" s="3"/>
      <c r="AC3445" s="1"/>
      <c r="AD3445" s="9"/>
      <c r="AE3445" s="3"/>
      <c r="AF3445" s="3"/>
      <c r="AG3445" s="3"/>
      <c r="AH3445" s="9"/>
      <c r="AI3445" s="10"/>
      <c r="AJ3445" s="9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</row>
    <row r="3446" spans="1:145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13"/>
      <c r="T3446" s="13"/>
      <c r="U3446" s="13"/>
      <c r="V3446" s="13"/>
      <c r="W3446" s="4"/>
      <c r="X3446" s="30"/>
      <c r="Y3446" s="9"/>
      <c r="Z3446" s="9"/>
      <c r="AA3446" s="28"/>
      <c r="AB3446" s="3"/>
      <c r="AC3446" s="1"/>
      <c r="AD3446" s="9"/>
      <c r="AE3446" s="3"/>
      <c r="AF3446" s="3"/>
      <c r="AG3446" s="3"/>
      <c r="AH3446" s="9"/>
      <c r="AI3446" s="10"/>
      <c r="AJ3446" s="9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</row>
    <row r="3447" spans="1:145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13"/>
      <c r="T3447" s="13"/>
      <c r="U3447" s="13"/>
      <c r="V3447" s="13"/>
      <c r="W3447" s="4"/>
      <c r="X3447" s="30"/>
      <c r="Y3447" s="9"/>
      <c r="Z3447" s="9"/>
      <c r="AA3447" s="28"/>
      <c r="AB3447" s="3"/>
      <c r="AC3447" s="1"/>
      <c r="AD3447" s="9"/>
      <c r="AE3447" s="3"/>
      <c r="AF3447" s="3"/>
      <c r="AG3447" s="3"/>
      <c r="AH3447" s="9"/>
      <c r="AI3447" s="10"/>
      <c r="AJ3447" s="9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</row>
    <row r="3448" spans="1:145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13"/>
      <c r="T3448" s="13"/>
      <c r="U3448" s="13"/>
      <c r="V3448" s="13"/>
      <c r="W3448" s="4"/>
      <c r="X3448" s="30"/>
      <c r="Y3448" s="9"/>
      <c r="Z3448" s="9"/>
      <c r="AA3448" s="28"/>
      <c r="AB3448" s="3"/>
      <c r="AC3448" s="1"/>
      <c r="AD3448" s="9"/>
      <c r="AE3448" s="3"/>
      <c r="AF3448" s="3"/>
      <c r="AG3448" s="3"/>
      <c r="AH3448" s="9"/>
      <c r="AI3448" s="10"/>
      <c r="AJ3448" s="9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</row>
    <row r="3449" spans="1:145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13"/>
      <c r="T3449" s="13"/>
      <c r="U3449" s="13"/>
      <c r="V3449" s="13"/>
      <c r="W3449" s="4"/>
      <c r="X3449" s="30"/>
      <c r="Y3449" s="9"/>
      <c r="Z3449" s="9"/>
      <c r="AA3449" s="28"/>
      <c r="AB3449" s="3"/>
      <c r="AC3449" s="1"/>
      <c r="AD3449" s="9"/>
      <c r="AE3449" s="3"/>
      <c r="AF3449" s="3"/>
      <c r="AG3449" s="3"/>
      <c r="AH3449" s="9"/>
      <c r="AI3449" s="10"/>
      <c r="AJ3449" s="9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</row>
    <row r="3450" spans="1:145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13"/>
      <c r="T3450" s="13"/>
      <c r="U3450" s="13"/>
      <c r="V3450" s="13"/>
      <c r="W3450" s="4"/>
      <c r="X3450" s="30"/>
      <c r="Y3450" s="9"/>
      <c r="Z3450" s="9"/>
      <c r="AA3450" s="28"/>
      <c r="AB3450" s="3"/>
      <c r="AC3450" s="1"/>
      <c r="AD3450" s="9"/>
      <c r="AE3450" s="3"/>
      <c r="AF3450" s="3"/>
      <c r="AG3450" s="3"/>
      <c r="AH3450" s="9"/>
      <c r="AI3450" s="10"/>
      <c r="AJ3450" s="9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</row>
    <row r="3451" spans="1:145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13"/>
      <c r="T3451" s="13"/>
      <c r="U3451" s="13"/>
      <c r="V3451" s="13"/>
      <c r="W3451" s="4"/>
      <c r="X3451" s="30"/>
      <c r="Y3451" s="9"/>
      <c r="Z3451" s="9"/>
      <c r="AA3451" s="28"/>
      <c r="AB3451" s="3"/>
      <c r="AC3451" s="1"/>
      <c r="AD3451" s="9"/>
      <c r="AE3451" s="3"/>
      <c r="AF3451" s="3"/>
      <c r="AG3451" s="3"/>
      <c r="AH3451" s="9"/>
      <c r="AI3451" s="10"/>
      <c r="AJ3451" s="9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</row>
    <row r="3452" spans="1:145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13"/>
      <c r="T3452" s="13"/>
      <c r="U3452" s="13"/>
      <c r="V3452" s="13"/>
      <c r="W3452" s="4"/>
      <c r="X3452" s="30"/>
      <c r="Y3452" s="9"/>
      <c r="Z3452" s="9"/>
      <c r="AA3452" s="28"/>
      <c r="AB3452" s="3"/>
      <c r="AC3452" s="1"/>
      <c r="AD3452" s="9"/>
      <c r="AE3452" s="3"/>
      <c r="AF3452" s="3"/>
      <c r="AG3452" s="3"/>
      <c r="AH3452" s="9"/>
      <c r="AI3452" s="10"/>
      <c r="AJ3452" s="9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</row>
    <row r="3453" spans="1:145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13"/>
      <c r="T3453" s="13"/>
      <c r="U3453" s="13"/>
      <c r="V3453" s="13"/>
      <c r="W3453" s="4"/>
      <c r="X3453" s="30"/>
      <c r="Y3453" s="9"/>
      <c r="Z3453" s="9"/>
      <c r="AA3453" s="28"/>
      <c r="AB3453" s="3"/>
      <c r="AC3453" s="1"/>
      <c r="AD3453" s="9"/>
      <c r="AE3453" s="3"/>
      <c r="AF3453" s="3"/>
      <c r="AG3453" s="3"/>
      <c r="AH3453" s="9"/>
      <c r="AI3453" s="10"/>
      <c r="AJ3453" s="9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</row>
    <row r="3454" spans="1:145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13"/>
      <c r="T3454" s="13"/>
      <c r="U3454" s="13"/>
      <c r="V3454" s="13"/>
      <c r="W3454" s="4"/>
      <c r="X3454" s="30"/>
      <c r="Y3454" s="9"/>
      <c r="Z3454" s="9"/>
      <c r="AA3454" s="28"/>
      <c r="AB3454" s="3"/>
      <c r="AC3454" s="1"/>
      <c r="AD3454" s="9"/>
      <c r="AE3454" s="3"/>
      <c r="AF3454" s="3"/>
      <c r="AG3454" s="3"/>
      <c r="AH3454" s="9"/>
      <c r="AI3454" s="10"/>
      <c r="AJ3454" s="9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</row>
    <row r="3455" spans="1:145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13"/>
      <c r="T3455" s="13"/>
      <c r="U3455" s="13"/>
      <c r="V3455" s="13"/>
      <c r="W3455" s="4"/>
      <c r="X3455" s="30"/>
      <c r="Y3455" s="9"/>
      <c r="Z3455" s="9"/>
      <c r="AA3455" s="28"/>
      <c r="AB3455" s="3"/>
      <c r="AC3455" s="1"/>
      <c r="AD3455" s="9"/>
      <c r="AE3455" s="3"/>
      <c r="AF3455" s="3"/>
      <c r="AG3455" s="3"/>
      <c r="AH3455" s="9"/>
      <c r="AI3455" s="10"/>
      <c r="AJ3455" s="9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</row>
    <row r="3456" spans="1:145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13"/>
      <c r="T3456" s="13"/>
      <c r="U3456" s="13"/>
      <c r="V3456" s="13"/>
      <c r="W3456" s="4"/>
      <c r="X3456" s="30"/>
      <c r="Y3456" s="9"/>
      <c r="Z3456" s="9"/>
      <c r="AA3456" s="28"/>
      <c r="AB3456" s="3"/>
      <c r="AC3456" s="1"/>
      <c r="AD3456" s="9"/>
      <c r="AE3456" s="3"/>
      <c r="AF3456" s="3"/>
      <c r="AG3456" s="3"/>
      <c r="AH3456" s="9"/>
      <c r="AI3456" s="10"/>
      <c r="AJ3456" s="9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</row>
    <row r="3457" spans="1:145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13"/>
      <c r="T3457" s="13"/>
      <c r="U3457" s="13"/>
      <c r="V3457" s="13"/>
      <c r="W3457" s="4"/>
      <c r="X3457" s="30"/>
      <c r="Y3457" s="9"/>
      <c r="Z3457" s="9"/>
      <c r="AA3457" s="28"/>
      <c r="AB3457" s="3"/>
      <c r="AC3457" s="1"/>
      <c r="AD3457" s="9"/>
      <c r="AE3457" s="3"/>
      <c r="AF3457" s="3"/>
      <c r="AG3457" s="3"/>
      <c r="AH3457" s="9"/>
      <c r="AI3457" s="10"/>
      <c r="AJ3457" s="9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</row>
    <row r="3458" spans="1:145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13"/>
      <c r="T3458" s="13"/>
      <c r="U3458" s="13"/>
      <c r="V3458" s="13"/>
      <c r="W3458" s="4"/>
      <c r="X3458" s="30"/>
      <c r="Y3458" s="9"/>
      <c r="Z3458" s="9"/>
      <c r="AA3458" s="28"/>
      <c r="AB3458" s="3"/>
      <c r="AC3458" s="1"/>
      <c r="AD3458" s="9"/>
      <c r="AE3458" s="3"/>
      <c r="AF3458" s="3"/>
      <c r="AG3458" s="3"/>
      <c r="AH3458" s="9"/>
      <c r="AI3458" s="10"/>
      <c r="AJ3458" s="9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</row>
    <row r="3459" spans="1:145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13"/>
      <c r="T3459" s="13"/>
      <c r="U3459" s="13"/>
      <c r="V3459" s="13"/>
      <c r="W3459" s="4"/>
      <c r="X3459" s="30"/>
      <c r="Y3459" s="9"/>
      <c r="Z3459" s="9"/>
      <c r="AA3459" s="28"/>
      <c r="AB3459" s="3"/>
      <c r="AC3459" s="1"/>
      <c r="AD3459" s="9"/>
      <c r="AE3459" s="3"/>
      <c r="AF3459" s="3"/>
      <c r="AG3459" s="3"/>
      <c r="AH3459" s="9"/>
      <c r="AI3459" s="10"/>
      <c r="AJ3459" s="9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</row>
    <row r="3460" spans="1:145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13"/>
      <c r="T3460" s="13"/>
      <c r="U3460" s="13"/>
      <c r="V3460" s="13"/>
      <c r="W3460" s="4"/>
      <c r="X3460" s="30"/>
      <c r="Y3460" s="9"/>
      <c r="Z3460" s="9"/>
      <c r="AA3460" s="28"/>
      <c r="AB3460" s="3"/>
      <c r="AC3460" s="1"/>
      <c r="AD3460" s="9"/>
      <c r="AE3460" s="3"/>
      <c r="AF3460" s="3"/>
      <c r="AG3460" s="3"/>
      <c r="AH3460" s="9"/>
      <c r="AI3460" s="10"/>
      <c r="AJ3460" s="9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</row>
    <row r="3461" spans="1:145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13"/>
      <c r="T3461" s="13"/>
      <c r="U3461" s="13"/>
      <c r="V3461" s="13"/>
      <c r="W3461" s="4"/>
      <c r="X3461" s="30"/>
      <c r="Y3461" s="9"/>
      <c r="Z3461" s="9"/>
      <c r="AA3461" s="28"/>
      <c r="AB3461" s="3"/>
      <c r="AC3461" s="1"/>
      <c r="AD3461" s="9"/>
      <c r="AE3461" s="3"/>
      <c r="AF3461" s="3"/>
      <c r="AG3461" s="3"/>
      <c r="AH3461" s="9"/>
      <c r="AI3461" s="10"/>
      <c r="AJ3461" s="9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</row>
    <row r="3462" spans="1:145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13"/>
      <c r="T3462" s="13"/>
      <c r="U3462" s="13"/>
      <c r="V3462" s="13"/>
      <c r="W3462" s="4"/>
      <c r="X3462" s="30"/>
      <c r="Y3462" s="9"/>
      <c r="Z3462" s="9"/>
      <c r="AA3462" s="28"/>
      <c r="AB3462" s="3"/>
      <c r="AC3462" s="1"/>
      <c r="AD3462" s="9"/>
      <c r="AE3462" s="3"/>
      <c r="AF3462" s="3"/>
      <c r="AG3462" s="3"/>
      <c r="AH3462" s="9"/>
      <c r="AI3462" s="10"/>
      <c r="AJ3462" s="9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</row>
    <row r="3463" spans="1:145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13"/>
      <c r="T3463" s="13"/>
      <c r="U3463" s="13"/>
      <c r="V3463" s="13"/>
      <c r="W3463" s="4"/>
      <c r="X3463" s="30"/>
      <c r="Y3463" s="9"/>
      <c r="Z3463" s="9"/>
      <c r="AA3463" s="28"/>
      <c r="AB3463" s="3"/>
      <c r="AC3463" s="1"/>
      <c r="AD3463" s="9"/>
      <c r="AE3463" s="3"/>
      <c r="AF3463" s="3"/>
      <c r="AG3463" s="3"/>
      <c r="AH3463" s="9"/>
      <c r="AI3463" s="10"/>
      <c r="AJ3463" s="9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</row>
    <row r="3464" spans="1:145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13"/>
      <c r="T3464" s="13"/>
      <c r="U3464" s="13"/>
      <c r="V3464" s="13"/>
      <c r="W3464" s="4"/>
      <c r="X3464" s="30"/>
      <c r="Y3464" s="9"/>
      <c r="Z3464" s="9"/>
      <c r="AA3464" s="28"/>
      <c r="AB3464" s="3"/>
      <c r="AC3464" s="1"/>
      <c r="AD3464" s="9"/>
      <c r="AE3464" s="3"/>
      <c r="AF3464" s="3"/>
      <c r="AG3464" s="3"/>
      <c r="AH3464" s="9"/>
      <c r="AI3464" s="10"/>
      <c r="AJ3464" s="9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</row>
    <row r="3465" spans="1:145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13"/>
      <c r="T3465" s="13"/>
      <c r="U3465" s="13"/>
      <c r="V3465" s="13"/>
      <c r="W3465" s="4"/>
      <c r="X3465" s="30"/>
      <c r="Y3465" s="9"/>
      <c r="Z3465" s="9"/>
      <c r="AA3465" s="28"/>
      <c r="AB3465" s="3"/>
      <c r="AC3465" s="1"/>
      <c r="AD3465" s="9"/>
      <c r="AE3465" s="3"/>
      <c r="AF3465" s="3"/>
      <c r="AG3465" s="3"/>
      <c r="AH3465" s="9"/>
      <c r="AI3465" s="10"/>
      <c r="AJ3465" s="9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</row>
    <row r="3466" spans="1:145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13"/>
      <c r="T3466" s="13"/>
      <c r="U3466" s="13"/>
      <c r="V3466" s="13"/>
      <c r="W3466" s="4"/>
      <c r="X3466" s="30"/>
      <c r="Y3466" s="9"/>
      <c r="Z3466" s="9"/>
      <c r="AA3466" s="28"/>
      <c r="AB3466" s="3"/>
      <c r="AC3466" s="1"/>
      <c r="AD3466" s="9"/>
      <c r="AE3466" s="3"/>
      <c r="AF3466" s="3"/>
      <c r="AG3466" s="3"/>
      <c r="AH3466" s="9"/>
      <c r="AI3466" s="10"/>
      <c r="AJ3466" s="9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</row>
    <row r="3467" spans="1:145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13"/>
      <c r="T3467" s="13"/>
      <c r="U3467" s="13"/>
      <c r="V3467" s="13"/>
      <c r="W3467" s="4"/>
      <c r="X3467" s="30"/>
      <c r="Y3467" s="9"/>
      <c r="Z3467" s="9"/>
      <c r="AA3467" s="28"/>
      <c r="AB3467" s="3"/>
      <c r="AC3467" s="1"/>
      <c r="AD3467" s="9"/>
      <c r="AE3467" s="3"/>
      <c r="AF3467" s="3"/>
      <c r="AG3467" s="3"/>
      <c r="AH3467" s="9"/>
      <c r="AI3467" s="10"/>
      <c r="AJ3467" s="9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</row>
    <row r="3468" spans="1:145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13"/>
      <c r="T3468" s="13"/>
      <c r="U3468" s="13"/>
      <c r="V3468" s="13"/>
      <c r="W3468" s="4"/>
      <c r="X3468" s="30"/>
      <c r="Y3468" s="9"/>
      <c r="Z3468" s="9"/>
      <c r="AA3468" s="28"/>
      <c r="AB3468" s="3"/>
      <c r="AC3468" s="1"/>
      <c r="AD3468" s="9"/>
      <c r="AE3468" s="3"/>
      <c r="AF3468" s="3"/>
      <c r="AG3468" s="3"/>
      <c r="AH3468" s="9"/>
      <c r="AI3468" s="10"/>
      <c r="AJ3468" s="9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</row>
    <row r="3469" spans="1:145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13"/>
      <c r="T3469" s="13"/>
      <c r="U3469" s="13"/>
      <c r="V3469" s="13"/>
      <c r="W3469" s="4"/>
      <c r="X3469" s="30"/>
      <c r="Y3469" s="9"/>
      <c r="Z3469" s="9"/>
      <c r="AA3469" s="28"/>
      <c r="AB3469" s="3"/>
      <c r="AC3469" s="1"/>
      <c r="AD3469" s="9"/>
      <c r="AE3469" s="3"/>
      <c r="AF3469" s="3"/>
      <c r="AG3469" s="3"/>
      <c r="AH3469" s="9"/>
      <c r="AI3469" s="10"/>
      <c r="AJ3469" s="9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</row>
    <row r="3470" spans="1:145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13"/>
      <c r="T3470" s="13"/>
      <c r="U3470" s="13"/>
      <c r="V3470" s="13"/>
      <c r="W3470" s="4"/>
      <c r="X3470" s="30"/>
      <c r="Y3470" s="9"/>
      <c r="Z3470" s="9"/>
      <c r="AA3470" s="28"/>
      <c r="AB3470" s="3"/>
      <c r="AC3470" s="1"/>
      <c r="AD3470" s="9"/>
      <c r="AE3470" s="3"/>
      <c r="AF3470" s="3"/>
      <c r="AG3470" s="3"/>
      <c r="AH3470" s="9"/>
      <c r="AI3470" s="10"/>
      <c r="AJ3470" s="9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</row>
    <row r="3471" spans="1:145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13"/>
      <c r="T3471" s="13"/>
      <c r="U3471" s="13"/>
      <c r="V3471" s="13"/>
      <c r="W3471" s="4"/>
      <c r="X3471" s="30"/>
      <c r="Y3471" s="9"/>
      <c r="Z3471" s="9"/>
      <c r="AA3471" s="28"/>
      <c r="AB3471" s="3"/>
      <c r="AC3471" s="1"/>
      <c r="AD3471" s="9"/>
      <c r="AE3471" s="3"/>
      <c r="AF3471" s="3"/>
      <c r="AG3471" s="3"/>
      <c r="AH3471" s="9"/>
      <c r="AI3471" s="10"/>
      <c r="AJ3471" s="9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</row>
    <row r="3472" spans="1:145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13"/>
      <c r="T3472" s="13"/>
      <c r="U3472" s="13"/>
      <c r="V3472" s="13"/>
      <c r="W3472" s="4"/>
      <c r="X3472" s="30"/>
      <c r="Y3472" s="9"/>
      <c r="Z3472" s="9"/>
      <c r="AA3472" s="28"/>
      <c r="AB3472" s="3"/>
      <c r="AC3472" s="1"/>
      <c r="AD3472" s="9"/>
      <c r="AE3472" s="3"/>
      <c r="AF3472" s="3"/>
      <c r="AG3472" s="3"/>
      <c r="AH3472" s="9"/>
      <c r="AI3472" s="10"/>
      <c r="AJ3472" s="9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</row>
    <row r="3473" spans="1:145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13"/>
      <c r="T3473" s="13"/>
      <c r="U3473" s="13"/>
      <c r="V3473" s="13"/>
      <c r="W3473" s="4"/>
      <c r="X3473" s="30"/>
      <c r="Y3473" s="9"/>
      <c r="Z3473" s="9"/>
      <c r="AA3473" s="28"/>
      <c r="AB3473" s="3"/>
      <c r="AC3473" s="1"/>
      <c r="AD3473" s="9"/>
      <c r="AE3473" s="3"/>
      <c r="AF3473" s="3"/>
      <c r="AG3473" s="3"/>
      <c r="AH3473" s="9"/>
      <c r="AI3473" s="10"/>
      <c r="AJ3473" s="9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</row>
    <row r="3474" spans="1:145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13"/>
      <c r="T3474" s="13"/>
      <c r="U3474" s="13"/>
      <c r="V3474" s="13"/>
      <c r="W3474" s="4"/>
      <c r="X3474" s="30"/>
      <c r="Y3474" s="9"/>
      <c r="Z3474" s="9"/>
      <c r="AA3474" s="28"/>
      <c r="AB3474" s="3"/>
      <c r="AC3474" s="1"/>
      <c r="AD3474" s="9"/>
      <c r="AE3474" s="3"/>
      <c r="AF3474" s="3"/>
      <c r="AG3474" s="3"/>
      <c r="AH3474" s="9"/>
      <c r="AI3474" s="10"/>
      <c r="AJ3474" s="9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</row>
    <row r="3475" spans="1:145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13"/>
      <c r="T3475" s="13"/>
      <c r="U3475" s="13"/>
      <c r="V3475" s="13"/>
      <c r="W3475" s="4"/>
      <c r="X3475" s="30"/>
      <c r="Y3475" s="9"/>
      <c r="Z3475" s="9"/>
      <c r="AA3475" s="28"/>
      <c r="AB3475" s="3"/>
      <c r="AC3475" s="1"/>
      <c r="AD3475" s="9"/>
      <c r="AE3475" s="3"/>
      <c r="AF3475" s="3"/>
      <c r="AG3475" s="3"/>
      <c r="AH3475" s="9"/>
      <c r="AI3475" s="10"/>
      <c r="AJ3475" s="9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</row>
    <row r="3476" spans="1:145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13"/>
      <c r="T3476" s="13"/>
      <c r="U3476" s="13"/>
      <c r="V3476" s="13"/>
      <c r="W3476" s="4"/>
      <c r="X3476" s="30"/>
      <c r="Y3476" s="9"/>
      <c r="Z3476" s="9"/>
      <c r="AA3476" s="28"/>
      <c r="AB3476" s="3"/>
      <c r="AC3476" s="1"/>
      <c r="AD3476" s="9"/>
      <c r="AE3476" s="3"/>
      <c r="AF3476" s="3"/>
      <c r="AG3476" s="3"/>
      <c r="AH3476" s="9"/>
      <c r="AI3476" s="10"/>
      <c r="AJ3476" s="9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</row>
    <row r="3477" spans="1:145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13"/>
      <c r="T3477" s="13"/>
      <c r="U3477" s="13"/>
      <c r="V3477" s="13"/>
      <c r="W3477" s="4"/>
      <c r="X3477" s="30"/>
      <c r="Y3477" s="9"/>
      <c r="Z3477" s="9"/>
      <c r="AA3477" s="28"/>
      <c r="AB3477" s="3"/>
      <c r="AC3477" s="1"/>
      <c r="AD3477" s="9"/>
      <c r="AE3477" s="3"/>
      <c r="AF3477" s="3"/>
      <c r="AG3477" s="3"/>
      <c r="AH3477" s="9"/>
      <c r="AI3477" s="10"/>
      <c r="AJ3477" s="9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</row>
    <row r="3478" spans="1:145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13"/>
      <c r="T3478" s="13"/>
      <c r="U3478" s="13"/>
      <c r="V3478" s="13"/>
      <c r="W3478" s="4"/>
      <c r="X3478" s="30"/>
      <c r="Y3478" s="9"/>
      <c r="Z3478" s="9"/>
      <c r="AA3478" s="28"/>
      <c r="AB3478" s="3"/>
      <c r="AC3478" s="1"/>
      <c r="AD3478" s="9"/>
      <c r="AE3478" s="3"/>
      <c r="AF3478" s="3"/>
      <c r="AG3478" s="3"/>
      <c r="AH3478" s="9"/>
      <c r="AI3478" s="10"/>
      <c r="AJ3478" s="9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</row>
    <row r="3479" spans="1:145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13"/>
      <c r="T3479" s="13"/>
      <c r="U3479" s="13"/>
      <c r="V3479" s="13"/>
      <c r="W3479" s="4"/>
      <c r="X3479" s="30"/>
      <c r="Y3479" s="9"/>
      <c r="Z3479" s="9"/>
      <c r="AA3479" s="28"/>
      <c r="AB3479" s="3"/>
      <c r="AC3479" s="1"/>
      <c r="AD3479" s="9"/>
      <c r="AE3479" s="3"/>
      <c r="AF3479" s="3"/>
      <c r="AG3479" s="3"/>
      <c r="AH3479" s="9"/>
      <c r="AI3479" s="10"/>
      <c r="AJ3479" s="9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</row>
    <row r="3480" spans="1:145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13"/>
      <c r="T3480" s="13"/>
      <c r="U3480" s="13"/>
      <c r="V3480" s="13"/>
      <c r="W3480" s="4"/>
      <c r="X3480" s="30"/>
      <c r="Y3480" s="9"/>
      <c r="Z3480" s="9"/>
      <c r="AA3480" s="28"/>
      <c r="AB3480" s="3"/>
      <c r="AC3480" s="1"/>
      <c r="AD3480" s="9"/>
      <c r="AE3480" s="3"/>
      <c r="AF3480" s="3"/>
      <c r="AG3480" s="3"/>
      <c r="AH3480" s="9"/>
      <c r="AI3480" s="10"/>
      <c r="AJ3480" s="9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</row>
    <row r="3481" spans="1:145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13"/>
      <c r="T3481" s="13"/>
      <c r="U3481" s="13"/>
      <c r="V3481" s="13"/>
      <c r="W3481" s="4"/>
      <c r="X3481" s="30"/>
      <c r="Y3481" s="27"/>
      <c r="Z3481" s="27"/>
      <c r="AA3481" s="32"/>
      <c r="AB3481" s="20"/>
      <c r="AC3481" s="23"/>
      <c r="AD3481" s="27"/>
      <c r="AE3481" s="20"/>
      <c r="AF3481" s="20"/>
      <c r="AG3481" s="20"/>
      <c r="AH3481" s="27"/>
      <c r="AI3481" s="21"/>
      <c r="AJ3481" s="27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</row>
    <row r="3482" spans="1:145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13"/>
      <c r="T3482" s="13"/>
      <c r="U3482" s="13"/>
      <c r="V3482" s="13"/>
      <c r="W3482" s="4"/>
      <c r="X3482" s="30"/>
      <c r="Y3482" s="9"/>
      <c r="Z3482" s="9"/>
      <c r="AA3482" s="28"/>
      <c r="AB3482" s="3"/>
      <c r="AC3482" s="1"/>
      <c r="AD3482" s="9"/>
      <c r="AE3482" s="3"/>
      <c r="AF3482" s="3"/>
      <c r="AG3482" s="3"/>
      <c r="AH3482" s="9"/>
      <c r="AI3482" s="10"/>
      <c r="AJ3482" s="9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</row>
    <row r="3483" spans="1:145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13"/>
      <c r="T3483" s="13"/>
      <c r="U3483" s="13"/>
      <c r="V3483" s="13"/>
      <c r="W3483" s="4"/>
      <c r="X3483" s="30"/>
      <c r="Y3483" s="27"/>
      <c r="Z3483" s="27"/>
      <c r="AA3483" s="32"/>
      <c r="AB3483" s="20"/>
      <c r="AC3483" s="23"/>
      <c r="AD3483" s="27"/>
      <c r="AE3483" s="20"/>
      <c r="AF3483" s="20"/>
      <c r="AG3483" s="20"/>
      <c r="AH3483" s="27"/>
      <c r="AI3483" s="21"/>
      <c r="AJ3483" s="27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</row>
    <row r="3484" spans="1:145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13"/>
      <c r="T3484" s="13"/>
      <c r="U3484" s="13"/>
      <c r="V3484" s="13"/>
      <c r="W3484" s="4"/>
      <c r="X3484" s="30"/>
      <c r="Y3484" s="9"/>
      <c r="Z3484" s="9"/>
      <c r="AA3484" s="28"/>
      <c r="AB3484" s="3"/>
      <c r="AC3484" s="1"/>
      <c r="AD3484" s="9"/>
      <c r="AE3484" s="3"/>
      <c r="AF3484" s="3"/>
      <c r="AG3484" s="3"/>
      <c r="AH3484" s="9"/>
      <c r="AI3484" s="10"/>
      <c r="AJ3484" s="9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</row>
    <row r="3485" spans="1:145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13"/>
      <c r="T3485" s="13"/>
      <c r="U3485" s="13"/>
      <c r="V3485" s="13"/>
      <c r="W3485" s="4"/>
      <c r="X3485" s="30"/>
      <c r="Y3485" s="9"/>
      <c r="Z3485" s="9"/>
      <c r="AA3485" s="28"/>
      <c r="AB3485" s="3"/>
      <c r="AC3485" s="1"/>
      <c r="AD3485" s="9"/>
      <c r="AE3485" s="3"/>
      <c r="AF3485" s="3"/>
      <c r="AG3485" s="3"/>
      <c r="AH3485" s="9"/>
      <c r="AI3485" s="10"/>
      <c r="AJ3485" s="9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</row>
    <row r="3486" spans="1:145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13"/>
      <c r="T3486" s="13"/>
      <c r="U3486" s="13"/>
      <c r="V3486" s="13"/>
      <c r="W3486" s="4"/>
      <c r="X3486" s="30"/>
      <c r="Y3486" s="9"/>
      <c r="Z3486" s="9"/>
      <c r="AA3486" s="28"/>
      <c r="AB3486" s="3"/>
      <c r="AC3486" s="1"/>
      <c r="AD3486" s="9"/>
      <c r="AE3486" s="3"/>
      <c r="AF3486" s="3"/>
      <c r="AG3486" s="3"/>
      <c r="AH3486" s="9"/>
      <c r="AI3486" s="10"/>
      <c r="AJ3486" s="9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</row>
    <row r="3487" spans="1:145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13"/>
      <c r="T3487" s="13"/>
      <c r="U3487" s="13"/>
      <c r="V3487" s="13"/>
      <c r="W3487" s="4"/>
      <c r="X3487" s="30"/>
      <c r="Y3487" s="9"/>
      <c r="Z3487" s="9"/>
      <c r="AA3487" s="28"/>
      <c r="AB3487" s="3"/>
      <c r="AC3487" s="1"/>
      <c r="AD3487" s="9"/>
      <c r="AE3487" s="3"/>
      <c r="AF3487" s="3"/>
      <c r="AG3487" s="3"/>
      <c r="AH3487" s="9"/>
      <c r="AI3487" s="10"/>
      <c r="AJ3487" s="9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</row>
    <row r="3488" spans="1:145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13"/>
      <c r="T3488" s="13"/>
      <c r="U3488" s="13"/>
      <c r="V3488" s="13"/>
      <c r="W3488" s="4"/>
      <c r="X3488" s="30"/>
      <c r="Y3488" s="9"/>
      <c r="Z3488" s="9"/>
      <c r="AA3488" s="28"/>
      <c r="AB3488" s="3"/>
      <c r="AC3488" s="1"/>
      <c r="AD3488" s="9"/>
      <c r="AE3488" s="3"/>
      <c r="AF3488" s="3"/>
      <c r="AG3488" s="3"/>
      <c r="AH3488" s="9"/>
      <c r="AI3488" s="10"/>
      <c r="AJ3488" s="9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</row>
    <row r="3489" spans="1:145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13"/>
      <c r="T3489" s="13"/>
      <c r="U3489" s="13"/>
      <c r="V3489" s="13"/>
      <c r="W3489" s="4"/>
      <c r="X3489" s="30"/>
      <c r="Y3489" s="9"/>
      <c r="Z3489" s="9"/>
      <c r="AA3489" s="28"/>
      <c r="AB3489" s="3"/>
      <c r="AC3489" s="1"/>
      <c r="AD3489" s="9"/>
      <c r="AE3489" s="3"/>
      <c r="AF3489" s="3"/>
      <c r="AG3489" s="3"/>
      <c r="AH3489" s="9"/>
      <c r="AI3489" s="10"/>
      <c r="AJ3489" s="9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</row>
    <row r="3490" spans="1:145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13"/>
      <c r="T3490" s="13"/>
      <c r="U3490" s="13"/>
      <c r="V3490" s="13"/>
      <c r="W3490" s="4"/>
      <c r="X3490" s="30"/>
      <c r="Y3490" s="9"/>
      <c r="Z3490" s="9"/>
      <c r="AA3490" s="28"/>
      <c r="AB3490" s="3"/>
      <c r="AC3490" s="1"/>
      <c r="AD3490" s="9"/>
      <c r="AE3490" s="3"/>
      <c r="AF3490" s="3"/>
      <c r="AG3490" s="3"/>
      <c r="AH3490" s="9"/>
      <c r="AI3490" s="10"/>
      <c r="AJ3490" s="9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</row>
    <row r="3491" spans="1:145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13"/>
      <c r="T3491" s="13"/>
      <c r="U3491" s="13"/>
      <c r="V3491" s="13"/>
      <c r="W3491" s="4"/>
      <c r="X3491" s="30"/>
      <c r="Y3491" s="9"/>
      <c r="Z3491" s="9"/>
      <c r="AA3491" s="28"/>
      <c r="AB3491" s="3"/>
      <c r="AC3491" s="1"/>
      <c r="AD3491" s="9"/>
      <c r="AE3491" s="3"/>
      <c r="AF3491" s="3"/>
      <c r="AG3491" s="3"/>
      <c r="AH3491" s="9"/>
      <c r="AI3491" s="10"/>
      <c r="AJ3491" s="9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</row>
    <row r="3492" spans="1:145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13"/>
      <c r="T3492" s="13"/>
      <c r="U3492" s="13"/>
      <c r="V3492" s="13"/>
      <c r="W3492" s="4"/>
      <c r="X3492" s="30"/>
      <c r="Y3492" s="9"/>
      <c r="Z3492" s="9"/>
      <c r="AA3492" s="28"/>
      <c r="AB3492" s="3"/>
      <c r="AC3492" s="1"/>
      <c r="AD3492" s="9"/>
      <c r="AE3492" s="3"/>
      <c r="AF3492" s="3"/>
      <c r="AG3492" s="3"/>
      <c r="AH3492" s="9"/>
      <c r="AI3492" s="10"/>
      <c r="AJ3492" s="9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</row>
    <row r="3493" spans="1:145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13"/>
      <c r="T3493" s="13"/>
      <c r="U3493" s="13"/>
      <c r="V3493" s="13"/>
      <c r="W3493" s="4"/>
      <c r="X3493" s="30"/>
      <c r="Y3493" s="9"/>
      <c r="Z3493" s="9"/>
      <c r="AA3493" s="28"/>
      <c r="AB3493" s="3"/>
      <c r="AC3493" s="1"/>
      <c r="AD3493" s="9"/>
      <c r="AE3493" s="3"/>
      <c r="AF3493" s="3"/>
      <c r="AG3493" s="3"/>
      <c r="AH3493" s="9"/>
      <c r="AI3493" s="10"/>
      <c r="AJ3493" s="9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</row>
    <row r="3494" spans="1:145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13"/>
      <c r="T3494" s="13"/>
      <c r="U3494" s="13"/>
      <c r="V3494" s="13"/>
      <c r="W3494" s="4"/>
      <c r="X3494" s="30"/>
      <c r="Y3494" s="9"/>
      <c r="Z3494" s="9"/>
      <c r="AA3494" s="28"/>
      <c r="AB3494" s="3"/>
      <c r="AC3494" s="1"/>
      <c r="AD3494" s="9"/>
      <c r="AE3494" s="3"/>
      <c r="AF3494" s="3"/>
      <c r="AG3494" s="3"/>
      <c r="AH3494" s="9"/>
      <c r="AI3494" s="10"/>
      <c r="AJ3494" s="9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</row>
    <row r="3495" spans="1:145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13"/>
      <c r="T3495" s="13"/>
      <c r="U3495" s="13"/>
      <c r="V3495" s="13"/>
      <c r="W3495" s="4"/>
      <c r="X3495" s="30"/>
      <c r="Y3495" s="9"/>
      <c r="Z3495" s="9"/>
      <c r="AA3495" s="28"/>
      <c r="AB3495" s="3"/>
      <c r="AC3495" s="1"/>
      <c r="AD3495" s="9"/>
      <c r="AE3495" s="3"/>
      <c r="AF3495" s="3"/>
      <c r="AG3495" s="3"/>
      <c r="AH3495" s="9"/>
      <c r="AI3495" s="10"/>
      <c r="AJ3495" s="9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</row>
    <row r="3496" spans="1:145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13"/>
      <c r="T3496" s="13"/>
      <c r="U3496" s="13"/>
      <c r="V3496" s="13"/>
      <c r="W3496" s="4"/>
      <c r="X3496" s="30"/>
      <c r="Y3496" s="9"/>
      <c r="Z3496" s="9"/>
      <c r="AA3496" s="28"/>
      <c r="AB3496" s="3"/>
      <c r="AC3496" s="1"/>
      <c r="AD3496" s="9"/>
      <c r="AE3496" s="3"/>
      <c r="AF3496" s="3"/>
      <c r="AG3496" s="3"/>
      <c r="AH3496" s="9"/>
      <c r="AI3496" s="10"/>
      <c r="AJ3496" s="9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</row>
    <row r="3497" spans="1:145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13"/>
      <c r="T3497" s="13"/>
      <c r="U3497" s="13"/>
      <c r="V3497" s="13"/>
      <c r="W3497" s="4"/>
      <c r="X3497" s="30"/>
      <c r="Y3497" s="9"/>
      <c r="Z3497" s="9"/>
      <c r="AA3497" s="28"/>
      <c r="AB3497" s="3"/>
      <c r="AC3497" s="1"/>
      <c r="AD3497" s="9"/>
      <c r="AE3497" s="3"/>
      <c r="AF3497" s="3"/>
      <c r="AG3497" s="3"/>
      <c r="AH3497" s="9"/>
      <c r="AI3497" s="10"/>
      <c r="AJ3497" s="9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</row>
    <row r="3498" spans="1:145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13"/>
      <c r="T3498" s="13"/>
      <c r="U3498" s="13"/>
      <c r="V3498" s="13"/>
      <c r="W3498" s="4"/>
      <c r="X3498" s="30"/>
      <c r="Y3498" s="9"/>
      <c r="Z3498" s="9"/>
      <c r="AA3498" s="28"/>
      <c r="AB3498" s="3"/>
      <c r="AC3498" s="1"/>
      <c r="AD3498" s="9"/>
      <c r="AE3498" s="3"/>
      <c r="AF3498" s="3"/>
      <c r="AG3498" s="3"/>
      <c r="AH3498" s="9"/>
      <c r="AI3498" s="10"/>
      <c r="AJ3498" s="9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</row>
    <row r="3499" spans="1:145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13"/>
      <c r="T3499" s="13"/>
      <c r="U3499" s="13"/>
      <c r="V3499" s="13"/>
      <c r="W3499" s="4"/>
      <c r="X3499" s="30"/>
      <c r="Y3499" s="9"/>
      <c r="Z3499" s="9"/>
      <c r="AA3499" s="28"/>
      <c r="AB3499" s="3"/>
      <c r="AC3499" s="1"/>
      <c r="AD3499" s="9"/>
      <c r="AE3499" s="3"/>
      <c r="AF3499" s="3"/>
      <c r="AG3499" s="3"/>
      <c r="AH3499" s="9"/>
      <c r="AI3499" s="10"/>
      <c r="AJ3499" s="9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</row>
    <row r="3500" spans="1:145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13"/>
      <c r="T3500" s="13"/>
      <c r="U3500" s="13"/>
      <c r="V3500" s="13"/>
      <c r="W3500" s="4"/>
      <c r="X3500" s="30"/>
      <c r="Y3500" s="9"/>
      <c r="Z3500" s="9"/>
      <c r="AA3500" s="28"/>
      <c r="AB3500" s="3"/>
      <c r="AC3500" s="1"/>
      <c r="AD3500" s="9"/>
      <c r="AE3500" s="3"/>
      <c r="AF3500" s="3"/>
      <c r="AG3500" s="3"/>
      <c r="AH3500" s="9"/>
      <c r="AI3500" s="10"/>
      <c r="AJ3500" s="9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</row>
    <row r="3501" spans="1:145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13"/>
      <c r="T3501" s="13"/>
      <c r="U3501" s="13"/>
      <c r="V3501" s="13"/>
      <c r="W3501" s="4"/>
      <c r="X3501" s="30"/>
      <c r="Y3501" s="9"/>
      <c r="Z3501" s="9"/>
      <c r="AA3501" s="28"/>
      <c r="AB3501" s="3"/>
      <c r="AC3501" s="1"/>
      <c r="AD3501" s="9"/>
      <c r="AE3501" s="3"/>
      <c r="AF3501" s="3"/>
      <c r="AG3501" s="3"/>
      <c r="AH3501" s="9"/>
      <c r="AI3501" s="10"/>
      <c r="AJ3501" s="9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</row>
    <row r="3502" spans="1:145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13"/>
      <c r="T3502" s="13"/>
      <c r="U3502" s="13"/>
      <c r="V3502" s="13"/>
      <c r="W3502" s="4"/>
      <c r="X3502" s="30"/>
      <c r="Y3502" s="9"/>
      <c r="Z3502" s="9"/>
      <c r="AA3502" s="28"/>
      <c r="AB3502" s="3"/>
      <c r="AC3502" s="1"/>
      <c r="AD3502" s="9"/>
      <c r="AE3502" s="3"/>
      <c r="AF3502" s="3"/>
      <c r="AG3502" s="3"/>
      <c r="AH3502" s="9"/>
      <c r="AI3502" s="10"/>
      <c r="AJ3502" s="9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</row>
    <row r="3503" spans="1:145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13"/>
      <c r="T3503" s="13"/>
      <c r="U3503" s="13"/>
      <c r="V3503" s="13"/>
      <c r="W3503" s="4"/>
      <c r="X3503" s="30"/>
      <c r="Y3503" s="9"/>
      <c r="Z3503" s="9"/>
      <c r="AA3503" s="28"/>
      <c r="AB3503" s="3"/>
      <c r="AC3503" s="1"/>
      <c r="AD3503" s="9"/>
      <c r="AE3503" s="3"/>
      <c r="AF3503" s="3"/>
      <c r="AG3503" s="3"/>
      <c r="AH3503" s="9"/>
      <c r="AI3503" s="10"/>
      <c r="AJ3503" s="9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</row>
    <row r="3504" spans="1:145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13"/>
      <c r="T3504" s="13"/>
      <c r="U3504" s="13"/>
      <c r="V3504" s="13"/>
      <c r="W3504" s="4"/>
      <c r="X3504" s="30"/>
      <c r="Y3504" s="9"/>
      <c r="Z3504" s="9"/>
      <c r="AA3504" s="28"/>
      <c r="AB3504" s="3"/>
      <c r="AC3504" s="1"/>
      <c r="AD3504" s="9"/>
      <c r="AE3504" s="3"/>
      <c r="AF3504" s="3"/>
      <c r="AG3504" s="3"/>
      <c r="AH3504" s="9"/>
      <c r="AI3504" s="10"/>
      <c r="AJ3504" s="9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</row>
    <row r="3505" spans="1:145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13"/>
      <c r="T3505" s="13"/>
      <c r="U3505" s="13"/>
      <c r="V3505" s="13"/>
      <c r="W3505" s="4"/>
      <c r="X3505" s="30"/>
      <c r="Y3505" s="9"/>
      <c r="Z3505" s="9"/>
      <c r="AA3505" s="28"/>
      <c r="AB3505" s="3"/>
      <c r="AC3505" s="1"/>
      <c r="AD3505" s="9"/>
      <c r="AE3505" s="3"/>
      <c r="AF3505" s="3"/>
      <c r="AG3505" s="3"/>
      <c r="AH3505" s="9"/>
      <c r="AI3505" s="10"/>
      <c r="AJ3505" s="9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</row>
    <row r="3506" spans="1:145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13"/>
      <c r="T3506" s="13"/>
      <c r="U3506" s="13"/>
      <c r="V3506" s="13"/>
      <c r="W3506" s="4"/>
      <c r="X3506" s="30"/>
      <c r="Y3506" s="9"/>
      <c r="Z3506" s="9"/>
      <c r="AA3506" s="28"/>
      <c r="AB3506" s="3"/>
      <c r="AC3506" s="1"/>
      <c r="AD3506" s="9"/>
      <c r="AE3506" s="3"/>
      <c r="AF3506" s="3"/>
      <c r="AG3506" s="3"/>
      <c r="AH3506" s="9"/>
      <c r="AI3506" s="10"/>
      <c r="AJ3506" s="9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</row>
    <row r="3507" spans="1:145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13"/>
      <c r="T3507" s="13"/>
      <c r="U3507" s="13"/>
      <c r="V3507" s="13"/>
      <c r="W3507" s="4"/>
      <c r="X3507" s="30"/>
      <c r="Y3507" s="9"/>
      <c r="Z3507" s="9"/>
      <c r="AA3507" s="28"/>
      <c r="AB3507" s="3"/>
      <c r="AC3507" s="1"/>
      <c r="AD3507" s="9"/>
      <c r="AE3507" s="3"/>
      <c r="AF3507" s="3"/>
      <c r="AG3507" s="3"/>
      <c r="AH3507" s="9"/>
      <c r="AI3507" s="10"/>
      <c r="AJ3507" s="9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</row>
    <row r="3508" spans="1:145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13"/>
      <c r="T3508" s="13"/>
      <c r="U3508" s="13"/>
      <c r="V3508" s="13"/>
      <c r="W3508" s="4"/>
      <c r="X3508" s="30"/>
      <c r="Y3508" s="9"/>
      <c r="Z3508" s="9"/>
      <c r="AA3508" s="28"/>
      <c r="AB3508" s="3"/>
      <c r="AC3508" s="1"/>
      <c r="AD3508" s="9"/>
      <c r="AE3508" s="3"/>
      <c r="AF3508" s="3"/>
      <c r="AG3508" s="3"/>
      <c r="AH3508" s="9"/>
      <c r="AI3508" s="10"/>
      <c r="AJ3508" s="9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</row>
    <row r="3509" spans="1:145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13"/>
      <c r="T3509" s="13"/>
      <c r="U3509" s="13"/>
      <c r="V3509" s="13"/>
      <c r="W3509" s="4"/>
      <c r="X3509" s="30"/>
      <c r="Y3509" s="9"/>
      <c r="Z3509" s="9"/>
      <c r="AA3509" s="28"/>
      <c r="AB3509" s="3"/>
      <c r="AC3509" s="1"/>
      <c r="AD3509" s="9"/>
      <c r="AE3509" s="3"/>
      <c r="AF3509" s="3"/>
      <c r="AG3509" s="3"/>
      <c r="AH3509" s="9"/>
      <c r="AI3509" s="10"/>
      <c r="AJ3509" s="9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</row>
    <row r="3510" spans="1:145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13"/>
      <c r="T3510" s="13"/>
      <c r="U3510" s="13"/>
      <c r="V3510" s="13"/>
      <c r="W3510" s="4"/>
      <c r="X3510" s="30"/>
      <c r="Y3510" s="9"/>
      <c r="Z3510" s="9"/>
      <c r="AA3510" s="28"/>
      <c r="AB3510" s="3"/>
      <c r="AC3510" s="1"/>
      <c r="AD3510" s="9"/>
      <c r="AE3510" s="3"/>
      <c r="AF3510" s="3"/>
      <c r="AG3510" s="3"/>
      <c r="AH3510" s="9"/>
      <c r="AI3510" s="10"/>
      <c r="AJ3510" s="9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</row>
    <row r="3511" spans="1:145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13"/>
      <c r="T3511" s="13"/>
      <c r="U3511" s="13"/>
      <c r="V3511" s="13"/>
      <c r="W3511" s="4"/>
      <c r="X3511" s="30"/>
      <c r="Y3511" s="9"/>
      <c r="Z3511" s="9"/>
      <c r="AA3511" s="28"/>
      <c r="AB3511" s="3"/>
      <c r="AC3511" s="1"/>
      <c r="AD3511" s="9"/>
      <c r="AE3511" s="3"/>
      <c r="AF3511" s="3"/>
      <c r="AG3511" s="3"/>
      <c r="AH3511" s="9"/>
      <c r="AI3511" s="10"/>
      <c r="AJ3511" s="9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</row>
    <row r="3512" spans="1:145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13"/>
      <c r="T3512" s="13"/>
      <c r="U3512" s="13"/>
      <c r="V3512" s="13"/>
      <c r="W3512" s="4"/>
      <c r="X3512" s="30"/>
      <c r="Y3512" s="9"/>
      <c r="Z3512" s="9"/>
      <c r="AA3512" s="28"/>
      <c r="AB3512" s="3"/>
      <c r="AC3512" s="1"/>
      <c r="AD3512" s="9"/>
      <c r="AE3512" s="3"/>
      <c r="AF3512" s="3"/>
      <c r="AG3512" s="3"/>
      <c r="AH3512" s="9"/>
      <c r="AI3512" s="10"/>
      <c r="AJ3512" s="9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</row>
    <row r="3513" spans="1:145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13"/>
      <c r="T3513" s="13"/>
      <c r="U3513" s="13"/>
      <c r="V3513" s="13"/>
      <c r="W3513" s="4"/>
      <c r="X3513" s="30"/>
      <c r="Y3513" s="9"/>
      <c r="Z3513" s="9"/>
      <c r="AA3513" s="28"/>
      <c r="AB3513" s="3"/>
      <c r="AC3513" s="1"/>
      <c r="AD3513" s="9"/>
      <c r="AE3513" s="3"/>
      <c r="AF3513" s="3"/>
      <c r="AG3513" s="3"/>
      <c r="AH3513" s="9"/>
      <c r="AI3513" s="10"/>
      <c r="AJ3513" s="9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</row>
    <row r="3514" spans="1:145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13"/>
      <c r="T3514" s="13"/>
      <c r="U3514" s="13"/>
      <c r="V3514" s="13"/>
      <c r="W3514" s="4"/>
      <c r="X3514" s="30"/>
      <c r="Y3514" s="9"/>
      <c r="Z3514" s="9"/>
      <c r="AA3514" s="28"/>
      <c r="AB3514" s="3"/>
      <c r="AC3514" s="1"/>
      <c r="AD3514" s="9"/>
      <c r="AE3514" s="3"/>
      <c r="AF3514" s="3"/>
      <c r="AG3514" s="3"/>
      <c r="AH3514" s="9"/>
      <c r="AI3514" s="10"/>
      <c r="AJ3514" s="9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</row>
    <row r="3515" spans="1:145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13"/>
      <c r="T3515" s="13"/>
      <c r="U3515" s="13"/>
      <c r="V3515" s="13"/>
      <c r="W3515" s="4"/>
      <c r="X3515" s="30"/>
      <c r="Y3515" s="9"/>
      <c r="Z3515" s="9"/>
      <c r="AA3515" s="28"/>
      <c r="AB3515" s="3"/>
      <c r="AC3515" s="1"/>
      <c r="AD3515" s="9"/>
      <c r="AE3515" s="3"/>
      <c r="AF3515" s="3"/>
      <c r="AG3515" s="3"/>
      <c r="AH3515" s="9"/>
      <c r="AI3515" s="10"/>
      <c r="AJ3515" s="9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</row>
    <row r="3516" spans="1:145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13"/>
      <c r="T3516" s="13"/>
      <c r="U3516" s="13"/>
      <c r="V3516" s="13"/>
      <c r="W3516" s="4"/>
      <c r="X3516" s="30"/>
      <c r="Y3516" s="9"/>
      <c r="Z3516" s="9"/>
      <c r="AA3516" s="28"/>
      <c r="AB3516" s="3"/>
      <c r="AC3516" s="1"/>
      <c r="AD3516" s="9"/>
      <c r="AE3516" s="3"/>
      <c r="AF3516" s="3"/>
      <c r="AG3516" s="3"/>
      <c r="AH3516" s="9"/>
      <c r="AI3516" s="10"/>
      <c r="AJ3516" s="9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</row>
    <row r="3517" spans="1:145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13"/>
      <c r="T3517" s="13"/>
      <c r="U3517" s="13"/>
      <c r="V3517" s="13"/>
      <c r="W3517" s="4"/>
      <c r="X3517" s="30"/>
      <c r="Y3517" s="9"/>
      <c r="Z3517" s="9"/>
      <c r="AA3517" s="28"/>
      <c r="AB3517" s="3"/>
      <c r="AC3517" s="1"/>
      <c r="AD3517" s="9"/>
      <c r="AE3517" s="3"/>
      <c r="AF3517" s="3"/>
      <c r="AG3517" s="3"/>
      <c r="AH3517" s="9"/>
      <c r="AI3517" s="10"/>
      <c r="AJ3517" s="9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</row>
    <row r="3518" spans="1:145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13"/>
      <c r="T3518" s="13"/>
      <c r="U3518" s="13"/>
      <c r="V3518" s="13"/>
      <c r="W3518" s="4"/>
      <c r="X3518" s="30"/>
      <c r="Y3518" s="9"/>
      <c r="Z3518" s="9"/>
      <c r="AA3518" s="28"/>
      <c r="AB3518" s="3"/>
      <c r="AC3518" s="1"/>
      <c r="AD3518" s="9"/>
      <c r="AE3518" s="3"/>
      <c r="AF3518" s="3"/>
      <c r="AG3518" s="3"/>
      <c r="AH3518" s="9"/>
      <c r="AI3518" s="10"/>
      <c r="AJ3518" s="9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</row>
    <row r="3519" spans="1:145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13"/>
      <c r="T3519" s="13"/>
      <c r="U3519" s="13"/>
      <c r="V3519" s="13"/>
      <c r="W3519" s="4"/>
      <c r="X3519" s="30"/>
      <c r="Y3519" s="9"/>
      <c r="Z3519" s="9"/>
      <c r="AA3519" s="28"/>
      <c r="AB3519" s="3"/>
      <c r="AC3519" s="1"/>
      <c r="AD3519" s="9"/>
      <c r="AE3519" s="3"/>
      <c r="AF3519" s="3"/>
      <c r="AG3519" s="3"/>
      <c r="AH3519" s="9"/>
      <c r="AI3519" s="10"/>
      <c r="AJ3519" s="9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</row>
    <row r="3520" spans="1:145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13"/>
      <c r="T3520" s="13"/>
      <c r="U3520" s="13"/>
      <c r="V3520" s="13"/>
      <c r="W3520" s="4"/>
      <c r="X3520" s="30"/>
      <c r="Y3520" s="9"/>
      <c r="Z3520" s="9"/>
      <c r="AA3520" s="28"/>
      <c r="AB3520" s="3"/>
      <c r="AC3520" s="1"/>
      <c r="AD3520" s="9"/>
      <c r="AE3520" s="3"/>
      <c r="AF3520" s="3"/>
      <c r="AG3520" s="3"/>
      <c r="AH3520" s="9"/>
      <c r="AI3520" s="10"/>
      <c r="AJ3520" s="9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</row>
    <row r="3521" spans="1:145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13"/>
      <c r="T3521" s="13"/>
      <c r="U3521" s="13"/>
      <c r="V3521" s="13"/>
      <c r="W3521" s="4"/>
      <c r="X3521" s="30"/>
      <c r="Y3521" s="9"/>
      <c r="Z3521" s="9"/>
      <c r="AA3521" s="28"/>
      <c r="AB3521" s="3"/>
      <c r="AC3521" s="1"/>
      <c r="AD3521" s="9"/>
      <c r="AE3521" s="3"/>
      <c r="AF3521" s="3"/>
      <c r="AG3521" s="3"/>
      <c r="AH3521" s="9"/>
      <c r="AI3521" s="10"/>
      <c r="AJ3521" s="9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</row>
    <row r="3522" spans="1:145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13"/>
      <c r="T3522" s="13"/>
      <c r="U3522" s="13"/>
      <c r="V3522" s="13"/>
      <c r="W3522" s="4"/>
      <c r="X3522" s="30"/>
      <c r="Y3522" s="9"/>
      <c r="Z3522" s="9"/>
      <c r="AA3522" s="28"/>
      <c r="AB3522" s="3"/>
      <c r="AC3522" s="1"/>
      <c r="AD3522" s="9"/>
      <c r="AE3522" s="3"/>
      <c r="AF3522" s="3"/>
      <c r="AG3522" s="3"/>
      <c r="AH3522" s="9"/>
      <c r="AI3522" s="10"/>
      <c r="AJ3522" s="9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</row>
    <row r="3523" spans="1:145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13"/>
      <c r="T3523" s="13"/>
      <c r="U3523" s="13"/>
      <c r="V3523" s="13"/>
      <c r="W3523" s="4"/>
      <c r="X3523" s="30"/>
      <c r="Y3523" s="9"/>
      <c r="Z3523" s="9"/>
      <c r="AA3523" s="28"/>
      <c r="AB3523" s="3"/>
      <c r="AC3523" s="1"/>
      <c r="AD3523" s="9"/>
      <c r="AE3523" s="3"/>
      <c r="AF3523" s="3"/>
      <c r="AG3523" s="3"/>
      <c r="AH3523" s="9"/>
      <c r="AI3523" s="10"/>
      <c r="AJ3523" s="9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</row>
    <row r="3524" spans="1:145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13"/>
      <c r="T3524" s="13"/>
      <c r="U3524" s="13"/>
      <c r="V3524" s="13"/>
      <c r="W3524" s="4"/>
      <c r="X3524" s="30"/>
      <c r="Y3524" s="9"/>
      <c r="Z3524" s="9"/>
      <c r="AA3524" s="28"/>
      <c r="AB3524" s="3"/>
      <c r="AC3524" s="1"/>
      <c r="AD3524" s="9"/>
      <c r="AE3524" s="3"/>
      <c r="AF3524" s="3"/>
      <c r="AG3524" s="3"/>
      <c r="AH3524" s="9"/>
      <c r="AI3524" s="10"/>
      <c r="AJ3524" s="9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</row>
    <row r="3525" spans="1:145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13"/>
      <c r="T3525" s="13"/>
      <c r="U3525" s="13"/>
      <c r="V3525" s="13"/>
      <c r="W3525" s="4"/>
      <c r="X3525" s="30"/>
      <c r="Y3525" s="9"/>
      <c r="Z3525" s="9"/>
      <c r="AA3525" s="28"/>
      <c r="AB3525" s="3"/>
      <c r="AC3525" s="1"/>
      <c r="AD3525" s="9"/>
      <c r="AE3525" s="3"/>
      <c r="AF3525" s="3"/>
      <c r="AG3525" s="3"/>
      <c r="AH3525" s="9"/>
      <c r="AI3525" s="10"/>
      <c r="AJ3525" s="9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</row>
    <row r="3526" spans="1:145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13"/>
      <c r="T3526" s="13"/>
      <c r="U3526" s="13"/>
      <c r="V3526" s="13"/>
      <c r="W3526" s="4"/>
      <c r="X3526" s="30"/>
      <c r="Y3526" s="9"/>
      <c r="Z3526" s="9"/>
      <c r="AA3526" s="28"/>
      <c r="AB3526" s="3"/>
      <c r="AC3526" s="1"/>
      <c r="AD3526" s="9"/>
      <c r="AE3526" s="3"/>
      <c r="AF3526" s="3"/>
      <c r="AG3526" s="3"/>
      <c r="AH3526" s="9"/>
      <c r="AI3526" s="10"/>
      <c r="AJ3526" s="9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</row>
    <row r="3527" spans="1:145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13"/>
      <c r="T3527" s="13"/>
      <c r="U3527" s="13"/>
      <c r="V3527" s="13"/>
      <c r="W3527" s="4"/>
      <c r="X3527" s="30"/>
      <c r="Y3527" s="9"/>
      <c r="Z3527" s="9"/>
      <c r="AA3527" s="28"/>
      <c r="AB3527" s="3"/>
      <c r="AC3527" s="1"/>
      <c r="AD3527" s="9"/>
      <c r="AE3527" s="3"/>
      <c r="AF3527" s="3"/>
      <c r="AG3527" s="3"/>
      <c r="AH3527" s="9"/>
      <c r="AI3527" s="10"/>
      <c r="AJ3527" s="9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</row>
    <row r="3528" spans="1:145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13"/>
      <c r="T3528" s="13"/>
      <c r="U3528" s="13"/>
      <c r="V3528" s="13"/>
      <c r="W3528" s="4"/>
      <c r="X3528" s="30"/>
      <c r="Y3528" s="9"/>
      <c r="Z3528" s="9"/>
      <c r="AA3528" s="28"/>
      <c r="AB3528" s="3"/>
      <c r="AC3528" s="1"/>
      <c r="AD3528" s="9"/>
      <c r="AE3528" s="3"/>
      <c r="AF3528" s="3"/>
      <c r="AG3528" s="3"/>
      <c r="AH3528" s="9"/>
      <c r="AI3528" s="10"/>
      <c r="AJ3528" s="9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</row>
    <row r="3529" spans="1:145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13"/>
      <c r="T3529" s="13"/>
      <c r="U3529" s="13"/>
      <c r="V3529" s="13"/>
      <c r="W3529" s="4"/>
      <c r="X3529" s="30"/>
      <c r="Y3529" s="9"/>
      <c r="Z3529" s="9"/>
      <c r="AA3529" s="28"/>
      <c r="AB3529" s="3"/>
      <c r="AC3529" s="1"/>
      <c r="AD3529" s="9"/>
      <c r="AE3529" s="3"/>
      <c r="AF3529" s="3"/>
      <c r="AG3529" s="3"/>
      <c r="AH3529" s="9"/>
      <c r="AI3529" s="10"/>
      <c r="AJ3529" s="9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</row>
    <row r="3530" spans="1:145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13"/>
      <c r="T3530" s="13"/>
      <c r="U3530" s="13"/>
      <c r="V3530" s="13"/>
      <c r="W3530" s="4"/>
      <c r="X3530" s="30"/>
      <c r="Y3530" s="9"/>
      <c r="Z3530" s="9"/>
      <c r="AA3530" s="28"/>
      <c r="AB3530" s="3"/>
      <c r="AC3530" s="1"/>
      <c r="AD3530" s="9"/>
      <c r="AE3530" s="3"/>
      <c r="AF3530" s="3"/>
      <c r="AG3530" s="3"/>
      <c r="AH3530" s="9"/>
      <c r="AI3530" s="10"/>
      <c r="AJ3530" s="9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</row>
    <row r="3531" spans="1:145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13"/>
      <c r="T3531" s="13"/>
      <c r="U3531" s="13"/>
      <c r="V3531" s="13"/>
      <c r="W3531" s="4"/>
      <c r="X3531" s="30"/>
      <c r="Y3531" s="9"/>
      <c r="Z3531" s="9"/>
      <c r="AA3531" s="28"/>
      <c r="AB3531" s="3"/>
      <c r="AC3531" s="1"/>
      <c r="AD3531" s="9"/>
      <c r="AE3531" s="3"/>
      <c r="AF3531" s="3"/>
      <c r="AG3531" s="3"/>
      <c r="AH3531" s="9"/>
      <c r="AI3531" s="10"/>
      <c r="AJ3531" s="9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</row>
    <row r="3532" spans="1:145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13"/>
      <c r="T3532" s="13"/>
      <c r="U3532" s="13"/>
      <c r="V3532" s="13"/>
      <c r="W3532" s="4"/>
      <c r="X3532" s="30"/>
      <c r="Y3532" s="9"/>
      <c r="Z3532" s="9"/>
      <c r="AA3532" s="28"/>
      <c r="AB3532" s="3"/>
      <c r="AC3532" s="1"/>
      <c r="AD3532" s="9"/>
      <c r="AE3532" s="3"/>
      <c r="AF3532" s="3"/>
      <c r="AG3532" s="3"/>
      <c r="AH3532" s="9"/>
      <c r="AI3532" s="10"/>
      <c r="AJ3532" s="9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</row>
    <row r="3533" spans="1:145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13"/>
      <c r="T3533" s="13"/>
      <c r="U3533" s="13"/>
      <c r="V3533" s="13"/>
      <c r="W3533" s="4"/>
      <c r="X3533" s="30"/>
      <c r="Y3533" s="9"/>
      <c r="Z3533" s="9"/>
      <c r="AA3533" s="28"/>
      <c r="AB3533" s="3"/>
      <c r="AC3533" s="1"/>
      <c r="AD3533" s="9"/>
      <c r="AE3533" s="3"/>
      <c r="AF3533" s="3"/>
      <c r="AG3533" s="3"/>
      <c r="AH3533" s="9"/>
      <c r="AI3533" s="10"/>
      <c r="AJ3533" s="9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</row>
    <row r="3534" spans="1:145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13"/>
      <c r="T3534" s="13"/>
      <c r="U3534" s="13"/>
      <c r="V3534" s="13"/>
      <c r="W3534" s="4"/>
      <c r="X3534" s="30"/>
      <c r="Y3534" s="9"/>
      <c r="Z3534" s="9"/>
      <c r="AA3534" s="28"/>
      <c r="AB3534" s="3"/>
      <c r="AC3534" s="1"/>
      <c r="AD3534" s="9"/>
      <c r="AE3534" s="3"/>
      <c r="AF3534" s="3"/>
      <c r="AG3534" s="3"/>
      <c r="AH3534" s="9"/>
      <c r="AI3534" s="10"/>
      <c r="AJ3534" s="9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</row>
    <row r="3535" spans="1:145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13"/>
      <c r="T3535" s="13"/>
      <c r="U3535" s="13"/>
      <c r="V3535" s="13"/>
      <c r="W3535" s="4"/>
      <c r="X3535" s="30"/>
      <c r="Y3535" s="9"/>
      <c r="Z3535" s="9"/>
      <c r="AA3535" s="28"/>
      <c r="AB3535" s="3"/>
      <c r="AC3535" s="1"/>
      <c r="AD3535" s="9"/>
      <c r="AE3535" s="3"/>
      <c r="AF3535" s="3"/>
      <c r="AG3535" s="3"/>
      <c r="AH3535" s="9"/>
      <c r="AI3535" s="10"/>
      <c r="AJ3535" s="9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</row>
    <row r="3536" spans="1:145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13"/>
      <c r="T3536" s="13"/>
      <c r="U3536" s="13"/>
      <c r="V3536" s="13"/>
      <c r="W3536" s="4"/>
      <c r="X3536" s="30"/>
      <c r="Y3536" s="9"/>
      <c r="Z3536" s="9"/>
      <c r="AA3536" s="28"/>
      <c r="AB3536" s="3"/>
      <c r="AC3536" s="1"/>
      <c r="AD3536" s="9"/>
      <c r="AE3536" s="3"/>
      <c r="AF3536" s="3"/>
      <c r="AG3536" s="3"/>
      <c r="AH3536" s="9"/>
      <c r="AI3536" s="10"/>
      <c r="AJ3536" s="9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</row>
    <row r="3537" spans="1:145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13"/>
      <c r="T3537" s="13"/>
      <c r="U3537" s="13"/>
      <c r="V3537" s="13"/>
      <c r="W3537" s="4"/>
      <c r="X3537" s="30"/>
      <c r="Y3537" s="9"/>
      <c r="Z3537" s="9"/>
      <c r="AA3537" s="28"/>
      <c r="AB3537" s="3"/>
      <c r="AC3537" s="1"/>
      <c r="AD3537" s="9"/>
      <c r="AE3537" s="3"/>
      <c r="AF3537" s="3"/>
      <c r="AG3537" s="3"/>
      <c r="AH3537" s="9"/>
      <c r="AI3537" s="10"/>
      <c r="AJ3537" s="9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</row>
    <row r="3538" spans="1:145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13"/>
      <c r="T3538" s="13"/>
      <c r="U3538" s="13"/>
      <c r="V3538" s="13"/>
      <c r="W3538" s="4"/>
      <c r="X3538" s="30"/>
      <c r="Y3538" s="9"/>
      <c r="Z3538" s="9"/>
      <c r="AA3538" s="28"/>
      <c r="AB3538" s="3"/>
      <c r="AC3538" s="1"/>
      <c r="AD3538" s="9"/>
      <c r="AE3538" s="3"/>
      <c r="AF3538" s="3"/>
      <c r="AG3538" s="3"/>
      <c r="AH3538" s="9"/>
      <c r="AI3538" s="10"/>
      <c r="AJ3538" s="9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</row>
    <row r="3539" spans="1:145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13"/>
      <c r="T3539" s="13"/>
      <c r="U3539" s="13"/>
      <c r="V3539" s="13"/>
      <c r="W3539" s="4"/>
      <c r="X3539" s="30"/>
      <c r="Y3539" s="9"/>
      <c r="Z3539" s="9"/>
      <c r="AA3539" s="28"/>
      <c r="AB3539" s="3"/>
      <c r="AC3539" s="1"/>
      <c r="AD3539" s="9"/>
      <c r="AE3539" s="3"/>
      <c r="AF3539" s="3"/>
      <c r="AG3539" s="3"/>
      <c r="AH3539" s="9"/>
      <c r="AI3539" s="10"/>
      <c r="AJ3539" s="9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</row>
    <row r="3540" spans="1:145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13"/>
      <c r="T3540" s="13"/>
      <c r="U3540" s="13"/>
      <c r="V3540" s="13"/>
      <c r="W3540" s="4"/>
      <c r="X3540" s="30"/>
      <c r="Y3540" s="9"/>
      <c r="Z3540" s="9"/>
      <c r="AA3540" s="28"/>
      <c r="AB3540" s="3"/>
      <c r="AC3540" s="1"/>
      <c r="AD3540" s="9"/>
      <c r="AE3540" s="3"/>
      <c r="AF3540" s="3"/>
      <c r="AG3540" s="3"/>
      <c r="AH3540" s="9"/>
      <c r="AI3540" s="10"/>
      <c r="AJ3540" s="9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</row>
    <row r="3541" spans="1:145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13"/>
      <c r="T3541" s="13"/>
      <c r="U3541" s="13"/>
      <c r="V3541" s="13"/>
      <c r="W3541" s="4"/>
      <c r="X3541" s="30"/>
      <c r="Y3541" s="9"/>
      <c r="Z3541" s="9"/>
      <c r="AA3541" s="28"/>
      <c r="AB3541" s="3"/>
      <c r="AC3541" s="1"/>
      <c r="AD3541" s="9"/>
      <c r="AE3541" s="3"/>
      <c r="AF3541" s="3"/>
      <c r="AG3541" s="3"/>
      <c r="AH3541" s="9"/>
      <c r="AI3541" s="10"/>
      <c r="AJ3541" s="9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</row>
    <row r="3542" spans="1:145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13"/>
      <c r="T3542" s="13"/>
      <c r="U3542" s="13"/>
      <c r="V3542" s="13"/>
      <c r="W3542" s="4"/>
      <c r="X3542" s="30"/>
      <c r="Y3542" s="9"/>
      <c r="Z3542" s="9"/>
      <c r="AA3542" s="28"/>
      <c r="AB3542" s="3"/>
      <c r="AC3542" s="1"/>
      <c r="AD3542" s="9"/>
      <c r="AE3542" s="3"/>
      <c r="AF3542" s="3"/>
      <c r="AG3542" s="3"/>
      <c r="AH3542" s="9"/>
      <c r="AI3542" s="10"/>
      <c r="AJ3542" s="9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</row>
    <row r="3543" spans="1:145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13"/>
      <c r="T3543" s="13"/>
      <c r="U3543" s="13"/>
      <c r="V3543" s="13"/>
      <c r="W3543" s="4"/>
      <c r="X3543" s="30"/>
      <c r="Y3543" s="9"/>
      <c r="Z3543" s="9"/>
      <c r="AA3543" s="28"/>
      <c r="AB3543" s="3"/>
      <c r="AC3543" s="1"/>
      <c r="AD3543" s="9"/>
      <c r="AE3543" s="3"/>
      <c r="AF3543" s="3"/>
      <c r="AG3543" s="3"/>
      <c r="AH3543" s="9"/>
      <c r="AI3543" s="10"/>
      <c r="AJ3543" s="9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</row>
    <row r="3544" spans="1:145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13"/>
      <c r="T3544" s="13"/>
      <c r="U3544" s="13"/>
      <c r="V3544" s="13"/>
      <c r="W3544" s="4"/>
      <c r="X3544" s="30"/>
      <c r="Y3544" s="9"/>
      <c r="Z3544" s="9"/>
      <c r="AA3544" s="28"/>
      <c r="AB3544" s="3"/>
      <c r="AC3544" s="1"/>
      <c r="AD3544" s="9"/>
      <c r="AE3544" s="3"/>
      <c r="AF3544" s="3"/>
      <c r="AG3544" s="3"/>
      <c r="AH3544" s="9"/>
      <c r="AI3544" s="10"/>
      <c r="AJ3544" s="9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</row>
    <row r="3545" spans="1:145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13"/>
      <c r="T3545" s="13"/>
      <c r="U3545" s="13"/>
      <c r="V3545" s="13"/>
      <c r="W3545" s="4"/>
      <c r="X3545" s="30"/>
      <c r="Y3545" s="9"/>
      <c r="Z3545" s="9"/>
      <c r="AA3545" s="28"/>
      <c r="AB3545" s="3"/>
      <c r="AC3545" s="1"/>
      <c r="AD3545" s="9"/>
      <c r="AE3545" s="3"/>
      <c r="AF3545" s="3"/>
      <c r="AG3545" s="3"/>
      <c r="AH3545" s="9"/>
      <c r="AI3545" s="10"/>
      <c r="AJ3545" s="9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</row>
    <row r="3546" spans="1:145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13"/>
      <c r="T3546" s="13"/>
      <c r="U3546" s="13"/>
      <c r="V3546" s="13"/>
      <c r="W3546" s="4"/>
      <c r="X3546" s="30"/>
      <c r="Y3546" s="9"/>
      <c r="Z3546" s="9"/>
      <c r="AA3546" s="28"/>
      <c r="AB3546" s="3"/>
      <c r="AC3546" s="1"/>
      <c r="AD3546" s="9"/>
      <c r="AE3546" s="3"/>
      <c r="AF3546" s="3"/>
      <c r="AG3546" s="3"/>
      <c r="AH3546" s="9"/>
      <c r="AI3546" s="10"/>
      <c r="AJ3546" s="9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</row>
    <row r="3547" spans="1:145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13"/>
      <c r="T3547" s="13"/>
      <c r="U3547" s="13"/>
      <c r="V3547" s="13"/>
      <c r="W3547" s="4"/>
      <c r="X3547" s="30"/>
      <c r="Y3547" s="9"/>
      <c r="Z3547" s="9"/>
      <c r="AA3547" s="28"/>
      <c r="AB3547" s="3"/>
      <c r="AC3547" s="1"/>
      <c r="AD3547" s="9"/>
      <c r="AE3547" s="3"/>
      <c r="AF3547" s="3"/>
      <c r="AG3547" s="3"/>
      <c r="AH3547" s="9"/>
      <c r="AI3547" s="10"/>
      <c r="AJ3547" s="9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</row>
    <row r="3548" spans="1:145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13"/>
      <c r="T3548" s="13"/>
      <c r="U3548" s="13"/>
      <c r="V3548" s="13"/>
      <c r="W3548" s="4"/>
      <c r="X3548" s="30"/>
      <c r="Y3548" s="9"/>
      <c r="Z3548" s="9"/>
      <c r="AA3548" s="28"/>
      <c r="AB3548" s="3"/>
      <c r="AC3548" s="1"/>
      <c r="AD3548" s="9"/>
      <c r="AE3548" s="3"/>
      <c r="AF3548" s="3"/>
      <c r="AG3548" s="3"/>
      <c r="AH3548" s="9"/>
      <c r="AI3548" s="10"/>
      <c r="AJ3548" s="9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</row>
    <row r="3549" spans="1:145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13"/>
      <c r="T3549" s="13"/>
      <c r="U3549" s="13"/>
      <c r="V3549" s="13"/>
      <c r="W3549" s="4"/>
      <c r="X3549" s="30"/>
      <c r="Y3549" s="9"/>
      <c r="Z3549" s="9"/>
      <c r="AA3549" s="28"/>
      <c r="AB3549" s="3"/>
      <c r="AC3549" s="1"/>
      <c r="AD3549" s="9"/>
      <c r="AE3549" s="3"/>
      <c r="AF3549" s="3"/>
      <c r="AG3549" s="3"/>
      <c r="AH3549" s="9"/>
      <c r="AI3549" s="10"/>
      <c r="AJ3549" s="9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</row>
    <row r="3550" spans="1:145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13"/>
      <c r="T3550" s="13"/>
      <c r="U3550" s="13"/>
      <c r="V3550" s="13"/>
      <c r="W3550" s="4"/>
      <c r="X3550" s="30"/>
      <c r="Y3550" s="9"/>
      <c r="Z3550" s="9"/>
      <c r="AA3550" s="28"/>
      <c r="AB3550" s="3"/>
      <c r="AC3550" s="1"/>
      <c r="AD3550" s="9"/>
      <c r="AE3550" s="3"/>
      <c r="AF3550" s="3"/>
      <c r="AG3550" s="3"/>
      <c r="AH3550" s="9"/>
      <c r="AI3550" s="10"/>
      <c r="AJ3550" s="9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</row>
    <row r="3551" spans="1:145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13"/>
      <c r="T3551" s="13"/>
      <c r="U3551" s="13"/>
      <c r="V3551" s="13"/>
      <c r="W3551" s="4"/>
      <c r="X3551" s="30"/>
      <c r="Y3551" s="9"/>
      <c r="Z3551" s="9"/>
      <c r="AA3551" s="28"/>
      <c r="AB3551" s="3"/>
      <c r="AC3551" s="1"/>
      <c r="AD3551" s="9"/>
      <c r="AE3551" s="3"/>
      <c r="AF3551" s="3"/>
      <c r="AG3551" s="3"/>
      <c r="AH3551" s="9"/>
      <c r="AI3551" s="10"/>
      <c r="AJ3551" s="9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</row>
    <row r="3552" spans="1:145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13"/>
      <c r="T3552" s="13"/>
      <c r="U3552" s="13"/>
      <c r="V3552" s="13"/>
      <c r="W3552" s="4"/>
      <c r="X3552" s="30"/>
      <c r="Y3552" s="9"/>
      <c r="Z3552" s="9"/>
      <c r="AA3552" s="28"/>
      <c r="AB3552" s="3"/>
      <c r="AC3552" s="1"/>
      <c r="AD3552" s="9"/>
      <c r="AE3552" s="3"/>
      <c r="AF3552" s="3"/>
      <c r="AG3552" s="3"/>
      <c r="AH3552" s="9"/>
      <c r="AI3552" s="10"/>
      <c r="AJ3552" s="9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</row>
    <row r="3553" spans="1:145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13"/>
      <c r="T3553" s="13"/>
      <c r="U3553" s="13"/>
      <c r="V3553" s="13"/>
      <c r="W3553" s="4"/>
      <c r="X3553" s="30"/>
      <c r="Y3553" s="9"/>
      <c r="Z3553" s="9"/>
      <c r="AA3553" s="28"/>
      <c r="AB3553" s="3"/>
      <c r="AC3553" s="1"/>
      <c r="AD3553" s="9"/>
      <c r="AE3553" s="3"/>
      <c r="AF3553" s="3"/>
      <c r="AG3553" s="3"/>
      <c r="AH3553" s="9"/>
      <c r="AI3553" s="10"/>
      <c r="AJ3553" s="9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</row>
    <row r="3554" spans="1:145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13"/>
      <c r="T3554" s="13"/>
      <c r="U3554" s="13"/>
      <c r="V3554" s="13"/>
      <c r="W3554" s="4"/>
      <c r="X3554" s="30"/>
      <c r="Y3554" s="9"/>
      <c r="Z3554" s="9"/>
      <c r="AA3554" s="28"/>
      <c r="AB3554" s="3"/>
      <c r="AC3554" s="1"/>
      <c r="AD3554" s="9"/>
      <c r="AE3554" s="3"/>
      <c r="AF3554" s="3"/>
      <c r="AG3554" s="3"/>
      <c r="AH3554" s="9"/>
      <c r="AI3554" s="10"/>
      <c r="AJ3554" s="9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</row>
    <row r="3555" spans="1:145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13"/>
      <c r="T3555" s="13"/>
      <c r="U3555" s="13"/>
      <c r="V3555" s="13"/>
      <c r="W3555" s="4"/>
      <c r="X3555" s="30"/>
      <c r="Y3555" s="9"/>
      <c r="Z3555" s="9"/>
      <c r="AA3555" s="28"/>
      <c r="AB3555" s="3"/>
      <c r="AC3555" s="1"/>
      <c r="AD3555" s="9"/>
      <c r="AE3555" s="3"/>
      <c r="AF3555" s="3"/>
      <c r="AG3555" s="3"/>
      <c r="AH3555" s="9"/>
      <c r="AI3555" s="10"/>
      <c r="AJ3555" s="9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</row>
    <row r="3556" spans="1:145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13"/>
      <c r="T3556" s="13"/>
      <c r="U3556" s="13"/>
      <c r="V3556" s="13"/>
      <c r="W3556" s="4"/>
      <c r="X3556" s="30"/>
      <c r="Y3556" s="9"/>
      <c r="Z3556" s="9"/>
      <c r="AA3556" s="28"/>
      <c r="AB3556" s="3"/>
      <c r="AC3556" s="1"/>
      <c r="AD3556" s="9"/>
      <c r="AE3556" s="3"/>
      <c r="AF3556" s="3"/>
      <c r="AG3556" s="3"/>
      <c r="AH3556" s="9"/>
      <c r="AI3556" s="10"/>
      <c r="AJ3556" s="9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</row>
    <row r="3557" spans="1:145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13"/>
      <c r="T3557" s="13"/>
      <c r="U3557" s="13"/>
      <c r="V3557" s="13"/>
      <c r="W3557" s="4"/>
      <c r="X3557" s="30"/>
      <c r="Y3557" s="9"/>
      <c r="Z3557" s="9"/>
      <c r="AA3557" s="28"/>
      <c r="AB3557" s="3"/>
      <c r="AC3557" s="1"/>
      <c r="AD3557" s="9"/>
      <c r="AE3557" s="3"/>
      <c r="AF3557" s="3"/>
      <c r="AG3557" s="3"/>
      <c r="AH3557" s="9"/>
      <c r="AI3557" s="10"/>
      <c r="AJ3557" s="9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</row>
    <row r="3558" spans="1:145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13"/>
      <c r="T3558" s="13"/>
      <c r="U3558" s="13"/>
      <c r="V3558" s="13"/>
      <c r="W3558" s="4"/>
      <c r="X3558" s="30"/>
      <c r="Y3558" s="9"/>
      <c r="Z3558" s="9"/>
      <c r="AA3558" s="28"/>
      <c r="AB3558" s="3"/>
      <c r="AC3558" s="1"/>
      <c r="AD3558" s="9"/>
      <c r="AE3558" s="3"/>
      <c r="AF3558" s="3"/>
      <c r="AG3558" s="3"/>
      <c r="AH3558" s="9"/>
      <c r="AI3558" s="10"/>
      <c r="AJ3558" s="9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</row>
    <row r="3559" spans="1:145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13"/>
      <c r="T3559" s="13"/>
      <c r="U3559" s="13"/>
      <c r="V3559" s="13"/>
      <c r="W3559" s="4"/>
      <c r="X3559" s="30"/>
      <c r="Y3559" s="9"/>
      <c r="Z3559" s="9"/>
      <c r="AA3559" s="28"/>
      <c r="AB3559" s="3"/>
      <c r="AC3559" s="1"/>
      <c r="AD3559" s="9"/>
      <c r="AE3559" s="3"/>
      <c r="AF3559" s="3"/>
      <c r="AG3559" s="3"/>
      <c r="AH3559" s="9"/>
      <c r="AI3559" s="10"/>
      <c r="AJ3559" s="9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</row>
    <row r="3560" spans="1:145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13"/>
      <c r="T3560" s="13"/>
      <c r="U3560" s="13"/>
      <c r="V3560" s="13"/>
      <c r="W3560" s="4"/>
      <c r="X3560" s="30"/>
      <c r="Y3560" s="9"/>
      <c r="Z3560" s="9"/>
      <c r="AA3560" s="28"/>
      <c r="AB3560" s="3"/>
      <c r="AC3560" s="1"/>
      <c r="AD3560" s="9"/>
      <c r="AE3560" s="3"/>
      <c r="AF3560" s="3"/>
      <c r="AG3560" s="3"/>
      <c r="AH3560" s="9"/>
      <c r="AI3560" s="10"/>
      <c r="AJ3560" s="9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</row>
    <row r="3561" spans="1:145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13"/>
      <c r="T3561" s="13"/>
      <c r="U3561" s="13"/>
      <c r="V3561" s="13"/>
      <c r="W3561" s="4"/>
      <c r="X3561" s="30"/>
      <c r="Y3561" s="9"/>
      <c r="Z3561" s="9"/>
      <c r="AA3561" s="28"/>
      <c r="AB3561" s="3"/>
      <c r="AC3561" s="1"/>
      <c r="AD3561" s="9"/>
      <c r="AE3561" s="3"/>
      <c r="AF3561" s="3"/>
      <c r="AG3561" s="3"/>
      <c r="AH3561" s="9"/>
      <c r="AI3561" s="10"/>
      <c r="AJ3561" s="9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</row>
    <row r="3562" spans="1:145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13"/>
      <c r="T3562" s="13"/>
      <c r="U3562" s="13"/>
      <c r="V3562" s="13"/>
      <c r="W3562" s="4"/>
      <c r="X3562" s="30"/>
      <c r="Y3562" s="9"/>
      <c r="Z3562" s="9"/>
      <c r="AA3562" s="28"/>
      <c r="AB3562" s="3"/>
      <c r="AC3562" s="1"/>
      <c r="AD3562" s="9"/>
      <c r="AE3562" s="3"/>
      <c r="AF3562" s="3"/>
      <c r="AG3562" s="3"/>
      <c r="AH3562" s="9"/>
      <c r="AI3562" s="10"/>
      <c r="AJ3562" s="9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</row>
    <row r="3563" spans="1:145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13"/>
      <c r="T3563" s="13"/>
      <c r="U3563" s="13"/>
      <c r="V3563" s="13"/>
      <c r="W3563" s="4"/>
      <c r="X3563" s="30"/>
      <c r="Y3563" s="9"/>
      <c r="Z3563" s="9"/>
      <c r="AA3563" s="28"/>
      <c r="AB3563" s="3"/>
      <c r="AC3563" s="1"/>
      <c r="AD3563" s="9"/>
      <c r="AE3563" s="3"/>
      <c r="AF3563" s="3"/>
      <c r="AG3563" s="3"/>
      <c r="AH3563" s="9"/>
      <c r="AI3563" s="10"/>
      <c r="AJ3563" s="9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</row>
    <row r="3564" spans="1:145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13"/>
      <c r="T3564" s="13"/>
      <c r="U3564" s="13"/>
      <c r="V3564" s="13"/>
      <c r="W3564" s="4"/>
      <c r="X3564" s="30"/>
      <c r="Y3564" s="9"/>
      <c r="Z3564" s="9"/>
      <c r="AA3564" s="28"/>
      <c r="AB3564" s="3"/>
      <c r="AC3564" s="1"/>
      <c r="AD3564" s="9"/>
      <c r="AE3564" s="3"/>
      <c r="AF3564" s="3"/>
      <c r="AG3564" s="3"/>
      <c r="AH3564" s="9"/>
      <c r="AI3564" s="10"/>
      <c r="AJ3564" s="9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</row>
    <row r="3565" spans="1:145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13"/>
      <c r="T3565" s="13"/>
      <c r="U3565" s="13"/>
      <c r="V3565" s="13"/>
      <c r="W3565" s="4"/>
      <c r="X3565" s="30"/>
      <c r="Y3565" s="9"/>
      <c r="Z3565" s="9"/>
      <c r="AA3565" s="28"/>
      <c r="AB3565" s="3"/>
      <c r="AC3565" s="1"/>
      <c r="AD3565" s="9"/>
      <c r="AE3565" s="3"/>
      <c r="AF3565" s="3"/>
      <c r="AG3565" s="3"/>
      <c r="AH3565" s="9"/>
      <c r="AI3565" s="10"/>
      <c r="AJ3565" s="9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</row>
    <row r="3566" spans="1:145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13"/>
      <c r="T3566" s="13"/>
      <c r="U3566" s="13"/>
      <c r="V3566" s="13"/>
      <c r="W3566" s="4"/>
      <c r="X3566" s="30"/>
      <c r="Y3566" s="9"/>
      <c r="Z3566" s="9"/>
      <c r="AA3566" s="28"/>
      <c r="AB3566" s="3"/>
      <c r="AC3566" s="1"/>
      <c r="AD3566" s="9"/>
      <c r="AE3566" s="3"/>
      <c r="AF3566" s="3"/>
      <c r="AG3566" s="3"/>
      <c r="AH3566" s="9"/>
      <c r="AI3566" s="10"/>
      <c r="AJ3566" s="9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</row>
    <row r="3567" spans="1:145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13"/>
      <c r="T3567" s="13"/>
      <c r="U3567" s="13"/>
      <c r="V3567" s="13"/>
      <c r="W3567" s="4"/>
      <c r="X3567" s="30"/>
      <c r="Y3567" s="9"/>
      <c r="Z3567" s="9"/>
      <c r="AA3567" s="28"/>
      <c r="AB3567" s="3"/>
      <c r="AC3567" s="1"/>
      <c r="AD3567" s="9"/>
      <c r="AE3567" s="3"/>
      <c r="AF3567" s="3"/>
      <c r="AG3567" s="3"/>
      <c r="AH3567" s="9"/>
      <c r="AI3567" s="10"/>
      <c r="AJ3567" s="9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</row>
    <row r="3568" spans="1:145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13"/>
      <c r="T3568" s="13"/>
      <c r="U3568" s="13"/>
      <c r="V3568" s="13"/>
      <c r="W3568" s="4"/>
      <c r="X3568" s="30"/>
      <c r="Y3568" s="9"/>
      <c r="Z3568" s="9"/>
      <c r="AA3568" s="28"/>
      <c r="AB3568" s="3"/>
      <c r="AC3568" s="1"/>
      <c r="AD3568" s="9"/>
      <c r="AE3568" s="3"/>
      <c r="AF3568" s="3"/>
      <c r="AG3568" s="3"/>
      <c r="AH3568" s="9"/>
      <c r="AI3568" s="10"/>
      <c r="AJ3568" s="9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</row>
    <row r="3569" spans="1:145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13"/>
      <c r="T3569" s="13"/>
      <c r="U3569" s="13"/>
      <c r="V3569" s="13"/>
      <c r="W3569" s="4"/>
      <c r="X3569" s="30"/>
      <c r="Y3569" s="9"/>
      <c r="Z3569" s="9"/>
      <c r="AA3569" s="28"/>
      <c r="AB3569" s="3"/>
      <c r="AC3569" s="1"/>
      <c r="AD3569" s="9"/>
      <c r="AE3569" s="3"/>
      <c r="AF3569" s="3"/>
      <c r="AG3569" s="3"/>
      <c r="AH3569" s="9"/>
      <c r="AI3569" s="10"/>
      <c r="AJ3569" s="9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</row>
    <row r="3570" spans="1:145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13"/>
      <c r="T3570" s="13"/>
      <c r="U3570" s="13"/>
      <c r="V3570" s="13"/>
      <c r="W3570" s="4"/>
      <c r="X3570" s="30"/>
      <c r="Y3570" s="9"/>
      <c r="Z3570" s="9"/>
      <c r="AA3570" s="28"/>
      <c r="AB3570" s="3"/>
      <c r="AC3570" s="1"/>
      <c r="AD3570" s="9"/>
      <c r="AE3570" s="3"/>
      <c r="AF3570" s="3"/>
      <c r="AG3570" s="3"/>
      <c r="AH3570" s="9"/>
      <c r="AI3570" s="10"/>
      <c r="AJ3570" s="9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</row>
    <row r="3571" spans="1:145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13"/>
      <c r="T3571" s="13"/>
      <c r="U3571" s="13"/>
      <c r="V3571" s="13"/>
      <c r="W3571" s="4"/>
      <c r="X3571" s="30"/>
      <c r="Y3571" s="9"/>
      <c r="Z3571" s="9"/>
      <c r="AA3571" s="28"/>
      <c r="AB3571" s="3"/>
      <c r="AC3571" s="1"/>
      <c r="AD3571" s="9"/>
      <c r="AE3571" s="3"/>
      <c r="AF3571" s="3"/>
      <c r="AG3571" s="3"/>
      <c r="AH3571" s="9"/>
      <c r="AI3571" s="10"/>
      <c r="AJ3571" s="9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</row>
    <row r="3572" spans="1:145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13"/>
      <c r="T3572" s="13"/>
      <c r="U3572" s="13"/>
      <c r="V3572" s="13"/>
      <c r="W3572" s="4"/>
      <c r="X3572" s="30"/>
      <c r="Y3572" s="9"/>
      <c r="Z3572" s="9"/>
      <c r="AA3572" s="28"/>
      <c r="AB3572" s="3"/>
      <c r="AC3572" s="1"/>
      <c r="AD3572" s="9"/>
      <c r="AE3572" s="3"/>
      <c r="AF3572" s="3"/>
      <c r="AG3572" s="3"/>
      <c r="AH3572" s="9"/>
      <c r="AI3572" s="10"/>
      <c r="AJ3572" s="9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</row>
    <row r="3573" spans="1:145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13"/>
      <c r="T3573" s="13"/>
      <c r="U3573" s="13"/>
      <c r="V3573" s="13"/>
      <c r="W3573" s="4"/>
      <c r="X3573" s="30"/>
      <c r="Y3573" s="9"/>
      <c r="Z3573" s="9"/>
      <c r="AA3573" s="28"/>
      <c r="AB3573" s="3"/>
      <c r="AC3573" s="1"/>
      <c r="AD3573" s="9"/>
      <c r="AE3573" s="3"/>
      <c r="AF3573" s="3"/>
      <c r="AG3573" s="3"/>
      <c r="AH3573" s="9"/>
      <c r="AI3573" s="10"/>
      <c r="AJ3573" s="9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</row>
    <row r="3574" spans="1:145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13"/>
      <c r="T3574" s="13"/>
      <c r="U3574" s="13"/>
      <c r="V3574" s="13"/>
      <c r="W3574" s="4"/>
      <c r="X3574" s="30"/>
      <c r="Y3574" s="9"/>
      <c r="Z3574" s="9"/>
      <c r="AA3574" s="28"/>
      <c r="AB3574" s="3"/>
      <c r="AC3574" s="1"/>
      <c r="AD3574" s="9"/>
      <c r="AE3574" s="3"/>
      <c r="AF3574" s="3"/>
      <c r="AG3574" s="3"/>
      <c r="AH3574" s="9"/>
      <c r="AI3574" s="10"/>
      <c r="AJ3574" s="9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</row>
    <row r="3575" spans="1:145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13"/>
      <c r="T3575" s="13"/>
      <c r="U3575" s="13"/>
      <c r="V3575" s="13"/>
      <c r="W3575" s="4"/>
      <c r="X3575" s="30"/>
      <c r="Y3575" s="9"/>
      <c r="Z3575" s="9"/>
      <c r="AA3575" s="28"/>
      <c r="AB3575" s="3"/>
      <c r="AC3575" s="1"/>
      <c r="AD3575" s="9"/>
      <c r="AE3575" s="3"/>
      <c r="AF3575" s="3"/>
      <c r="AG3575" s="3"/>
      <c r="AH3575" s="9"/>
      <c r="AI3575" s="10"/>
      <c r="AJ3575" s="9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</row>
    <row r="3576" spans="1:145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13"/>
      <c r="T3576" s="13"/>
      <c r="U3576" s="13"/>
      <c r="V3576" s="13"/>
      <c r="W3576" s="4"/>
      <c r="X3576" s="30"/>
      <c r="Y3576" s="9"/>
      <c r="Z3576" s="9"/>
      <c r="AA3576" s="28"/>
      <c r="AB3576" s="3"/>
      <c r="AC3576" s="1"/>
      <c r="AD3576" s="9"/>
      <c r="AE3576" s="3"/>
      <c r="AF3576" s="3"/>
      <c r="AG3576" s="3"/>
      <c r="AH3576" s="9"/>
      <c r="AI3576" s="10"/>
      <c r="AJ3576" s="9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</row>
    <row r="3577" spans="1:145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13"/>
      <c r="T3577" s="13"/>
      <c r="U3577" s="13"/>
      <c r="V3577" s="13"/>
      <c r="W3577" s="4"/>
      <c r="X3577" s="30"/>
      <c r="Y3577" s="9"/>
      <c r="Z3577" s="9"/>
      <c r="AA3577" s="28"/>
      <c r="AB3577" s="3"/>
      <c r="AC3577" s="1"/>
      <c r="AD3577" s="9"/>
      <c r="AE3577" s="3"/>
      <c r="AF3577" s="3"/>
      <c r="AG3577" s="3"/>
      <c r="AH3577" s="9"/>
      <c r="AI3577" s="10"/>
      <c r="AJ3577" s="9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</row>
    <row r="3578" spans="1:145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13"/>
      <c r="T3578" s="13"/>
      <c r="U3578" s="13"/>
      <c r="V3578" s="13"/>
      <c r="W3578" s="4"/>
      <c r="X3578" s="30"/>
      <c r="Y3578" s="9"/>
      <c r="Z3578" s="9"/>
      <c r="AA3578" s="28"/>
      <c r="AB3578" s="3"/>
      <c r="AC3578" s="1"/>
      <c r="AD3578" s="9"/>
      <c r="AE3578" s="3"/>
      <c r="AF3578" s="3"/>
      <c r="AG3578" s="3"/>
      <c r="AH3578" s="9"/>
      <c r="AI3578" s="10"/>
      <c r="AJ3578" s="9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</row>
    <row r="3579" spans="1:145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13"/>
      <c r="T3579" s="13"/>
      <c r="U3579" s="13"/>
      <c r="V3579" s="13"/>
      <c r="W3579" s="4"/>
      <c r="X3579" s="30"/>
      <c r="Y3579" s="9"/>
      <c r="Z3579" s="9"/>
      <c r="AA3579" s="28"/>
      <c r="AB3579" s="3"/>
      <c r="AC3579" s="1"/>
      <c r="AD3579" s="9"/>
      <c r="AE3579" s="3"/>
      <c r="AF3579" s="3"/>
      <c r="AG3579" s="3"/>
      <c r="AH3579" s="9"/>
      <c r="AI3579" s="10"/>
      <c r="AJ3579" s="9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</row>
    <row r="3580" spans="1:145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13"/>
      <c r="T3580" s="13"/>
      <c r="U3580" s="13"/>
      <c r="V3580" s="13"/>
      <c r="W3580" s="4"/>
      <c r="X3580" s="30"/>
      <c r="Y3580" s="9"/>
      <c r="Z3580" s="9"/>
      <c r="AA3580" s="28"/>
      <c r="AB3580" s="3"/>
      <c r="AC3580" s="1"/>
      <c r="AD3580" s="9"/>
      <c r="AE3580" s="3"/>
      <c r="AF3580" s="3"/>
      <c r="AG3580" s="3"/>
      <c r="AH3580" s="9"/>
      <c r="AI3580" s="10"/>
      <c r="AJ3580" s="9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</row>
    <row r="3581" spans="1:145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13"/>
      <c r="T3581" s="13"/>
      <c r="U3581" s="13"/>
      <c r="V3581" s="13"/>
      <c r="W3581" s="4"/>
      <c r="X3581" s="30"/>
      <c r="Y3581" s="9"/>
      <c r="Z3581" s="9"/>
      <c r="AA3581" s="28"/>
      <c r="AB3581" s="3"/>
      <c r="AC3581" s="1"/>
      <c r="AD3581" s="9"/>
      <c r="AE3581" s="3"/>
      <c r="AF3581" s="3"/>
      <c r="AG3581" s="3"/>
      <c r="AH3581" s="9"/>
      <c r="AI3581" s="10"/>
      <c r="AJ3581" s="9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</row>
    <row r="3582" spans="1:145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13"/>
      <c r="T3582" s="13"/>
      <c r="U3582" s="13"/>
      <c r="V3582" s="13"/>
      <c r="W3582" s="4"/>
      <c r="X3582" s="30"/>
      <c r="Y3582" s="9"/>
      <c r="Z3582" s="9"/>
      <c r="AA3582" s="28"/>
      <c r="AB3582" s="3"/>
      <c r="AC3582" s="1"/>
      <c r="AD3582" s="9"/>
      <c r="AE3582" s="3"/>
      <c r="AF3582" s="3"/>
      <c r="AG3582" s="3"/>
      <c r="AH3582" s="9"/>
      <c r="AI3582" s="10"/>
      <c r="AJ3582" s="9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</row>
    <row r="3583" spans="1:145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13"/>
      <c r="T3583" s="13"/>
      <c r="U3583" s="13"/>
      <c r="V3583" s="13"/>
      <c r="W3583" s="4"/>
      <c r="X3583" s="30"/>
      <c r="Y3583" s="9"/>
      <c r="Z3583" s="9"/>
      <c r="AA3583" s="28"/>
      <c r="AB3583" s="3"/>
      <c r="AC3583" s="1"/>
      <c r="AD3583" s="9"/>
      <c r="AE3583" s="3"/>
      <c r="AF3583" s="3"/>
      <c r="AG3583" s="3"/>
      <c r="AH3583" s="9"/>
      <c r="AI3583" s="10"/>
      <c r="AJ3583" s="9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</row>
    <row r="3584" spans="1:145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13"/>
      <c r="T3584" s="13"/>
      <c r="U3584" s="13"/>
      <c r="V3584" s="13"/>
      <c r="W3584" s="4"/>
      <c r="X3584" s="30"/>
      <c r="Y3584" s="9"/>
      <c r="Z3584" s="9"/>
      <c r="AA3584" s="28"/>
      <c r="AB3584" s="3"/>
      <c r="AC3584" s="1"/>
      <c r="AD3584" s="9"/>
      <c r="AE3584" s="3"/>
      <c r="AF3584" s="3"/>
      <c r="AG3584" s="3"/>
      <c r="AH3584" s="9"/>
      <c r="AI3584" s="10"/>
      <c r="AJ3584" s="9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</row>
    <row r="3585" spans="1:145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13"/>
      <c r="T3585" s="13"/>
      <c r="U3585" s="13"/>
      <c r="V3585" s="13"/>
      <c r="W3585" s="4"/>
      <c r="X3585" s="30"/>
      <c r="Y3585" s="9"/>
      <c r="Z3585" s="9"/>
      <c r="AA3585" s="28"/>
      <c r="AB3585" s="3"/>
      <c r="AC3585" s="1"/>
      <c r="AD3585" s="9"/>
      <c r="AE3585" s="3"/>
      <c r="AF3585" s="3"/>
      <c r="AG3585" s="3"/>
      <c r="AH3585" s="9"/>
      <c r="AI3585" s="10"/>
      <c r="AJ3585" s="9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</row>
    <row r="3586" spans="1:145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13"/>
      <c r="T3586" s="13"/>
      <c r="U3586" s="13"/>
      <c r="V3586" s="13"/>
      <c r="W3586" s="4"/>
      <c r="X3586" s="30"/>
      <c r="Y3586" s="9"/>
      <c r="Z3586" s="9"/>
      <c r="AA3586" s="28"/>
      <c r="AB3586" s="3"/>
      <c r="AC3586" s="1"/>
      <c r="AD3586" s="9"/>
      <c r="AE3586" s="3"/>
      <c r="AF3586" s="3"/>
      <c r="AG3586" s="3"/>
      <c r="AH3586" s="9"/>
      <c r="AI3586" s="10"/>
      <c r="AJ3586" s="9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</row>
    <row r="3587" spans="1:145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13"/>
      <c r="T3587" s="13"/>
      <c r="U3587" s="13"/>
      <c r="V3587" s="13"/>
      <c r="W3587" s="4"/>
      <c r="X3587" s="30"/>
      <c r="Y3587" s="9"/>
      <c r="Z3587" s="9"/>
      <c r="AA3587" s="28"/>
      <c r="AB3587" s="3"/>
      <c r="AC3587" s="1"/>
      <c r="AD3587" s="9"/>
      <c r="AE3587" s="3"/>
      <c r="AF3587" s="3"/>
      <c r="AG3587" s="3"/>
      <c r="AH3587" s="9"/>
      <c r="AI3587" s="10"/>
      <c r="AJ3587" s="9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</row>
    <row r="3588" spans="1:145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13"/>
      <c r="T3588" s="13"/>
      <c r="U3588" s="13"/>
      <c r="V3588" s="13"/>
      <c r="W3588" s="4"/>
      <c r="X3588" s="30"/>
      <c r="Y3588" s="9"/>
      <c r="Z3588" s="9"/>
      <c r="AA3588" s="28"/>
      <c r="AB3588" s="3"/>
      <c r="AC3588" s="1"/>
      <c r="AD3588" s="9"/>
      <c r="AE3588" s="3"/>
      <c r="AF3588" s="3"/>
      <c r="AG3588" s="3"/>
      <c r="AH3588" s="9"/>
      <c r="AI3588" s="10"/>
      <c r="AJ3588" s="9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</row>
    <row r="3589" spans="1:145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13"/>
      <c r="T3589" s="13"/>
      <c r="U3589" s="13"/>
      <c r="V3589" s="13"/>
      <c r="W3589" s="4"/>
      <c r="X3589" s="30"/>
      <c r="Y3589" s="9"/>
      <c r="Z3589" s="9"/>
      <c r="AA3589" s="28"/>
      <c r="AB3589" s="3"/>
      <c r="AC3589" s="1"/>
      <c r="AD3589" s="9"/>
      <c r="AE3589" s="3"/>
      <c r="AF3589" s="3"/>
      <c r="AG3589" s="3"/>
      <c r="AH3589" s="9"/>
      <c r="AI3589" s="10"/>
      <c r="AJ3589" s="9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</row>
    <row r="3590" spans="1:145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13"/>
      <c r="T3590" s="13"/>
      <c r="U3590" s="13"/>
      <c r="V3590" s="13"/>
      <c r="W3590" s="4"/>
      <c r="X3590" s="30"/>
      <c r="Y3590" s="9"/>
      <c r="Z3590" s="9"/>
      <c r="AA3590" s="28"/>
      <c r="AB3590" s="3"/>
      <c r="AC3590" s="1"/>
      <c r="AD3590" s="9"/>
      <c r="AE3590" s="3"/>
      <c r="AF3590" s="3"/>
      <c r="AG3590" s="3"/>
      <c r="AH3590" s="9"/>
      <c r="AI3590" s="10"/>
      <c r="AJ3590" s="9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</row>
    <row r="3591" spans="1:145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13"/>
      <c r="T3591" s="13"/>
      <c r="U3591" s="13"/>
      <c r="V3591" s="13"/>
      <c r="W3591" s="4"/>
      <c r="X3591" s="30"/>
      <c r="Y3591" s="9"/>
      <c r="Z3591" s="9"/>
      <c r="AA3591" s="28"/>
      <c r="AB3591" s="3"/>
      <c r="AC3591" s="1"/>
      <c r="AD3591" s="9"/>
      <c r="AE3591" s="3"/>
      <c r="AF3591" s="3"/>
      <c r="AG3591" s="3"/>
      <c r="AH3591" s="9"/>
      <c r="AI3591" s="10"/>
      <c r="AJ3591" s="9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</row>
    <row r="3592" spans="1:145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13"/>
      <c r="T3592" s="13"/>
      <c r="U3592" s="13"/>
      <c r="V3592" s="13"/>
      <c r="W3592" s="4"/>
      <c r="X3592" s="30"/>
      <c r="Y3592" s="9"/>
      <c r="Z3592" s="9"/>
      <c r="AA3592" s="28"/>
      <c r="AB3592" s="3"/>
      <c r="AC3592" s="1"/>
      <c r="AD3592" s="9"/>
      <c r="AE3592" s="3"/>
      <c r="AF3592" s="3"/>
      <c r="AG3592" s="3"/>
      <c r="AH3592" s="9"/>
      <c r="AI3592" s="10"/>
      <c r="AJ3592" s="9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</row>
    <row r="3593" spans="1:145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13"/>
      <c r="T3593" s="13"/>
      <c r="U3593" s="13"/>
      <c r="V3593" s="13"/>
      <c r="W3593" s="4"/>
      <c r="X3593" s="30"/>
      <c r="Y3593" s="9"/>
      <c r="Z3593" s="9"/>
      <c r="AA3593" s="28"/>
      <c r="AB3593" s="3"/>
      <c r="AC3593" s="1"/>
      <c r="AD3593" s="9"/>
      <c r="AE3593" s="3"/>
      <c r="AF3593" s="3"/>
      <c r="AG3593" s="3"/>
      <c r="AH3593" s="9"/>
      <c r="AI3593" s="10"/>
      <c r="AJ3593" s="9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</row>
    <row r="3594" spans="1:145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13"/>
      <c r="T3594" s="13"/>
      <c r="U3594" s="13"/>
      <c r="V3594" s="13"/>
      <c r="W3594" s="4"/>
      <c r="X3594" s="30"/>
      <c r="Y3594" s="9"/>
      <c r="Z3594" s="9"/>
      <c r="AA3594" s="28"/>
      <c r="AB3594" s="3"/>
      <c r="AC3594" s="1"/>
      <c r="AD3594" s="9"/>
      <c r="AE3594" s="3"/>
      <c r="AF3594" s="3"/>
      <c r="AG3594" s="3"/>
      <c r="AH3594" s="9"/>
      <c r="AI3594" s="10"/>
      <c r="AJ3594" s="9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</row>
    <row r="3595" spans="1:145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13"/>
      <c r="T3595" s="13"/>
      <c r="U3595" s="13"/>
      <c r="V3595" s="13"/>
      <c r="W3595" s="4"/>
      <c r="X3595" s="30"/>
      <c r="Y3595" s="9"/>
      <c r="Z3595" s="9"/>
      <c r="AA3595" s="28"/>
      <c r="AB3595" s="3"/>
      <c r="AC3595" s="1"/>
      <c r="AD3595" s="9"/>
      <c r="AE3595" s="3"/>
      <c r="AF3595" s="3"/>
      <c r="AG3595" s="3"/>
      <c r="AH3595" s="9"/>
      <c r="AI3595" s="10"/>
      <c r="AJ3595" s="9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</row>
    <row r="3596" spans="1:145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13"/>
      <c r="T3596" s="13"/>
      <c r="U3596" s="13"/>
      <c r="V3596" s="13"/>
      <c r="W3596" s="4"/>
      <c r="X3596" s="30"/>
      <c r="Y3596" s="9"/>
      <c r="Z3596" s="9"/>
      <c r="AA3596" s="28"/>
      <c r="AB3596" s="3"/>
      <c r="AC3596" s="1"/>
      <c r="AD3596" s="9"/>
      <c r="AE3596" s="3"/>
      <c r="AF3596" s="3"/>
      <c r="AG3596" s="3"/>
      <c r="AH3596" s="9"/>
      <c r="AI3596" s="10"/>
      <c r="AJ3596" s="9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</row>
    <row r="3597" spans="1:145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13"/>
      <c r="T3597" s="13"/>
      <c r="U3597" s="13"/>
      <c r="V3597" s="13"/>
      <c r="W3597" s="4"/>
      <c r="X3597" s="30"/>
      <c r="Y3597" s="9"/>
      <c r="Z3597" s="9"/>
      <c r="AA3597" s="28"/>
      <c r="AB3597" s="3"/>
      <c r="AC3597" s="1"/>
      <c r="AD3597" s="9"/>
      <c r="AE3597" s="3"/>
      <c r="AF3597" s="3"/>
      <c r="AG3597" s="3"/>
      <c r="AH3597" s="9"/>
      <c r="AI3597" s="10"/>
      <c r="AJ3597" s="9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</row>
    <row r="3598" spans="1:145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13"/>
      <c r="T3598" s="13"/>
      <c r="U3598" s="13"/>
      <c r="V3598" s="13"/>
      <c r="W3598" s="4"/>
      <c r="X3598" s="30"/>
      <c r="Y3598" s="9"/>
      <c r="Z3598" s="9"/>
      <c r="AA3598" s="28"/>
      <c r="AB3598" s="3"/>
      <c r="AC3598" s="1"/>
      <c r="AD3598" s="9"/>
      <c r="AE3598" s="3"/>
      <c r="AF3598" s="3"/>
      <c r="AG3598" s="3"/>
      <c r="AH3598" s="9"/>
      <c r="AI3598" s="10"/>
      <c r="AJ3598" s="9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</row>
    <row r="3599" spans="1:145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13"/>
      <c r="T3599" s="13"/>
      <c r="U3599" s="13"/>
      <c r="V3599" s="13"/>
      <c r="W3599" s="4"/>
      <c r="X3599" s="30"/>
      <c r="Y3599" s="9"/>
      <c r="Z3599" s="9"/>
      <c r="AA3599" s="28"/>
      <c r="AB3599" s="3"/>
      <c r="AC3599" s="1"/>
      <c r="AD3599" s="9"/>
      <c r="AE3599" s="3"/>
      <c r="AF3599" s="3"/>
      <c r="AG3599" s="3"/>
      <c r="AH3599" s="9"/>
      <c r="AI3599" s="10"/>
      <c r="AJ3599" s="9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</row>
    <row r="3600" spans="1:145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13"/>
      <c r="T3600" s="13"/>
      <c r="U3600" s="13"/>
      <c r="V3600" s="13"/>
      <c r="W3600" s="4"/>
      <c r="X3600" s="30"/>
      <c r="Y3600" s="9"/>
      <c r="Z3600" s="9"/>
      <c r="AA3600" s="28"/>
      <c r="AB3600" s="3"/>
      <c r="AC3600" s="1"/>
      <c r="AD3600" s="9"/>
      <c r="AE3600" s="3"/>
      <c r="AF3600" s="3"/>
      <c r="AG3600" s="3"/>
      <c r="AH3600" s="9"/>
      <c r="AI3600" s="10"/>
      <c r="AJ3600" s="9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</row>
    <row r="3601" spans="1:145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13"/>
      <c r="T3601" s="13"/>
      <c r="U3601" s="13"/>
      <c r="V3601" s="13"/>
      <c r="W3601" s="4"/>
      <c r="X3601" s="30"/>
      <c r="Y3601" s="9"/>
      <c r="Z3601" s="9"/>
      <c r="AA3601" s="28"/>
      <c r="AB3601" s="3"/>
      <c r="AC3601" s="1"/>
      <c r="AD3601" s="9"/>
      <c r="AE3601" s="3"/>
      <c r="AF3601" s="3"/>
      <c r="AG3601" s="3"/>
      <c r="AH3601" s="9"/>
      <c r="AI3601" s="10"/>
      <c r="AJ3601" s="9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</row>
    <row r="3602" spans="1:145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13"/>
      <c r="T3602" s="13"/>
      <c r="U3602" s="13"/>
      <c r="V3602" s="13"/>
      <c r="W3602" s="4"/>
      <c r="X3602" s="30"/>
      <c r="Y3602" s="9"/>
      <c r="Z3602" s="9"/>
      <c r="AA3602" s="28"/>
      <c r="AB3602" s="3"/>
      <c r="AC3602" s="1"/>
      <c r="AD3602" s="9"/>
      <c r="AE3602" s="3"/>
      <c r="AF3602" s="3"/>
      <c r="AG3602" s="3"/>
      <c r="AH3602" s="9"/>
      <c r="AI3602" s="10"/>
      <c r="AJ3602" s="9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</row>
    <row r="3603" spans="1:145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13"/>
      <c r="T3603" s="13"/>
      <c r="U3603" s="13"/>
      <c r="V3603" s="13"/>
      <c r="W3603" s="4"/>
      <c r="X3603" s="30"/>
      <c r="Y3603" s="9"/>
      <c r="Z3603" s="9"/>
      <c r="AA3603" s="28"/>
      <c r="AB3603" s="3"/>
      <c r="AC3603" s="1"/>
      <c r="AD3603" s="9"/>
      <c r="AE3603" s="3"/>
      <c r="AF3603" s="3"/>
      <c r="AG3603" s="3"/>
      <c r="AH3603" s="9"/>
      <c r="AI3603" s="10"/>
      <c r="AJ3603" s="9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</row>
    <row r="3604" spans="1:145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13"/>
      <c r="T3604" s="13"/>
      <c r="U3604" s="13"/>
      <c r="V3604" s="13"/>
      <c r="W3604" s="4"/>
      <c r="X3604" s="30"/>
      <c r="Y3604" s="9"/>
      <c r="Z3604" s="9"/>
      <c r="AA3604" s="28"/>
      <c r="AB3604" s="3"/>
      <c r="AC3604" s="1"/>
      <c r="AD3604" s="9"/>
      <c r="AE3604" s="3"/>
      <c r="AF3604" s="3"/>
      <c r="AG3604" s="3"/>
      <c r="AH3604" s="9"/>
      <c r="AI3604" s="10"/>
      <c r="AJ3604" s="9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</row>
    <row r="3605" spans="1:145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13"/>
      <c r="T3605" s="13"/>
      <c r="U3605" s="13"/>
      <c r="V3605" s="13"/>
      <c r="W3605" s="4"/>
      <c r="X3605" s="30"/>
      <c r="Y3605" s="9"/>
      <c r="Z3605" s="9"/>
      <c r="AA3605" s="28"/>
      <c r="AB3605" s="3"/>
      <c r="AC3605" s="1"/>
      <c r="AD3605" s="9"/>
      <c r="AE3605" s="3"/>
      <c r="AF3605" s="3"/>
      <c r="AG3605" s="3"/>
      <c r="AH3605" s="9"/>
      <c r="AI3605" s="10"/>
      <c r="AJ3605" s="9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</row>
    <row r="3606" spans="1:145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13"/>
      <c r="T3606" s="13"/>
      <c r="U3606" s="13"/>
      <c r="V3606" s="13"/>
      <c r="W3606" s="4"/>
      <c r="X3606" s="30"/>
      <c r="Y3606" s="9"/>
      <c r="Z3606" s="9"/>
      <c r="AA3606" s="28"/>
      <c r="AB3606" s="3"/>
      <c r="AC3606" s="1"/>
      <c r="AD3606" s="9"/>
      <c r="AE3606" s="3"/>
      <c r="AF3606" s="3"/>
      <c r="AG3606" s="3"/>
      <c r="AH3606" s="9"/>
      <c r="AI3606" s="10"/>
      <c r="AJ3606" s="9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</row>
    <row r="3607" spans="1:145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13"/>
      <c r="T3607" s="13"/>
      <c r="U3607" s="13"/>
      <c r="V3607" s="13"/>
      <c r="W3607" s="4"/>
      <c r="X3607" s="30"/>
      <c r="Y3607" s="9"/>
      <c r="Z3607" s="9"/>
      <c r="AA3607" s="28"/>
      <c r="AB3607" s="3"/>
      <c r="AC3607" s="1"/>
      <c r="AD3607" s="9"/>
      <c r="AE3607" s="3"/>
      <c r="AF3607" s="3"/>
      <c r="AG3607" s="3"/>
      <c r="AH3607" s="9"/>
      <c r="AI3607" s="10"/>
      <c r="AJ3607" s="9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</row>
    <row r="3608" spans="1:145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13"/>
      <c r="T3608" s="13"/>
      <c r="U3608" s="13"/>
      <c r="V3608" s="13"/>
      <c r="W3608" s="4"/>
      <c r="X3608" s="30"/>
      <c r="Y3608" s="9"/>
      <c r="Z3608" s="9"/>
      <c r="AA3608" s="28"/>
      <c r="AB3608" s="3"/>
      <c r="AC3608" s="1"/>
      <c r="AD3608" s="9"/>
      <c r="AE3608" s="3"/>
      <c r="AF3608" s="3"/>
      <c r="AG3608" s="3"/>
      <c r="AH3608" s="9"/>
      <c r="AI3608" s="10"/>
      <c r="AJ3608" s="9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</row>
    <row r="3609" spans="1:145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13"/>
      <c r="T3609" s="13"/>
      <c r="U3609" s="13"/>
      <c r="V3609" s="13"/>
      <c r="W3609" s="4"/>
      <c r="X3609" s="30"/>
      <c r="Y3609" s="9"/>
      <c r="Z3609" s="9"/>
      <c r="AA3609" s="28"/>
      <c r="AB3609" s="3"/>
      <c r="AC3609" s="1"/>
      <c r="AD3609" s="9"/>
      <c r="AE3609" s="3"/>
      <c r="AF3609" s="3"/>
      <c r="AG3609" s="3"/>
      <c r="AH3609" s="9"/>
      <c r="AI3609" s="10"/>
      <c r="AJ3609" s="9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</row>
    <row r="3610" spans="1:145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13"/>
      <c r="T3610" s="13"/>
      <c r="U3610" s="13"/>
      <c r="V3610" s="13"/>
      <c r="W3610" s="4"/>
      <c r="X3610" s="30"/>
      <c r="Y3610" s="9"/>
      <c r="Z3610" s="9"/>
      <c r="AA3610" s="28"/>
      <c r="AB3610" s="3"/>
      <c r="AC3610" s="1"/>
      <c r="AD3610" s="9"/>
      <c r="AE3610" s="3"/>
      <c r="AF3610" s="3"/>
      <c r="AG3610" s="3"/>
      <c r="AH3610" s="9"/>
      <c r="AI3610" s="10"/>
      <c r="AJ3610" s="9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</row>
    <row r="3611" spans="1:145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13"/>
      <c r="T3611" s="13"/>
      <c r="U3611" s="13"/>
      <c r="V3611" s="13"/>
      <c r="W3611" s="4"/>
      <c r="X3611" s="30"/>
      <c r="Y3611" s="9"/>
      <c r="Z3611" s="9"/>
      <c r="AA3611" s="28"/>
      <c r="AB3611" s="3"/>
      <c r="AC3611" s="1"/>
      <c r="AD3611" s="9"/>
      <c r="AE3611" s="3"/>
      <c r="AF3611" s="3"/>
      <c r="AG3611" s="3"/>
      <c r="AH3611" s="9"/>
      <c r="AI3611" s="10"/>
      <c r="AJ3611" s="9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</row>
    <row r="3612" spans="1:145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13"/>
      <c r="T3612" s="13"/>
      <c r="U3612" s="13"/>
      <c r="V3612" s="13"/>
      <c r="W3612" s="4"/>
      <c r="X3612" s="30"/>
      <c r="Y3612" s="9"/>
      <c r="Z3612" s="9"/>
      <c r="AA3612" s="28"/>
      <c r="AB3612" s="3"/>
      <c r="AC3612" s="1"/>
      <c r="AD3612" s="9"/>
      <c r="AE3612" s="3"/>
      <c r="AF3612" s="3"/>
      <c r="AG3612" s="3"/>
      <c r="AH3612" s="9"/>
      <c r="AI3612" s="10"/>
      <c r="AJ3612" s="9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</row>
    <row r="3613" spans="1:145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13"/>
      <c r="T3613" s="13"/>
      <c r="U3613" s="13"/>
      <c r="V3613" s="13"/>
      <c r="W3613" s="4"/>
      <c r="X3613" s="30"/>
      <c r="Y3613" s="9"/>
      <c r="Z3613" s="9"/>
      <c r="AA3613" s="28"/>
      <c r="AB3613" s="3"/>
      <c r="AC3613" s="1"/>
      <c r="AD3613" s="9"/>
      <c r="AE3613" s="3"/>
      <c r="AF3613" s="3"/>
      <c r="AG3613" s="3"/>
      <c r="AH3613" s="9"/>
      <c r="AI3613" s="10"/>
      <c r="AJ3613" s="9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</row>
    <row r="3614" spans="1:145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13"/>
      <c r="T3614" s="13"/>
      <c r="U3614" s="13"/>
      <c r="V3614" s="13"/>
      <c r="W3614" s="4"/>
      <c r="X3614" s="30"/>
      <c r="Y3614" s="9"/>
      <c r="Z3614" s="9"/>
      <c r="AA3614" s="28"/>
      <c r="AB3614" s="3"/>
      <c r="AC3614" s="1"/>
      <c r="AD3614" s="9"/>
      <c r="AE3614" s="3"/>
      <c r="AF3614" s="3"/>
      <c r="AG3614" s="3"/>
      <c r="AH3614" s="9"/>
      <c r="AI3614" s="10"/>
      <c r="AJ3614" s="9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</row>
    <row r="3615" spans="1:145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13"/>
      <c r="T3615" s="13"/>
      <c r="U3615" s="13"/>
      <c r="V3615" s="13"/>
      <c r="W3615" s="4"/>
      <c r="X3615" s="30"/>
      <c r="Y3615" s="9"/>
      <c r="Z3615" s="9"/>
      <c r="AA3615" s="28"/>
      <c r="AB3615" s="3"/>
      <c r="AC3615" s="1"/>
      <c r="AD3615" s="9"/>
      <c r="AE3615" s="3"/>
      <c r="AF3615" s="3"/>
      <c r="AG3615" s="3"/>
      <c r="AH3615" s="9"/>
      <c r="AI3615" s="10"/>
      <c r="AJ3615" s="9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</row>
    <row r="3616" spans="1:145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13"/>
      <c r="T3616" s="13"/>
      <c r="U3616" s="13"/>
      <c r="V3616" s="13"/>
      <c r="W3616" s="4"/>
      <c r="X3616" s="30"/>
      <c r="Y3616" s="9"/>
      <c r="Z3616" s="9"/>
      <c r="AA3616" s="28"/>
      <c r="AB3616" s="3"/>
      <c r="AC3616" s="1"/>
      <c r="AD3616" s="9"/>
      <c r="AE3616" s="3"/>
      <c r="AF3616" s="3"/>
      <c r="AG3616" s="3"/>
      <c r="AH3616" s="9"/>
      <c r="AI3616" s="10"/>
      <c r="AJ3616" s="9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</row>
    <row r="3617" spans="1:145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13"/>
      <c r="T3617" s="13"/>
      <c r="U3617" s="13"/>
      <c r="V3617" s="13"/>
      <c r="W3617" s="4"/>
      <c r="X3617" s="30"/>
      <c r="Y3617" s="9"/>
      <c r="Z3617" s="9"/>
      <c r="AA3617" s="28"/>
      <c r="AB3617" s="3"/>
      <c r="AC3617" s="1"/>
      <c r="AD3617" s="9"/>
      <c r="AE3617" s="3"/>
      <c r="AF3617" s="3"/>
      <c r="AG3617" s="3"/>
      <c r="AH3617" s="9"/>
      <c r="AI3617" s="10"/>
      <c r="AJ3617" s="9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</row>
    <row r="3618" spans="1:145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13"/>
      <c r="T3618" s="13"/>
      <c r="U3618" s="13"/>
      <c r="V3618" s="13"/>
      <c r="W3618" s="4"/>
      <c r="X3618" s="30"/>
      <c r="Y3618" s="9"/>
      <c r="Z3618" s="9"/>
      <c r="AA3618" s="28"/>
      <c r="AB3618" s="3"/>
      <c r="AC3618" s="1"/>
      <c r="AD3618" s="9"/>
      <c r="AE3618" s="3"/>
      <c r="AF3618" s="3"/>
      <c r="AG3618" s="3"/>
      <c r="AH3618" s="9"/>
      <c r="AI3618" s="10"/>
      <c r="AJ3618" s="9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</row>
    <row r="3619" spans="1:145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13"/>
      <c r="T3619" s="13"/>
      <c r="U3619" s="13"/>
      <c r="V3619" s="13"/>
      <c r="W3619" s="4"/>
      <c r="X3619" s="30"/>
      <c r="Y3619" s="9"/>
      <c r="Z3619" s="9"/>
      <c r="AA3619" s="28"/>
      <c r="AB3619" s="3"/>
      <c r="AC3619" s="1"/>
      <c r="AD3619" s="9"/>
      <c r="AE3619" s="3"/>
      <c r="AF3619" s="3"/>
      <c r="AG3619" s="3"/>
      <c r="AH3619" s="9"/>
      <c r="AI3619" s="10"/>
      <c r="AJ3619" s="9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</row>
    <row r="3620" spans="1:145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13"/>
      <c r="T3620" s="13"/>
      <c r="U3620" s="13"/>
      <c r="V3620" s="13"/>
      <c r="W3620" s="4"/>
      <c r="X3620" s="30"/>
      <c r="Y3620" s="9"/>
      <c r="Z3620" s="9"/>
      <c r="AA3620" s="28"/>
      <c r="AB3620" s="3"/>
      <c r="AC3620" s="1"/>
      <c r="AD3620" s="9"/>
      <c r="AE3620" s="3"/>
      <c r="AF3620" s="3"/>
      <c r="AG3620" s="3"/>
      <c r="AH3620" s="9"/>
      <c r="AI3620" s="10"/>
      <c r="AJ3620" s="9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</row>
    <row r="3621" spans="1:145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13"/>
      <c r="T3621" s="13"/>
      <c r="U3621" s="13"/>
      <c r="V3621" s="13"/>
      <c r="W3621" s="4"/>
      <c r="X3621" s="30"/>
      <c r="Y3621" s="9"/>
      <c r="Z3621" s="9"/>
      <c r="AA3621" s="28"/>
      <c r="AB3621" s="3"/>
      <c r="AC3621" s="1"/>
      <c r="AD3621" s="9"/>
      <c r="AE3621" s="3"/>
      <c r="AF3621" s="3"/>
      <c r="AG3621" s="3"/>
      <c r="AH3621" s="9"/>
      <c r="AI3621" s="10"/>
      <c r="AJ3621" s="9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</row>
    <row r="3622" spans="1:145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13"/>
      <c r="T3622" s="13"/>
      <c r="U3622" s="13"/>
      <c r="V3622" s="13"/>
      <c r="W3622" s="4"/>
      <c r="X3622" s="30"/>
      <c r="Y3622" s="9"/>
      <c r="Z3622" s="9"/>
      <c r="AA3622" s="28"/>
      <c r="AB3622" s="3"/>
      <c r="AC3622" s="1"/>
      <c r="AD3622" s="9"/>
      <c r="AE3622" s="3"/>
      <c r="AF3622" s="3"/>
      <c r="AG3622" s="3"/>
      <c r="AH3622" s="9"/>
      <c r="AI3622" s="10"/>
      <c r="AJ3622" s="9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</row>
    <row r="3623" spans="1:145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13"/>
      <c r="T3623" s="13"/>
      <c r="U3623" s="13"/>
      <c r="V3623" s="13"/>
      <c r="W3623" s="4"/>
      <c r="X3623" s="30"/>
      <c r="Y3623" s="9"/>
      <c r="Z3623" s="9"/>
      <c r="AA3623" s="28"/>
      <c r="AB3623" s="3"/>
      <c r="AC3623" s="1"/>
      <c r="AD3623" s="9"/>
      <c r="AE3623" s="3"/>
      <c r="AF3623" s="3"/>
      <c r="AG3623" s="3"/>
      <c r="AH3623" s="9"/>
      <c r="AI3623" s="10"/>
      <c r="AJ3623" s="9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</row>
    <row r="3624" spans="1:145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13"/>
      <c r="T3624" s="13"/>
      <c r="U3624" s="13"/>
      <c r="V3624" s="13"/>
      <c r="W3624" s="4"/>
      <c r="X3624" s="30"/>
      <c r="Y3624" s="9"/>
      <c r="Z3624" s="9"/>
      <c r="AA3624" s="28"/>
      <c r="AB3624" s="3"/>
      <c r="AC3624" s="1"/>
      <c r="AD3624" s="9"/>
      <c r="AE3624" s="3"/>
      <c r="AF3624" s="3"/>
      <c r="AG3624" s="3"/>
      <c r="AH3624" s="9"/>
      <c r="AI3624" s="10"/>
      <c r="AJ3624" s="9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</row>
    <row r="3625" spans="1:145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13"/>
      <c r="T3625" s="13"/>
      <c r="U3625" s="13"/>
      <c r="V3625" s="13"/>
      <c r="W3625" s="4"/>
      <c r="X3625" s="30"/>
      <c r="Y3625" s="9"/>
      <c r="Z3625" s="9"/>
      <c r="AA3625" s="28"/>
      <c r="AB3625" s="3"/>
      <c r="AC3625" s="1"/>
      <c r="AD3625" s="9"/>
      <c r="AE3625" s="3"/>
      <c r="AF3625" s="3"/>
      <c r="AG3625" s="3"/>
      <c r="AH3625" s="9"/>
      <c r="AI3625" s="10"/>
      <c r="AJ3625" s="9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</row>
    <row r="3626" spans="1:145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13"/>
      <c r="T3626" s="13"/>
      <c r="U3626" s="13"/>
      <c r="V3626" s="13"/>
      <c r="W3626" s="4"/>
      <c r="X3626" s="30"/>
      <c r="Y3626" s="9"/>
      <c r="Z3626" s="9"/>
      <c r="AA3626" s="28"/>
      <c r="AB3626" s="3"/>
      <c r="AC3626" s="1"/>
      <c r="AD3626" s="9"/>
      <c r="AE3626" s="3"/>
      <c r="AF3626" s="3"/>
      <c r="AG3626" s="3"/>
      <c r="AH3626" s="9"/>
      <c r="AI3626" s="10"/>
      <c r="AJ3626" s="9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</row>
    <row r="3627" spans="1:145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13"/>
      <c r="T3627" s="13"/>
      <c r="U3627" s="13"/>
      <c r="V3627" s="13"/>
      <c r="W3627" s="4"/>
      <c r="X3627" s="30"/>
      <c r="Y3627" s="9"/>
      <c r="Z3627" s="9"/>
      <c r="AA3627" s="28"/>
      <c r="AB3627" s="3"/>
      <c r="AC3627" s="1"/>
      <c r="AD3627" s="9"/>
      <c r="AE3627" s="3"/>
      <c r="AF3627" s="3"/>
      <c r="AG3627" s="3"/>
      <c r="AH3627" s="9"/>
      <c r="AI3627" s="10"/>
      <c r="AJ3627" s="9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</row>
    <row r="3628" spans="1:145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13"/>
      <c r="T3628" s="13"/>
      <c r="U3628" s="13"/>
      <c r="V3628" s="13"/>
      <c r="W3628" s="4"/>
      <c r="X3628" s="30"/>
      <c r="Y3628" s="9"/>
      <c r="Z3628" s="9"/>
      <c r="AA3628" s="28"/>
      <c r="AB3628" s="3"/>
      <c r="AC3628" s="1"/>
      <c r="AD3628" s="9"/>
      <c r="AE3628" s="3"/>
      <c r="AF3628" s="3"/>
      <c r="AG3628" s="3"/>
      <c r="AH3628" s="9"/>
      <c r="AI3628" s="10"/>
      <c r="AJ3628" s="9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</row>
    <row r="3629" spans="1:145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13"/>
      <c r="T3629" s="13"/>
      <c r="U3629" s="13"/>
      <c r="V3629" s="13"/>
      <c r="W3629" s="4"/>
      <c r="X3629" s="30"/>
      <c r="Y3629" s="9"/>
      <c r="Z3629" s="9"/>
      <c r="AA3629" s="28"/>
      <c r="AB3629" s="3"/>
      <c r="AC3629" s="1"/>
      <c r="AD3629" s="9"/>
      <c r="AE3629" s="3"/>
      <c r="AF3629" s="3"/>
      <c r="AG3629" s="3"/>
      <c r="AH3629" s="9"/>
      <c r="AI3629" s="10"/>
      <c r="AJ3629" s="9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</row>
    <row r="3630" spans="1:145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13"/>
      <c r="T3630" s="13"/>
      <c r="U3630" s="13"/>
      <c r="V3630" s="13"/>
      <c r="W3630" s="4"/>
      <c r="X3630" s="30"/>
      <c r="Y3630" s="9"/>
      <c r="Z3630" s="9"/>
      <c r="AA3630" s="28"/>
      <c r="AB3630" s="3"/>
      <c r="AC3630" s="1"/>
      <c r="AD3630" s="9"/>
      <c r="AE3630" s="3"/>
      <c r="AF3630" s="3"/>
      <c r="AG3630" s="3"/>
      <c r="AH3630" s="9"/>
      <c r="AI3630" s="10"/>
      <c r="AJ3630" s="9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</row>
    <row r="3631" spans="1:145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13"/>
      <c r="T3631" s="13"/>
      <c r="U3631" s="13"/>
      <c r="V3631" s="13"/>
      <c r="W3631" s="4"/>
      <c r="X3631" s="30"/>
      <c r="Y3631" s="9"/>
      <c r="Z3631" s="9"/>
      <c r="AA3631" s="28"/>
      <c r="AB3631" s="3"/>
      <c r="AC3631" s="1"/>
      <c r="AD3631" s="9"/>
      <c r="AE3631" s="3"/>
      <c r="AF3631" s="3"/>
      <c r="AG3631" s="3"/>
      <c r="AH3631" s="9"/>
      <c r="AI3631" s="10"/>
      <c r="AJ3631" s="9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</row>
    <row r="3632" spans="1:145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13"/>
      <c r="T3632" s="13"/>
      <c r="U3632" s="13"/>
      <c r="V3632" s="13"/>
      <c r="W3632" s="4"/>
      <c r="X3632" s="30"/>
      <c r="Y3632" s="9"/>
      <c r="Z3632" s="9"/>
      <c r="AA3632" s="28"/>
      <c r="AB3632" s="3"/>
      <c r="AC3632" s="1"/>
      <c r="AD3632" s="9"/>
      <c r="AE3632" s="3"/>
      <c r="AF3632" s="3"/>
      <c r="AG3632" s="3"/>
      <c r="AH3632" s="9"/>
      <c r="AI3632" s="10"/>
      <c r="AJ3632" s="9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</row>
    <row r="3633" spans="1:145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13"/>
      <c r="T3633" s="13"/>
      <c r="U3633" s="13"/>
      <c r="V3633" s="13"/>
      <c r="W3633" s="4"/>
      <c r="X3633" s="30"/>
      <c r="Y3633" s="9"/>
      <c r="Z3633" s="9"/>
      <c r="AA3633" s="28"/>
      <c r="AB3633" s="3"/>
      <c r="AC3633" s="1"/>
      <c r="AD3633" s="9"/>
      <c r="AE3633" s="3"/>
      <c r="AF3633" s="3"/>
      <c r="AG3633" s="3"/>
      <c r="AH3633" s="9"/>
      <c r="AI3633" s="10"/>
      <c r="AJ3633" s="9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</row>
    <row r="3634" spans="1:145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13"/>
      <c r="T3634" s="13"/>
      <c r="U3634" s="13"/>
      <c r="V3634" s="13"/>
      <c r="W3634" s="4"/>
      <c r="X3634" s="30"/>
      <c r="Y3634" s="9"/>
      <c r="Z3634" s="9"/>
      <c r="AA3634" s="28"/>
      <c r="AB3634" s="3"/>
      <c r="AC3634" s="1"/>
      <c r="AD3634" s="9"/>
      <c r="AE3634" s="3"/>
      <c r="AF3634" s="3"/>
      <c r="AG3634" s="3"/>
      <c r="AH3634" s="9"/>
      <c r="AI3634" s="10"/>
      <c r="AJ3634" s="9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</row>
    <row r="3635" spans="1:145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13"/>
      <c r="T3635" s="13"/>
      <c r="U3635" s="13"/>
      <c r="V3635" s="13"/>
      <c r="W3635" s="4"/>
      <c r="X3635" s="30"/>
      <c r="Y3635" s="9"/>
      <c r="Z3635" s="9"/>
      <c r="AA3635" s="28"/>
      <c r="AB3635" s="3"/>
      <c r="AC3635" s="1"/>
      <c r="AD3635" s="9"/>
      <c r="AE3635" s="3"/>
      <c r="AF3635" s="3"/>
      <c r="AG3635" s="3"/>
      <c r="AH3635" s="9"/>
      <c r="AI3635" s="10"/>
      <c r="AJ3635" s="9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</row>
    <row r="3636" spans="1:145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13"/>
      <c r="T3636" s="13"/>
      <c r="U3636" s="13"/>
      <c r="V3636" s="13"/>
      <c r="W3636" s="4"/>
      <c r="X3636" s="30"/>
      <c r="Y3636" s="9"/>
      <c r="Z3636" s="9"/>
      <c r="AA3636" s="28"/>
      <c r="AB3636" s="3"/>
      <c r="AC3636" s="1"/>
      <c r="AD3636" s="9"/>
      <c r="AE3636" s="3"/>
      <c r="AF3636" s="3"/>
      <c r="AG3636" s="3"/>
      <c r="AH3636" s="9"/>
      <c r="AI3636" s="10"/>
      <c r="AJ3636" s="9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</row>
    <row r="3637" spans="1:145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13"/>
      <c r="T3637" s="13"/>
      <c r="U3637" s="13"/>
      <c r="V3637" s="13"/>
      <c r="W3637" s="4"/>
      <c r="X3637" s="30"/>
      <c r="Y3637" s="9"/>
      <c r="Z3637" s="9"/>
      <c r="AA3637" s="28"/>
      <c r="AB3637" s="3"/>
      <c r="AC3637" s="1"/>
      <c r="AD3637" s="9"/>
      <c r="AE3637" s="3"/>
      <c r="AF3637" s="3"/>
      <c r="AG3637" s="3"/>
      <c r="AH3637" s="9"/>
      <c r="AI3637" s="10"/>
      <c r="AJ3637" s="9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</row>
    <row r="3638" spans="1:145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13"/>
      <c r="T3638" s="13"/>
      <c r="U3638" s="13"/>
      <c r="V3638" s="13"/>
      <c r="W3638" s="4"/>
      <c r="X3638" s="30"/>
      <c r="Y3638" s="9"/>
      <c r="Z3638" s="9"/>
      <c r="AA3638" s="28"/>
      <c r="AB3638" s="3"/>
      <c r="AC3638" s="1"/>
      <c r="AD3638" s="9"/>
      <c r="AE3638" s="3"/>
      <c r="AF3638" s="3"/>
      <c r="AG3638" s="3"/>
      <c r="AH3638" s="9"/>
      <c r="AI3638" s="10"/>
      <c r="AJ3638" s="9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</row>
    <row r="3639" spans="1:145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13"/>
      <c r="T3639" s="13"/>
      <c r="U3639" s="13"/>
      <c r="V3639" s="13"/>
      <c r="W3639" s="4"/>
      <c r="X3639" s="30"/>
      <c r="Y3639" s="9"/>
      <c r="Z3639" s="9"/>
      <c r="AA3639" s="28"/>
      <c r="AB3639" s="3"/>
      <c r="AC3639" s="1"/>
      <c r="AD3639" s="9"/>
      <c r="AE3639" s="3"/>
      <c r="AF3639" s="3"/>
      <c r="AG3639" s="3"/>
      <c r="AH3639" s="9"/>
      <c r="AI3639" s="10"/>
      <c r="AJ3639" s="9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</row>
    <row r="3640" spans="1:145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13"/>
      <c r="T3640" s="13"/>
      <c r="U3640" s="13"/>
      <c r="V3640" s="13"/>
      <c r="W3640" s="4"/>
      <c r="X3640" s="30"/>
      <c r="Y3640" s="9"/>
      <c r="Z3640" s="9"/>
      <c r="AA3640" s="28"/>
      <c r="AB3640" s="3"/>
      <c r="AC3640" s="1"/>
      <c r="AD3640" s="9"/>
      <c r="AE3640" s="3"/>
      <c r="AF3640" s="3"/>
      <c r="AG3640" s="3"/>
      <c r="AH3640" s="9"/>
      <c r="AI3640" s="10"/>
      <c r="AJ3640" s="9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</row>
    <row r="3641" spans="1:145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13"/>
      <c r="T3641" s="13"/>
      <c r="U3641" s="13"/>
      <c r="V3641" s="13"/>
      <c r="W3641" s="4"/>
      <c r="X3641" s="30"/>
      <c r="Y3641" s="9"/>
      <c r="Z3641" s="9"/>
      <c r="AA3641" s="28"/>
      <c r="AB3641" s="3"/>
      <c r="AC3641" s="1"/>
      <c r="AD3641" s="9"/>
      <c r="AE3641" s="3"/>
      <c r="AF3641" s="3"/>
      <c r="AG3641" s="3"/>
      <c r="AH3641" s="9"/>
      <c r="AI3641" s="10"/>
      <c r="AJ3641" s="9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</row>
    <row r="3642" spans="1:145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13"/>
      <c r="T3642" s="13"/>
      <c r="U3642" s="13"/>
      <c r="V3642" s="13"/>
      <c r="W3642" s="4"/>
      <c r="X3642" s="30"/>
      <c r="Y3642" s="9"/>
      <c r="Z3642" s="9"/>
      <c r="AA3642" s="28"/>
      <c r="AB3642" s="3"/>
      <c r="AC3642" s="1"/>
      <c r="AD3642" s="9"/>
      <c r="AE3642" s="3"/>
      <c r="AF3642" s="3"/>
      <c r="AG3642" s="3"/>
      <c r="AH3642" s="9"/>
      <c r="AI3642" s="10"/>
      <c r="AJ3642" s="9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</row>
    <row r="3643" spans="1:145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13"/>
      <c r="T3643" s="13"/>
      <c r="U3643" s="13"/>
      <c r="V3643" s="13"/>
      <c r="W3643" s="4"/>
      <c r="X3643" s="30"/>
      <c r="Y3643" s="9"/>
      <c r="Z3643" s="9"/>
      <c r="AA3643" s="28"/>
      <c r="AB3643" s="3"/>
      <c r="AC3643" s="1"/>
      <c r="AD3643" s="9"/>
      <c r="AE3643" s="3"/>
      <c r="AF3643" s="3"/>
      <c r="AG3643" s="3"/>
      <c r="AH3643" s="9"/>
      <c r="AI3643" s="10"/>
      <c r="AJ3643" s="9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</row>
    <row r="3644" spans="1:145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13"/>
      <c r="T3644" s="13"/>
      <c r="U3644" s="13"/>
      <c r="V3644" s="13"/>
      <c r="W3644" s="4"/>
      <c r="X3644" s="30"/>
      <c r="Y3644" s="9"/>
      <c r="Z3644" s="9"/>
      <c r="AA3644" s="28"/>
      <c r="AB3644" s="3"/>
      <c r="AC3644" s="1"/>
      <c r="AD3644" s="9"/>
      <c r="AE3644" s="3"/>
      <c r="AF3644" s="3"/>
      <c r="AG3644" s="3"/>
      <c r="AH3644" s="9"/>
      <c r="AI3644" s="10"/>
      <c r="AJ3644" s="9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</row>
    <row r="3645" spans="1:145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13"/>
      <c r="T3645" s="13"/>
      <c r="U3645" s="13"/>
      <c r="V3645" s="13"/>
      <c r="W3645" s="4"/>
      <c r="X3645" s="30"/>
      <c r="Y3645" s="9"/>
      <c r="Z3645" s="9"/>
      <c r="AA3645" s="28"/>
      <c r="AB3645" s="3"/>
      <c r="AC3645" s="1"/>
      <c r="AD3645" s="9"/>
      <c r="AE3645" s="3"/>
      <c r="AF3645" s="3"/>
      <c r="AG3645" s="3"/>
      <c r="AH3645" s="9"/>
      <c r="AI3645" s="10"/>
      <c r="AJ3645" s="9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</row>
    <row r="3646" spans="1:145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13"/>
      <c r="T3646" s="13"/>
      <c r="U3646" s="13"/>
      <c r="V3646" s="13"/>
      <c r="W3646" s="4"/>
      <c r="X3646" s="30"/>
      <c r="Y3646" s="9"/>
      <c r="Z3646" s="9"/>
      <c r="AA3646" s="28"/>
      <c r="AB3646" s="3"/>
      <c r="AC3646" s="1"/>
      <c r="AD3646" s="9"/>
      <c r="AE3646" s="3"/>
      <c r="AF3646" s="3"/>
      <c r="AG3646" s="3"/>
      <c r="AH3646" s="9"/>
      <c r="AI3646" s="10"/>
      <c r="AJ3646" s="9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</row>
    <row r="3647" spans="1:145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13"/>
      <c r="T3647" s="13"/>
      <c r="U3647" s="13"/>
      <c r="V3647" s="13"/>
      <c r="W3647" s="4"/>
      <c r="X3647" s="30"/>
      <c r="Y3647" s="9"/>
      <c r="Z3647" s="9"/>
      <c r="AA3647" s="28"/>
      <c r="AB3647" s="3"/>
      <c r="AC3647" s="1"/>
      <c r="AD3647" s="9"/>
      <c r="AE3647" s="3"/>
      <c r="AF3647" s="3"/>
      <c r="AG3647" s="3"/>
      <c r="AH3647" s="9"/>
      <c r="AI3647" s="10"/>
      <c r="AJ3647" s="9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</row>
    <row r="3648" spans="1:145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13"/>
      <c r="T3648" s="13"/>
      <c r="U3648" s="13"/>
      <c r="V3648" s="13"/>
      <c r="W3648" s="4"/>
      <c r="X3648" s="30"/>
      <c r="Y3648" s="9"/>
      <c r="Z3648" s="9"/>
      <c r="AA3648" s="28"/>
      <c r="AB3648" s="3"/>
      <c r="AC3648" s="1"/>
      <c r="AD3648" s="9"/>
      <c r="AE3648" s="3"/>
      <c r="AF3648" s="3"/>
      <c r="AG3648" s="3"/>
      <c r="AH3648" s="9"/>
      <c r="AI3648" s="10"/>
      <c r="AJ3648" s="9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</row>
    <row r="3649" spans="1:145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13"/>
      <c r="T3649" s="13"/>
      <c r="U3649" s="13"/>
      <c r="V3649" s="13"/>
      <c r="W3649" s="4"/>
      <c r="X3649" s="30"/>
      <c r="Y3649" s="9"/>
      <c r="Z3649" s="9"/>
      <c r="AA3649" s="28"/>
      <c r="AB3649" s="3"/>
      <c r="AC3649" s="1"/>
      <c r="AD3649" s="9"/>
      <c r="AE3649" s="3"/>
      <c r="AF3649" s="3"/>
      <c r="AG3649" s="3"/>
      <c r="AH3649" s="9"/>
      <c r="AI3649" s="10"/>
      <c r="AJ3649" s="9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</row>
    <row r="3650" spans="1:145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13"/>
      <c r="T3650" s="13"/>
      <c r="U3650" s="13"/>
      <c r="V3650" s="13"/>
      <c r="W3650" s="4"/>
      <c r="X3650" s="30"/>
      <c r="Y3650" s="9"/>
      <c r="Z3650" s="9"/>
      <c r="AA3650" s="28"/>
      <c r="AB3650" s="3"/>
      <c r="AC3650" s="1"/>
      <c r="AD3650" s="9"/>
      <c r="AE3650" s="3"/>
      <c r="AF3650" s="3"/>
      <c r="AG3650" s="3"/>
      <c r="AH3650" s="9"/>
      <c r="AI3650" s="10"/>
      <c r="AJ3650" s="9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</row>
    <row r="3651" spans="1:145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13"/>
      <c r="T3651" s="13"/>
      <c r="U3651" s="13"/>
      <c r="V3651" s="13"/>
      <c r="W3651" s="4"/>
      <c r="X3651" s="30"/>
      <c r="Y3651" s="9"/>
      <c r="Z3651" s="9"/>
      <c r="AA3651" s="28"/>
      <c r="AB3651" s="3"/>
      <c r="AC3651" s="1"/>
      <c r="AD3651" s="9"/>
      <c r="AE3651" s="3"/>
      <c r="AF3651" s="3"/>
      <c r="AG3651" s="3"/>
      <c r="AH3651" s="9"/>
      <c r="AI3651" s="10"/>
      <c r="AJ3651" s="9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</row>
    <row r="3652" spans="1:145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13"/>
      <c r="T3652" s="13"/>
      <c r="U3652" s="13"/>
      <c r="V3652" s="13"/>
      <c r="W3652" s="4"/>
      <c r="X3652" s="30"/>
      <c r="Y3652" s="9"/>
      <c r="Z3652" s="9"/>
      <c r="AA3652" s="28"/>
      <c r="AB3652" s="3"/>
      <c r="AC3652" s="1"/>
      <c r="AD3652" s="9"/>
      <c r="AE3652" s="3"/>
      <c r="AF3652" s="3"/>
      <c r="AG3652" s="3"/>
      <c r="AH3652" s="9"/>
      <c r="AI3652" s="10"/>
      <c r="AJ3652" s="9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</row>
    <row r="3653" spans="1:145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13"/>
      <c r="T3653" s="13"/>
      <c r="U3653" s="13"/>
      <c r="V3653" s="13"/>
      <c r="W3653" s="4"/>
      <c r="X3653" s="30"/>
      <c r="Y3653" s="9"/>
      <c r="Z3653" s="9"/>
      <c r="AA3653" s="28"/>
      <c r="AB3653" s="3"/>
      <c r="AC3653" s="1"/>
      <c r="AD3653" s="9"/>
      <c r="AE3653" s="3"/>
      <c r="AF3653" s="3"/>
      <c r="AG3653" s="3"/>
      <c r="AH3653" s="9"/>
      <c r="AI3653" s="10"/>
      <c r="AJ3653" s="9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</row>
    <row r="3654" spans="1:145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13"/>
      <c r="T3654" s="13"/>
      <c r="U3654" s="13"/>
      <c r="V3654" s="13"/>
      <c r="W3654" s="4"/>
      <c r="X3654" s="30"/>
      <c r="Y3654" s="9"/>
      <c r="Z3654" s="9"/>
      <c r="AA3654" s="28"/>
      <c r="AB3654" s="3"/>
      <c r="AC3654" s="1"/>
      <c r="AD3654" s="9"/>
      <c r="AE3654" s="3"/>
      <c r="AF3654" s="3"/>
      <c r="AG3654" s="3"/>
      <c r="AH3654" s="9"/>
      <c r="AI3654" s="10"/>
      <c r="AJ3654" s="9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</row>
    <row r="3655" spans="1:145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13"/>
      <c r="T3655" s="13"/>
      <c r="U3655" s="13"/>
      <c r="V3655" s="13"/>
      <c r="W3655" s="4"/>
      <c r="X3655" s="30"/>
      <c r="Y3655" s="9"/>
      <c r="Z3655" s="9"/>
      <c r="AA3655" s="28"/>
      <c r="AB3655" s="3"/>
      <c r="AC3655" s="1"/>
      <c r="AD3655" s="9"/>
      <c r="AE3655" s="3"/>
      <c r="AF3655" s="3"/>
      <c r="AG3655" s="3"/>
      <c r="AH3655" s="9"/>
      <c r="AI3655" s="10"/>
      <c r="AJ3655" s="9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</row>
    <row r="3656" spans="1:145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13"/>
      <c r="T3656" s="13"/>
      <c r="U3656" s="13"/>
      <c r="V3656" s="13"/>
      <c r="W3656" s="4"/>
      <c r="X3656" s="30"/>
      <c r="Y3656" s="9"/>
      <c r="Z3656" s="9"/>
      <c r="AA3656" s="28"/>
      <c r="AB3656" s="3"/>
      <c r="AC3656" s="1"/>
      <c r="AD3656" s="9"/>
      <c r="AE3656" s="3"/>
      <c r="AF3656" s="3"/>
      <c r="AG3656" s="3"/>
      <c r="AH3656" s="9"/>
      <c r="AI3656" s="10"/>
      <c r="AJ3656" s="9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</row>
    <row r="3657" spans="1:145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13"/>
      <c r="T3657" s="13"/>
      <c r="U3657" s="13"/>
      <c r="V3657" s="13"/>
      <c r="W3657" s="4"/>
      <c r="X3657" s="30"/>
      <c r="Y3657" s="9"/>
      <c r="Z3657" s="9"/>
      <c r="AA3657" s="28"/>
      <c r="AB3657" s="3"/>
      <c r="AC3657" s="1"/>
      <c r="AD3657" s="9"/>
      <c r="AE3657" s="3"/>
      <c r="AF3657" s="3"/>
      <c r="AG3657" s="3"/>
      <c r="AH3657" s="9"/>
      <c r="AI3657" s="10"/>
      <c r="AJ3657" s="9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</row>
    <row r="3658" spans="1:145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13"/>
      <c r="T3658" s="13"/>
      <c r="U3658" s="13"/>
      <c r="V3658" s="13"/>
      <c r="W3658" s="4"/>
      <c r="X3658" s="30"/>
      <c r="Y3658" s="9"/>
      <c r="Z3658" s="9"/>
      <c r="AA3658" s="28"/>
      <c r="AB3658" s="3"/>
      <c r="AC3658" s="1"/>
      <c r="AD3658" s="9"/>
      <c r="AE3658" s="3"/>
      <c r="AF3658" s="3"/>
      <c r="AG3658" s="3"/>
      <c r="AH3658" s="9"/>
      <c r="AI3658" s="10"/>
      <c r="AJ3658" s="9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</row>
    <row r="3659" spans="1:145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13"/>
      <c r="T3659" s="13"/>
      <c r="U3659" s="13"/>
      <c r="V3659" s="13"/>
      <c r="W3659" s="4"/>
      <c r="X3659" s="30"/>
      <c r="Y3659" s="9"/>
      <c r="Z3659" s="9"/>
      <c r="AA3659" s="28"/>
      <c r="AB3659" s="3"/>
      <c r="AC3659" s="1"/>
      <c r="AD3659" s="9"/>
      <c r="AE3659" s="3"/>
      <c r="AF3659" s="3"/>
      <c r="AG3659" s="3"/>
      <c r="AH3659" s="9"/>
      <c r="AI3659" s="10"/>
      <c r="AJ3659" s="9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</row>
    <row r="3660" spans="1:145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13"/>
      <c r="T3660" s="13"/>
      <c r="U3660" s="13"/>
      <c r="V3660" s="13"/>
      <c r="W3660" s="4"/>
      <c r="X3660" s="30"/>
      <c r="Y3660" s="9"/>
      <c r="Z3660" s="9"/>
      <c r="AA3660" s="28"/>
      <c r="AB3660" s="3"/>
      <c r="AC3660" s="1"/>
      <c r="AD3660" s="9"/>
      <c r="AE3660" s="3"/>
      <c r="AF3660" s="3"/>
      <c r="AG3660" s="3"/>
      <c r="AH3660" s="9"/>
      <c r="AI3660" s="10"/>
      <c r="AJ3660" s="9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</row>
    <row r="3661" spans="1:145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13"/>
      <c r="T3661" s="13"/>
      <c r="U3661" s="13"/>
      <c r="V3661" s="13"/>
      <c r="W3661" s="4"/>
      <c r="X3661" s="30"/>
      <c r="Y3661" s="9"/>
      <c r="Z3661" s="9"/>
      <c r="AA3661" s="28"/>
      <c r="AB3661" s="3"/>
      <c r="AC3661" s="1"/>
      <c r="AD3661" s="9"/>
      <c r="AE3661" s="3"/>
      <c r="AF3661" s="3"/>
      <c r="AG3661" s="3"/>
      <c r="AH3661" s="9"/>
      <c r="AI3661" s="10"/>
      <c r="AJ3661" s="9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</row>
    <row r="3662" spans="1:145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13"/>
      <c r="T3662" s="13"/>
      <c r="U3662" s="13"/>
      <c r="V3662" s="13"/>
      <c r="W3662" s="4"/>
      <c r="X3662" s="30"/>
      <c r="Y3662" s="9"/>
      <c r="Z3662" s="9"/>
      <c r="AA3662" s="28"/>
      <c r="AB3662" s="3"/>
      <c r="AC3662" s="1"/>
      <c r="AD3662" s="9"/>
      <c r="AE3662" s="3"/>
      <c r="AF3662" s="3"/>
      <c r="AG3662" s="3"/>
      <c r="AH3662" s="9"/>
      <c r="AI3662" s="10"/>
      <c r="AJ3662" s="9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</row>
    <row r="3663" spans="1:145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13"/>
      <c r="T3663" s="13"/>
      <c r="U3663" s="13"/>
      <c r="V3663" s="13"/>
      <c r="W3663" s="4"/>
      <c r="X3663" s="30"/>
      <c r="Y3663" s="9"/>
      <c r="Z3663" s="9"/>
      <c r="AA3663" s="28"/>
      <c r="AB3663" s="3"/>
      <c r="AC3663" s="1"/>
      <c r="AD3663" s="9"/>
      <c r="AE3663" s="3"/>
      <c r="AF3663" s="3"/>
      <c r="AG3663" s="3"/>
      <c r="AH3663" s="9"/>
      <c r="AI3663" s="10"/>
      <c r="AJ3663" s="9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</row>
    <row r="3664" spans="1:145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13"/>
      <c r="T3664" s="13"/>
      <c r="U3664" s="13"/>
      <c r="V3664" s="13"/>
      <c r="W3664" s="4"/>
      <c r="X3664" s="30"/>
      <c r="Y3664" s="27"/>
      <c r="Z3664" s="27"/>
      <c r="AA3664" s="32"/>
      <c r="AB3664" s="20"/>
      <c r="AC3664" s="23"/>
      <c r="AD3664" s="27"/>
      <c r="AE3664" s="20"/>
      <c r="AF3664" s="20"/>
      <c r="AG3664" s="20"/>
      <c r="AH3664" s="27"/>
      <c r="AI3664" s="21"/>
      <c r="AJ3664" s="27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</row>
    <row r="3665" spans="1:145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13"/>
      <c r="T3665" s="13"/>
      <c r="U3665" s="13"/>
      <c r="V3665" s="13"/>
      <c r="W3665" s="4"/>
      <c r="X3665" s="30"/>
      <c r="Y3665" s="9"/>
      <c r="Z3665" s="9"/>
      <c r="AA3665" s="28"/>
      <c r="AB3665" s="3"/>
      <c r="AC3665" s="1"/>
      <c r="AD3665" s="9"/>
      <c r="AE3665" s="3"/>
      <c r="AF3665" s="3"/>
      <c r="AG3665" s="3"/>
      <c r="AH3665" s="9"/>
      <c r="AI3665" s="10"/>
      <c r="AJ3665" s="9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</row>
    <row r="3666" spans="1:145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13"/>
      <c r="T3666" s="13"/>
      <c r="U3666" s="13"/>
      <c r="V3666" s="13"/>
      <c r="W3666" s="4"/>
      <c r="X3666" s="30"/>
      <c r="Y3666" s="27"/>
      <c r="Z3666" s="27"/>
      <c r="AA3666" s="32"/>
      <c r="AB3666" s="20"/>
      <c r="AC3666" s="23"/>
      <c r="AD3666" s="27"/>
      <c r="AE3666" s="20"/>
      <c r="AF3666" s="20"/>
      <c r="AG3666" s="20"/>
      <c r="AH3666" s="27"/>
      <c r="AI3666" s="21"/>
      <c r="AJ3666" s="27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</row>
    <row r="3667" spans="1:145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13"/>
      <c r="T3667" s="13"/>
      <c r="U3667" s="13"/>
      <c r="V3667" s="13"/>
      <c r="W3667" s="4"/>
      <c r="X3667" s="30"/>
      <c r="Y3667" s="9"/>
      <c r="Z3667" s="9"/>
      <c r="AA3667" s="28"/>
      <c r="AB3667" s="3"/>
      <c r="AC3667" s="1"/>
      <c r="AD3667" s="9"/>
      <c r="AE3667" s="3"/>
      <c r="AF3667" s="3"/>
      <c r="AG3667" s="3"/>
      <c r="AH3667" s="9"/>
      <c r="AI3667" s="10"/>
      <c r="AJ3667" s="9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</row>
    <row r="3668" spans="1:145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13"/>
      <c r="T3668" s="13"/>
      <c r="U3668" s="13"/>
      <c r="V3668" s="13"/>
      <c r="W3668" s="4"/>
      <c r="X3668" s="30"/>
      <c r="Y3668" s="9"/>
      <c r="Z3668" s="9"/>
      <c r="AA3668" s="28"/>
      <c r="AB3668" s="3"/>
      <c r="AC3668" s="1"/>
      <c r="AD3668" s="9"/>
      <c r="AE3668" s="3"/>
      <c r="AF3668" s="3"/>
      <c r="AG3668" s="3"/>
      <c r="AH3668" s="9"/>
      <c r="AI3668" s="10"/>
      <c r="AJ3668" s="9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</row>
    <row r="3669" spans="1:145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13"/>
      <c r="T3669" s="13"/>
      <c r="U3669" s="13"/>
      <c r="V3669" s="13"/>
      <c r="W3669" s="4"/>
      <c r="X3669" s="30"/>
      <c r="Y3669" s="9"/>
      <c r="Z3669" s="9"/>
      <c r="AA3669" s="28"/>
      <c r="AB3669" s="3"/>
      <c r="AC3669" s="1"/>
      <c r="AD3669" s="9"/>
      <c r="AE3669" s="3"/>
      <c r="AF3669" s="3"/>
      <c r="AG3669" s="3"/>
      <c r="AH3669" s="9"/>
      <c r="AI3669" s="10"/>
      <c r="AJ3669" s="9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</row>
    <row r="3670" spans="1:145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13"/>
      <c r="T3670" s="13"/>
      <c r="U3670" s="13"/>
      <c r="V3670" s="13"/>
      <c r="W3670" s="4"/>
      <c r="X3670" s="30"/>
      <c r="Y3670" s="9"/>
      <c r="Z3670" s="9"/>
      <c r="AA3670" s="28"/>
      <c r="AB3670" s="3"/>
      <c r="AC3670" s="1"/>
      <c r="AD3670" s="9"/>
      <c r="AE3670" s="3"/>
      <c r="AF3670" s="3"/>
      <c r="AG3670" s="3"/>
      <c r="AH3670" s="9"/>
      <c r="AI3670" s="10"/>
      <c r="AJ3670" s="9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</row>
    <row r="3671" spans="1:145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13"/>
      <c r="T3671" s="13"/>
      <c r="U3671" s="13"/>
      <c r="V3671" s="13"/>
      <c r="W3671" s="4"/>
      <c r="X3671" s="30"/>
      <c r="Y3671" s="9"/>
      <c r="Z3671" s="9"/>
      <c r="AA3671" s="28"/>
      <c r="AB3671" s="3"/>
      <c r="AC3671" s="1"/>
      <c r="AD3671" s="9"/>
      <c r="AE3671" s="3"/>
      <c r="AF3671" s="3"/>
      <c r="AG3671" s="3"/>
      <c r="AH3671" s="9"/>
      <c r="AI3671" s="10"/>
      <c r="AJ3671" s="9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</row>
    <row r="3672" spans="1:145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13"/>
      <c r="T3672" s="13"/>
      <c r="U3672" s="13"/>
      <c r="V3672" s="13"/>
      <c r="W3672" s="4"/>
      <c r="X3672" s="30"/>
      <c r="Y3672" s="9"/>
      <c r="Z3672" s="9"/>
      <c r="AA3672" s="28"/>
      <c r="AB3672" s="3"/>
      <c r="AC3672" s="1"/>
      <c r="AD3672" s="9"/>
      <c r="AE3672" s="3"/>
      <c r="AF3672" s="3"/>
      <c r="AG3672" s="3"/>
      <c r="AH3672" s="9"/>
      <c r="AI3672" s="10"/>
      <c r="AJ3672" s="9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</row>
    <row r="3673" spans="1:145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13"/>
      <c r="T3673" s="13"/>
      <c r="U3673" s="13"/>
      <c r="V3673" s="13"/>
      <c r="W3673" s="4"/>
      <c r="X3673" s="30"/>
      <c r="Y3673" s="9"/>
      <c r="Z3673" s="9"/>
      <c r="AA3673" s="28"/>
      <c r="AB3673" s="3"/>
      <c r="AC3673" s="1"/>
      <c r="AD3673" s="9"/>
      <c r="AE3673" s="3"/>
      <c r="AF3673" s="3"/>
      <c r="AG3673" s="3"/>
      <c r="AH3673" s="9"/>
      <c r="AI3673" s="10"/>
      <c r="AJ3673" s="9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</row>
    <row r="3674" spans="1:145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13"/>
      <c r="T3674" s="13"/>
      <c r="U3674" s="13"/>
      <c r="V3674" s="13"/>
      <c r="W3674" s="4"/>
      <c r="X3674" s="30"/>
      <c r="Y3674" s="9"/>
      <c r="Z3674" s="9"/>
      <c r="AA3674" s="28"/>
      <c r="AB3674" s="3"/>
      <c r="AC3674" s="1"/>
      <c r="AD3674" s="9"/>
      <c r="AE3674" s="3"/>
      <c r="AF3674" s="3"/>
      <c r="AG3674" s="3"/>
      <c r="AH3674" s="9"/>
      <c r="AI3674" s="10"/>
      <c r="AJ3674" s="9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</row>
    <row r="3675" spans="1:145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13"/>
      <c r="T3675" s="13"/>
      <c r="U3675" s="13"/>
      <c r="V3675" s="13"/>
      <c r="W3675" s="4"/>
      <c r="X3675" s="30"/>
      <c r="Y3675" s="9"/>
      <c r="Z3675" s="9"/>
      <c r="AA3675" s="28"/>
      <c r="AB3675" s="3"/>
      <c r="AC3675" s="1"/>
      <c r="AD3675" s="9"/>
      <c r="AE3675" s="3"/>
      <c r="AF3675" s="3"/>
      <c r="AG3675" s="3"/>
      <c r="AH3675" s="9"/>
      <c r="AI3675" s="10"/>
      <c r="AJ3675" s="9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</row>
    <row r="3676" spans="1:145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13"/>
      <c r="T3676" s="13"/>
      <c r="U3676" s="13"/>
      <c r="V3676" s="13"/>
      <c r="W3676" s="4"/>
      <c r="X3676" s="30"/>
      <c r="Y3676" s="9"/>
      <c r="Z3676" s="9"/>
      <c r="AA3676" s="28"/>
      <c r="AB3676" s="3"/>
      <c r="AC3676" s="1"/>
      <c r="AD3676" s="9"/>
      <c r="AE3676" s="3"/>
      <c r="AF3676" s="3"/>
      <c r="AG3676" s="3"/>
      <c r="AH3676" s="9"/>
      <c r="AI3676" s="10"/>
      <c r="AJ3676" s="9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</row>
    <row r="3677" spans="1:145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13"/>
      <c r="T3677" s="13"/>
      <c r="U3677" s="13"/>
      <c r="V3677" s="13"/>
      <c r="W3677" s="4"/>
      <c r="X3677" s="30"/>
      <c r="Y3677" s="9"/>
      <c r="Z3677" s="9"/>
      <c r="AA3677" s="28"/>
      <c r="AB3677" s="3"/>
      <c r="AC3677" s="1"/>
      <c r="AD3677" s="9"/>
      <c r="AE3677" s="3"/>
      <c r="AF3677" s="3"/>
      <c r="AG3677" s="3"/>
      <c r="AH3677" s="9"/>
      <c r="AI3677" s="10"/>
      <c r="AJ3677" s="9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</row>
    <row r="3678" spans="1:145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13"/>
      <c r="T3678" s="13"/>
      <c r="U3678" s="13"/>
      <c r="V3678" s="13"/>
      <c r="W3678" s="4"/>
      <c r="X3678" s="30"/>
      <c r="Y3678" s="9"/>
      <c r="Z3678" s="9"/>
      <c r="AA3678" s="28"/>
      <c r="AB3678" s="3"/>
      <c r="AC3678" s="1"/>
      <c r="AD3678" s="9"/>
      <c r="AE3678" s="3"/>
      <c r="AF3678" s="3"/>
      <c r="AG3678" s="3"/>
      <c r="AH3678" s="9"/>
      <c r="AI3678" s="10"/>
      <c r="AJ3678" s="9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</row>
    <row r="3679" spans="1:145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13"/>
      <c r="T3679" s="13"/>
      <c r="U3679" s="13"/>
      <c r="V3679" s="13"/>
      <c r="W3679" s="4"/>
      <c r="X3679" s="30"/>
      <c r="Y3679" s="9"/>
      <c r="Z3679" s="9"/>
      <c r="AA3679" s="28"/>
      <c r="AB3679" s="3"/>
      <c r="AC3679" s="1"/>
      <c r="AD3679" s="9"/>
      <c r="AE3679" s="3"/>
      <c r="AF3679" s="3"/>
      <c r="AG3679" s="3"/>
      <c r="AH3679" s="9"/>
      <c r="AI3679" s="10"/>
      <c r="AJ3679" s="9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</row>
    <row r="3680" spans="1:145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13"/>
      <c r="T3680" s="13"/>
      <c r="U3680" s="13"/>
      <c r="V3680" s="13"/>
      <c r="W3680" s="4"/>
      <c r="X3680" s="30"/>
      <c r="Y3680" s="9"/>
      <c r="Z3680" s="9"/>
      <c r="AA3680" s="28"/>
      <c r="AB3680" s="3"/>
      <c r="AC3680" s="1"/>
      <c r="AD3680" s="9"/>
      <c r="AE3680" s="3"/>
      <c r="AF3680" s="3"/>
      <c r="AG3680" s="3"/>
      <c r="AH3680" s="9"/>
      <c r="AI3680" s="10"/>
      <c r="AJ3680" s="9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</row>
    <row r="3681" spans="1:145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13"/>
      <c r="T3681" s="13"/>
      <c r="U3681" s="13"/>
      <c r="V3681" s="13"/>
      <c r="W3681" s="4"/>
      <c r="X3681" s="30"/>
      <c r="Y3681" s="9"/>
      <c r="Z3681" s="9"/>
      <c r="AA3681" s="28"/>
      <c r="AB3681" s="3"/>
      <c r="AC3681" s="1"/>
      <c r="AD3681" s="9"/>
      <c r="AE3681" s="3"/>
      <c r="AF3681" s="3"/>
      <c r="AG3681" s="3"/>
      <c r="AH3681" s="9"/>
      <c r="AI3681" s="10"/>
      <c r="AJ3681" s="9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</row>
    <row r="3682" spans="1:145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13"/>
      <c r="T3682" s="13"/>
      <c r="U3682" s="13"/>
      <c r="V3682" s="13"/>
      <c r="W3682" s="4"/>
      <c r="X3682" s="30"/>
      <c r="Y3682" s="9"/>
      <c r="Z3682" s="9"/>
      <c r="AA3682" s="28"/>
      <c r="AB3682" s="3"/>
      <c r="AC3682" s="1"/>
      <c r="AD3682" s="9"/>
      <c r="AE3682" s="3"/>
      <c r="AF3682" s="3"/>
      <c r="AG3682" s="3"/>
      <c r="AH3682" s="9"/>
      <c r="AI3682" s="10"/>
      <c r="AJ3682" s="9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</row>
    <row r="3683" spans="1:145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13"/>
      <c r="T3683" s="13"/>
      <c r="U3683" s="13"/>
      <c r="V3683" s="13"/>
      <c r="W3683" s="4"/>
      <c r="X3683" s="30"/>
      <c r="Y3683" s="9"/>
      <c r="Z3683" s="9"/>
      <c r="AA3683" s="28"/>
      <c r="AB3683" s="3"/>
      <c r="AC3683" s="1"/>
      <c r="AD3683" s="9"/>
      <c r="AE3683" s="3"/>
      <c r="AF3683" s="3"/>
      <c r="AG3683" s="3"/>
      <c r="AH3683" s="9"/>
      <c r="AI3683" s="10"/>
      <c r="AJ3683" s="9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</row>
    <row r="3684" spans="1:145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13"/>
      <c r="T3684" s="13"/>
      <c r="U3684" s="13"/>
      <c r="V3684" s="13"/>
      <c r="W3684" s="4"/>
      <c r="X3684" s="30"/>
      <c r="Y3684" s="9"/>
      <c r="Z3684" s="9"/>
      <c r="AA3684" s="28"/>
      <c r="AB3684" s="3"/>
      <c r="AC3684" s="1"/>
      <c r="AD3684" s="9"/>
      <c r="AE3684" s="3"/>
      <c r="AF3684" s="3"/>
      <c r="AG3684" s="3"/>
      <c r="AH3684" s="9"/>
      <c r="AI3684" s="10"/>
      <c r="AJ3684" s="9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</row>
    <row r="3685" spans="1:145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13"/>
      <c r="T3685" s="13"/>
      <c r="U3685" s="13"/>
      <c r="V3685" s="13"/>
      <c r="W3685" s="4"/>
      <c r="X3685" s="30"/>
      <c r="Y3685" s="9"/>
      <c r="Z3685" s="9"/>
      <c r="AA3685" s="28"/>
      <c r="AB3685" s="3"/>
      <c r="AC3685" s="1"/>
      <c r="AD3685" s="9"/>
      <c r="AE3685" s="3"/>
      <c r="AF3685" s="3"/>
      <c r="AG3685" s="3"/>
      <c r="AH3685" s="9"/>
      <c r="AI3685" s="10"/>
      <c r="AJ3685" s="9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</row>
    <row r="3686" spans="1:145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13"/>
      <c r="T3686" s="13"/>
      <c r="U3686" s="13"/>
      <c r="V3686" s="13"/>
      <c r="W3686" s="4"/>
      <c r="X3686" s="30"/>
      <c r="Y3686" s="9"/>
      <c r="Z3686" s="9"/>
      <c r="AA3686" s="28"/>
      <c r="AB3686" s="3"/>
      <c r="AC3686" s="1"/>
      <c r="AD3686" s="9"/>
      <c r="AE3686" s="3"/>
      <c r="AF3686" s="3"/>
      <c r="AG3686" s="3"/>
      <c r="AH3686" s="9"/>
      <c r="AI3686" s="10"/>
      <c r="AJ3686" s="9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</row>
    <row r="3687" spans="1:145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13"/>
      <c r="T3687" s="13"/>
      <c r="U3687" s="13"/>
      <c r="V3687" s="13"/>
      <c r="W3687" s="4"/>
      <c r="X3687" s="30"/>
      <c r="Y3687" s="9"/>
      <c r="Z3687" s="9"/>
      <c r="AA3687" s="28"/>
      <c r="AB3687" s="3"/>
      <c r="AC3687" s="1"/>
      <c r="AD3687" s="9"/>
      <c r="AE3687" s="3"/>
      <c r="AF3687" s="3"/>
      <c r="AG3687" s="3"/>
      <c r="AH3687" s="9"/>
      <c r="AI3687" s="10"/>
      <c r="AJ3687" s="9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</row>
    <row r="3688" spans="1:145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13"/>
      <c r="T3688" s="13"/>
      <c r="U3688" s="13"/>
      <c r="V3688" s="13"/>
      <c r="W3688" s="4"/>
      <c r="X3688" s="30"/>
      <c r="Y3688" s="9"/>
      <c r="Z3688" s="9"/>
      <c r="AA3688" s="28"/>
      <c r="AB3688" s="3"/>
      <c r="AC3688" s="1"/>
      <c r="AD3688" s="9"/>
      <c r="AE3688" s="3"/>
      <c r="AF3688" s="3"/>
      <c r="AG3688" s="3"/>
      <c r="AH3688" s="9"/>
      <c r="AI3688" s="10"/>
      <c r="AJ3688" s="9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</row>
    <row r="3689" spans="1:145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13"/>
      <c r="T3689" s="13"/>
      <c r="U3689" s="13"/>
      <c r="V3689" s="13"/>
      <c r="W3689" s="4"/>
      <c r="X3689" s="30"/>
      <c r="Y3689" s="9"/>
      <c r="Z3689" s="9"/>
      <c r="AA3689" s="28"/>
      <c r="AB3689" s="3"/>
      <c r="AC3689" s="1"/>
      <c r="AD3689" s="9"/>
      <c r="AE3689" s="3"/>
      <c r="AF3689" s="3"/>
      <c r="AG3689" s="3"/>
      <c r="AH3689" s="9"/>
      <c r="AI3689" s="10"/>
      <c r="AJ3689" s="9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</row>
    <row r="3690" spans="1:145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13"/>
      <c r="T3690" s="13"/>
      <c r="U3690" s="13"/>
      <c r="V3690" s="13"/>
      <c r="W3690" s="4"/>
      <c r="X3690" s="30"/>
      <c r="Y3690" s="9"/>
      <c r="Z3690" s="9"/>
      <c r="AA3690" s="28"/>
      <c r="AB3690" s="3"/>
      <c r="AC3690" s="1"/>
      <c r="AD3690" s="9"/>
      <c r="AE3690" s="3"/>
      <c r="AF3690" s="3"/>
      <c r="AG3690" s="3"/>
      <c r="AH3690" s="9"/>
      <c r="AI3690" s="10"/>
      <c r="AJ3690" s="9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</row>
    <row r="3691" spans="1:145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13"/>
      <c r="T3691" s="13"/>
      <c r="U3691" s="13"/>
      <c r="V3691" s="13"/>
      <c r="W3691" s="4"/>
      <c r="X3691" s="30"/>
      <c r="Y3691" s="9"/>
      <c r="Z3691" s="9"/>
      <c r="AA3691" s="28"/>
      <c r="AB3691" s="3"/>
      <c r="AC3691" s="1"/>
      <c r="AD3691" s="9"/>
      <c r="AE3691" s="3"/>
      <c r="AF3691" s="3"/>
      <c r="AG3691" s="3"/>
      <c r="AH3691" s="9"/>
      <c r="AI3691" s="10"/>
      <c r="AJ3691" s="9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</row>
    <row r="3692" spans="1:145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13"/>
      <c r="T3692" s="13"/>
      <c r="U3692" s="13"/>
      <c r="V3692" s="13"/>
      <c r="W3692" s="4"/>
      <c r="X3692" s="30"/>
      <c r="Y3692" s="9"/>
      <c r="Z3692" s="9"/>
      <c r="AA3692" s="28"/>
      <c r="AB3692" s="3"/>
      <c r="AC3692" s="1"/>
      <c r="AD3692" s="9"/>
      <c r="AE3692" s="3"/>
      <c r="AF3692" s="3"/>
      <c r="AG3692" s="3"/>
      <c r="AH3692" s="9"/>
      <c r="AI3692" s="10"/>
      <c r="AJ3692" s="9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</row>
    <row r="3693" spans="1:145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13"/>
      <c r="T3693" s="13"/>
      <c r="U3693" s="13"/>
      <c r="V3693" s="13"/>
      <c r="W3693" s="4"/>
      <c r="X3693" s="30"/>
      <c r="Y3693" s="9"/>
      <c r="Z3693" s="9"/>
      <c r="AA3693" s="28"/>
      <c r="AB3693" s="3"/>
      <c r="AC3693" s="1"/>
      <c r="AD3693" s="9"/>
      <c r="AE3693" s="3"/>
      <c r="AF3693" s="3"/>
      <c r="AG3693" s="3"/>
      <c r="AH3693" s="9"/>
      <c r="AI3693" s="10"/>
      <c r="AJ3693" s="9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</row>
    <row r="3694" spans="1:145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13"/>
      <c r="T3694" s="13"/>
      <c r="U3694" s="13"/>
      <c r="V3694" s="13"/>
      <c r="W3694" s="4"/>
      <c r="X3694" s="30"/>
      <c r="Y3694" s="9"/>
      <c r="Z3694" s="9"/>
      <c r="AA3694" s="28"/>
      <c r="AB3694" s="3"/>
      <c r="AC3694" s="1"/>
      <c r="AD3694" s="9"/>
      <c r="AE3694" s="3"/>
      <c r="AF3694" s="3"/>
      <c r="AG3694" s="3"/>
      <c r="AH3694" s="9"/>
      <c r="AI3694" s="10"/>
      <c r="AJ3694" s="9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</row>
    <row r="3695" spans="1:145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13"/>
      <c r="T3695" s="13"/>
      <c r="U3695" s="13"/>
      <c r="V3695" s="13"/>
      <c r="W3695" s="4"/>
      <c r="X3695" s="30"/>
      <c r="Y3695" s="9"/>
      <c r="Z3695" s="9"/>
      <c r="AA3695" s="28"/>
      <c r="AB3695" s="3"/>
      <c r="AC3695" s="1"/>
      <c r="AD3695" s="9"/>
      <c r="AE3695" s="3"/>
      <c r="AF3695" s="3"/>
      <c r="AG3695" s="3"/>
      <c r="AH3695" s="9"/>
      <c r="AI3695" s="10"/>
      <c r="AJ3695" s="9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</row>
    <row r="3696" spans="1:145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13"/>
      <c r="T3696" s="13"/>
      <c r="U3696" s="13"/>
      <c r="V3696" s="13"/>
      <c r="W3696" s="4"/>
      <c r="X3696" s="30"/>
      <c r="Y3696" s="9"/>
      <c r="Z3696" s="9"/>
      <c r="AA3696" s="28"/>
      <c r="AB3696" s="3"/>
      <c r="AC3696" s="1"/>
      <c r="AD3696" s="9"/>
      <c r="AE3696" s="3"/>
      <c r="AF3696" s="3"/>
      <c r="AG3696" s="3"/>
      <c r="AH3696" s="9"/>
      <c r="AI3696" s="10"/>
      <c r="AJ3696" s="9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</row>
    <row r="3697" spans="1:145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13"/>
      <c r="T3697" s="13"/>
      <c r="U3697" s="13"/>
      <c r="V3697" s="13"/>
      <c r="W3697" s="4"/>
      <c r="X3697" s="30"/>
      <c r="Y3697" s="9"/>
      <c r="Z3697" s="9"/>
      <c r="AA3697" s="28"/>
      <c r="AB3697" s="3"/>
      <c r="AC3697" s="1"/>
      <c r="AD3697" s="9"/>
      <c r="AE3697" s="3"/>
      <c r="AF3697" s="3"/>
      <c r="AG3697" s="3"/>
      <c r="AH3697" s="9"/>
      <c r="AI3697" s="10"/>
      <c r="AJ3697" s="9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</row>
    <row r="3698" spans="1:145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13"/>
      <c r="T3698" s="13"/>
      <c r="U3698" s="13"/>
      <c r="V3698" s="13"/>
      <c r="W3698" s="4"/>
      <c r="X3698" s="30"/>
      <c r="Y3698" s="9"/>
      <c r="Z3698" s="9"/>
      <c r="AA3698" s="28"/>
      <c r="AB3698" s="3"/>
      <c r="AC3698" s="1"/>
      <c r="AD3698" s="9"/>
      <c r="AE3698" s="3"/>
      <c r="AF3698" s="3"/>
      <c r="AG3698" s="3"/>
      <c r="AH3698" s="9"/>
      <c r="AI3698" s="10"/>
      <c r="AJ3698" s="9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</row>
    <row r="3699" spans="1:145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13"/>
      <c r="T3699" s="13"/>
      <c r="U3699" s="13"/>
      <c r="V3699" s="13"/>
      <c r="W3699" s="4"/>
      <c r="X3699" s="30"/>
      <c r="Y3699" s="9"/>
      <c r="Z3699" s="9"/>
      <c r="AA3699" s="28"/>
      <c r="AB3699" s="3"/>
      <c r="AC3699" s="1"/>
      <c r="AD3699" s="9"/>
      <c r="AE3699" s="3"/>
      <c r="AF3699" s="3"/>
      <c r="AG3699" s="3"/>
      <c r="AH3699" s="9"/>
      <c r="AI3699" s="10"/>
      <c r="AJ3699" s="9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</row>
    <row r="3700" spans="1:145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13"/>
      <c r="T3700" s="13"/>
      <c r="U3700" s="13"/>
      <c r="V3700" s="13"/>
      <c r="W3700" s="4"/>
      <c r="X3700" s="30"/>
      <c r="Y3700" s="9"/>
      <c r="Z3700" s="9"/>
      <c r="AA3700" s="28"/>
      <c r="AB3700" s="3"/>
      <c r="AC3700" s="1"/>
      <c r="AD3700" s="9"/>
      <c r="AE3700" s="3"/>
      <c r="AF3700" s="3"/>
      <c r="AG3700" s="3"/>
      <c r="AH3700" s="9"/>
      <c r="AI3700" s="10"/>
      <c r="AJ3700" s="9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</row>
    <row r="3701" spans="1:145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13"/>
      <c r="T3701" s="13"/>
      <c r="U3701" s="13"/>
      <c r="V3701" s="13"/>
      <c r="W3701" s="4"/>
      <c r="X3701" s="30"/>
      <c r="Y3701" s="9"/>
      <c r="Z3701" s="9"/>
      <c r="AA3701" s="28"/>
      <c r="AB3701" s="3"/>
      <c r="AC3701" s="1"/>
      <c r="AD3701" s="9"/>
      <c r="AE3701" s="3"/>
      <c r="AF3701" s="3"/>
      <c r="AG3701" s="3"/>
      <c r="AH3701" s="9"/>
      <c r="AI3701" s="10"/>
      <c r="AJ3701" s="9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</row>
    <row r="3702" spans="1:145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13"/>
      <c r="T3702" s="13"/>
      <c r="U3702" s="13"/>
      <c r="V3702" s="13"/>
      <c r="W3702" s="4"/>
      <c r="X3702" s="30"/>
      <c r="Y3702" s="9"/>
      <c r="Z3702" s="9"/>
      <c r="AA3702" s="28"/>
      <c r="AB3702" s="3"/>
      <c r="AC3702" s="1"/>
      <c r="AD3702" s="9"/>
      <c r="AE3702" s="3"/>
      <c r="AF3702" s="3"/>
      <c r="AG3702" s="3"/>
      <c r="AH3702" s="9"/>
      <c r="AI3702" s="10"/>
      <c r="AJ3702" s="9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</row>
    <row r="3703" spans="1:145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13"/>
      <c r="T3703" s="13"/>
      <c r="U3703" s="13"/>
      <c r="V3703" s="13"/>
      <c r="W3703" s="4"/>
      <c r="X3703" s="30"/>
      <c r="Y3703" s="9"/>
      <c r="Z3703" s="9"/>
      <c r="AA3703" s="28"/>
      <c r="AB3703" s="3"/>
      <c r="AC3703" s="1"/>
      <c r="AD3703" s="9"/>
      <c r="AE3703" s="3"/>
      <c r="AF3703" s="3"/>
      <c r="AG3703" s="3"/>
      <c r="AH3703" s="9"/>
      <c r="AI3703" s="10"/>
      <c r="AJ3703" s="9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</row>
    <row r="3704" spans="1:145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13"/>
      <c r="T3704" s="13"/>
      <c r="U3704" s="13"/>
      <c r="V3704" s="13"/>
      <c r="W3704" s="4"/>
      <c r="X3704" s="30"/>
      <c r="Y3704" s="9"/>
      <c r="Z3704" s="9"/>
      <c r="AA3704" s="28"/>
      <c r="AB3704" s="3"/>
      <c r="AC3704" s="1"/>
      <c r="AD3704" s="9"/>
      <c r="AE3704" s="3"/>
      <c r="AF3704" s="3"/>
      <c r="AG3704" s="3"/>
      <c r="AH3704" s="9"/>
      <c r="AI3704" s="10"/>
      <c r="AJ3704" s="9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</row>
    <row r="3705" spans="1:145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13"/>
      <c r="T3705" s="13"/>
      <c r="U3705" s="13"/>
      <c r="V3705" s="13"/>
      <c r="W3705" s="4"/>
      <c r="X3705" s="30"/>
      <c r="Y3705" s="9"/>
      <c r="Z3705" s="9"/>
      <c r="AA3705" s="28"/>
      <c r="AB3705" s="3"/>
      <c r="AC3705" s="1"/>
      <c r="AD3705" s="9"/>
      <c r="AE3705" s="3"/>
      <c r="AF3705" s="3"/>
      <c r="AG3705" s="3"/>
      <c r="AH3705" s="9"/>
      <c r="AI3705" s="10"/>
      <c r="AJ3705" s="9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</row>
    <row r="3706" spans="1:145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13"/>
      <c r="T3706" s="13"/>
      <c r="U3706" s="13"/>
      <c r="V3706" s="13"/>
      <c r="W3706" s="4"/>
      <c r="X3706" s="30"/>
      <c r="Y3706" s="9"/>
      <c r="Z3706" s="9"/>
      <c r="AA3706" s="28"/>
      <c r="AB3706" s="3"/>
      <c r="AC3706" s="1"/>
      <c r="AD3706" s="9"/>
      <c r="AE3706" s="3"/>
      <c r="AF3706" s="3"/>
      <c r="AG3706" s="3"/>
      <c r="AH3706" s="9"/>
      <c r="AI3706" s="10"/>
      <c r="AJ3706" s="9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</row>
    <row r="3707" spans="1:145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13"/>
      <c r="T3707" s="13"/>
      <c r="U3707" s="13"/>
      <c r="V3707" s="13"/>
      <c r="W3707" s="4"/>
      <c r="X3707" s="30"/>
      <c r="Y3707" s="9"/>
      <c r="Z3707" s="9"/>
      <c r="AA3707" s="28"/>
      <c r="AB3707" s="3"/>
      <c r="AC3707" s="1"/>
      <c r="AD3707" s="9"/>
      <c r="AE3707" s="3"/>
      <c r="AF3707" s="3"/>
      <c r="AG3707" s="3"/>
      <c r="AH3707" s="9"/>
      <c r="AI3707" s="10"/>
      <c r="AJ3707" s="9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</row>
    <row r="3708" spans="1:145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13"/>
      <c r="T3708" s="13"/>
      <c r="U3708" s="13"/>
      <c r="V3708" s="13"/>
      <c r="W3708" s="4"/>
      <c r="X3708" s="30"/>
      <c r="Y3708" s="9"/>
      <c r="Z3708" s="9"/>
      <c r="AA3708" s="28"/>
      <c r="AB3708" s="3"/>
      <c r="AC3708" s="1"/>
      <c r="AD3708" s="9"/>
      <c r="AE3708" s="3"/>
      <c r="AF3708" s="3"/>
      <c r="AG3708" s="3"/>
      <c r="AH3708" s="9"/>
      <c r="AI3708" s="10"/>
      <c r="AJ3708" s="9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</row>
    <row r="3709" spans="1:145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13"/>
      <c r="T3709" s="13"/>
      <c r="U3709" s="13"/>
      <c r="V3709" s="13"/>
      <c r="W3709" s="4"/>
      <c r="X3709" s="30"/>
      <c r="Y3709" s="9"/>
      <c r="Z3709" s="9"/>
      <c r="AA3709" s="28"/>
      <c r="AB3709" s="3"/>
      <c r="AC3709" s="1"/>
      <c r="AD3709" s="9"/>
      <c r="AE3709" s="3"/>
      <c r="AF3709" s="3"/>
      <c r="AG3709" s="3"/>
      <c r="AH3709" s="9"/>
      <c r="AI3709" s="10"/>
      <c r="AJ3709" s="9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</row>
    <row r="3710" spans="1:145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13"/>
      <c r="T3710" s="13"/>
      <c r="U3710" s="13"/>
      <c r="V3710" s="13"/>
      <c r="W3710" s="4"/>
      <c r="X3710" s="30"/>
      <c r="Y3710" s="9"/>
      <c r="Z3710" s="9"/>
      <c r="AA3710" s="28"/>
      <c r="AB3710" s="3"/>
      <c r="AC3710" s="1"/>
      <c r="AD3710" s="9"/>
      <c r="AE3710" s="3"/>
      <c r="AF3710" s="3"/>
      <c r="AG3710" s="3"/>
      <c r="AH3710" s="9"/>
      <c r="AI3710" s="10"/>
      <c r="AJ3710" s="9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</row>
    <row r="3711" spans="1:145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13"/>
      <c r="T3711" s="13"/>
      <c r="U3711" s="13"/>
      <c r="V3711" s="13"/>
      <c r="W3711" s="4"/>
      <c r="X3711" s="30"/>
      <c r="Y3711" s="9"/>
      <c r="Z3711" s="9"/>
      <c r="AA3711" s="28"/>
      <c r="AB3711" s="3"/>
      <c r="AC3711" s="1"/>
      <c r="AD3711" s="9"/>
      <c r="AE3711" s="3"/>
      <c r="AF3711" s="3"/>
      <c r="AG3711" s="3"/>
      <c r="AH3711" s="9"/>
      <c r="AI3711" s="10"/>
      <c r="AJ3711" s="9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</row>
    <row r="3712" spans="1:145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13"/>
      <c r="T3712" s="13"/>
      <c r="U3712" s="13"/>
      <c r="V3712" s="13"/>
      <c r="W3712" s="4"/>
      <c r="X3712" s="30"/>
      <c r="Y3712" s="9"/>
      <c r="Z3712" s="9"/>
      <c r="AA3712" s="28"/>
      <c r="AB3712" s="3"/>
      <c r="AC3712" s="1"/>
      <c r="AD3712" s="9"/>
      <c r="AE3712" s="3"/>
      <c r="AF3712" s="3"/>
      <c r="AG3712" s="3"/>
      <c r="AH3712" s="9"/>
      <c r="AI3712" s="10"/>
      <c r="AJ3712" s="9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</row>
    <row r="3713" spans="1:145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13"/>
      <c r="T3713" s="13"/>
      <c r="U3713" s="13"/>
      <c r="V3713" s="13"/>
      <c r="W3713" s="4"/>
      <c r="X3713" s="30"/>
      <c r="Y3713" s="9"/>
      <c r="Z3713" s="9"/>
      <c r="AA3713" s="28"/>
      <c r="AB3713" s="3"/>
      <c r="AC3713" s="1"/>
      <c r="AD3713" s="9"/>
      <c r="AE3713" s="3"/>
      <c r="AF3713" s="3"/>
      <c r="AG3713" s="3"/>
      <c r="AH3713" s="9"/>
      <c r="AI3713" s="10"/>
      <c r="AJ3713" s="9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</row>
    <row r="3714" spans="1:145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13"/>
      <c r="T3714" s="13"/>
      <c r="U3714" s="13"/>
      <c r="V3714" s="13"/>
      <c r="W3714" s="4"/>
      <c r="X3714" s="30"/>
      <c r="Y3714" s="9"/>
      <c r="Z3714" s="9"/>
      <c r="AA3714" s="28"/>
      <c r="AB3714" s="3"/>
      <c r="AC3714" s="1"/>
      <c r="AD3714" s="9"/>
      <c r="AE3714" s="3"/>
      <c r="AF3714" s="3"/>
      <c r="AG3714" s="3"/>
      <c r="AH3714" s="9"/>
      <c r="AI3714" s="10"/>
      <c r="AJ3714" s="9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</row>
    <row r="3715" spans="1:145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13"/>
      <c r="T3715" s="13"/>
      <c r="U3715" s="13"/>
      <c r="V3715" s="13"/>
      <c r="W3715" s="4"/>
      <c r="X3715" s="30"/>
      <c r="Y3715" s="9"/>
      <c r="Z3715" s="9"/>
      <c r="AA3715" s="28"/>
      <c r="AB3715" s="3"/>
      <c r="AC3715" s="1"/>
      <c r="AD3715" s="9"/>
      <c r="AE3715" s="3"/>
      <c r="AF3715" s="3"/>
      <c r="AG3715" s="3"/>
      <c r="AH3715" s="9"/>
      <c r="AI3715" s="10"/>
      <c r="AJ3715" s="9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</row>
    <row r="3716" spans="1:145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13"/>
      <c r="T3716" s="13"/>
      <c r="U3716" s="13"/>
      <c r="V3716" s="13"/>
      <c r="W3716" s="4"/>
      <c r="X3716" s="30"/>
      <c r="Y3716" s="9"/>
      <c r="Z3716" s="9"/>
      <c r="AA3716" s="28"/>
      <c r="AB3716" s="3"/>
      <c r="AC3716" s="1"/>
      <c r="AD3716" s="9"/>
      <c r="AE3716" s="3"/>
      <c r="AF3716" s="3"/>
      <c r="AG3716" s="3"/>
      <c r="AH3716" s="9"/>
      <c r="AI3716" s="10"/>
      <c r="AJ3716" s="9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</row>
    <row r="3717" spans="1:145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13"/>
      <c r="T3717" s="13"/>
      <c r="U3717" s="13"/>
      <c r="V3717" s="13"/>
      <c r="W3717" s="4"/>
      <c r="X3717" s="30"/>
      <c r="Y3717" s="9"/>
      <c r="Z3717" s="9"/>
      <c r="AA3717" s="28"/>
      <c r="AB3717" s="3"/>
      <c r="AC3717" s="1"/>
      <c r="AD3717" s="9"/>
      <c r="AE3717" s="3"/>
      <c r="AF3717" s="3"/>
      <c r="AG3717" s="3"/>
      <c r="AH3717" s="9"/>
      <c r="AI3717" s="10"/>
      <c r="AJ3717" s="9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</row>
    <row r="3718" spans="1:145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13"/>
      <c r="T3718" s="13"/>
      <c r="U3718" s="13"/>
      <c r="V3718" s="13"/>
      <c r="W3718" s="4"/>
      <c r="X3718" s="30"/>
      <c r="Y3718" s="9"/>
      <c r="Z3718" s="9"/>
      <c r="AA3718" s="28"/>
      <c r="AB3718" s="3"/>
      <c r="AC3718" s="1"/>
      <c r="AD3718" s="9"/>
      <c r="AE3718" s="3"/>
      <c r="AF3718" s="3"/>
      <c r="AG3718" s="3"/>
      <c r="AH3718" s="9"/>
      <c r="AI3718" s="10"/>
      <c r="AJ3718" s="9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</row>
    <row r="3719" spans="1:145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13"/>
      <c r="T3719" s="13"/>
      <c r="U3719" s="13"/>
      <c r="V3719" s="13"/>
      <c r="W3719" s="4"/>
      <c r="X3719" s="30"/>
      <c r="Y3719" s="9"/>
      <c r="Z3719" s="9"/>
      <c r="AA3719" s="28"/>
      <c r="AB3719" s="3"/>
      <c r="AC3719" s="1"/>
      <c r="AD3719" s="9"/>
      <c r="AE3719" s="3"/>
      <c r="AF3719" s="3"/>
      <c r="AG3719" s="3"/>
      <c r="AH3719" s="9"/>
      <c r="AI3719" s="10"/>
      <c r="AJ3719" s="9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</row>
    <row r="3720" spans="1:145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13"/>
      <c r="T3720" s="13"/>
      <c r="U3720" s="13"/>
      <c r="V3720" s="13"/>
      <c r="W3720" s="4"/>
      <c r="X3720" s="30"/>
      <c r="Y3720" s="9"/>
      <c r="Z3720" s="9"/>
      <c r="AA3720" s="28"/>
      <c r="AB3720" s="3"/>
      <c r="AC3720" s="1"/>
      <c r="AD3720" s="9"/>
      <c r="AE3720" s="3"/>
      <c r="AF3720" s="3"/>
      <c r="AG3720" s="3"/>
      <c r="AH3720" s="9"/>
      <c r="AI3720" s="10"/>
      <c r="AJ3720" s="9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</row>
    <row r="3721" spans="1:145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13"/>
      <c r="T3721" s="13"/>
      <c r="U3721" s="13"/>
      <c r="V3721" s="13"/>
      <c r="W3721" s="4"/>
      <c r="X3721" s="30"/>
      <c r="Y3721" s="9"/>
      <c r="Z3721" s="9"/>
      <c r="AA3721" s="28"/>
      <c r="AB3721" s="3"/>
      <c r="AC3721" s="1"/>
      <c r="AD3721" s="9"/>
      <c r="AE3721" s="3"/>
      <c r="AF3721" s="3"/>
      <c r="AG3721" s="3"/>
      <c r="AH3721" s="9"/>
      <c r="AI3721" s="10"/>
      <c r="AJ3721" s="9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</row>
    <row r="3722" spans="1:145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13"/>
      <c r="T3722" s="13"/>
      <c r="U3722" s="13"/>
      <c r="V3722" s="13"/>
      <c r="W3722" s="4"/>
      <c r="X3722" s="30"/>
      <c r="Y3722" s="9"/>
      <c r="Z3722" s="9"/>
      <c r="AA3722" s="28"/>
      <c r="AB3722" s="3"/>
      <c r="AC3722" s="1"/>
      <c r="AD3722" s="9"/>
      <c r="AE3722" s="3"/>
      <c r="AF3722" s="3"/>
      <c r="AG3722" s="3"/>
      <c r="AH3722" s="9"/>
      <c r="AI3722" s="10"/>
      <c r="AJ3722" s="9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</row>
    <row r="3723" spans="1:145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13"/>
      <c r="T3723" s="13"/>
      <c r="U3723" s="13"/>
      <c r="V3723" s="13"/>
      <c r="W3723" s="4"/>
      <c r="X3723" s="30"/>
      <c r="Y3723" s="9"/>
      <c r="Z3723" s="9"/>
      <c r="AA3723" s="28"/>
      <c r="AB3723" s="3"/>
      <c r="AC3723" s="1"/>
      <c r="AD3723" s="9"/>
      <c r="AE3723" s="3"/>
      <c r="AF3723" s="3"/>
      <c r="AG3723" s="3"/>
      <c r="AH3723" s="9"/>
      <c r="AI3723" s="10"/>
      <c r="AJ3723" s="9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</row>
    <row r="3724" spans="1:145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13"/>
      <c r="T3724" s="13"/>
      <c r="U3724" s="13"/>
      <c r="V3724" s="13"/>
      <c r="W3724" s="4"/>
      <c r="X3724" s="30"/>
      <c r="Y3724" s="9"/>
      <c r="Z3724" s="9"/>
      <c r="AA3724" s="28"/>
      <c r="AB3724" s="3"/>
      <c r="AC3724" s="1"/>
      <c r="AD3724" s="9"/>
      <c r="AE3724" s="3"/>
      <c r="AF3724" s="3"/>
      <c r="AG3724" s="3"/>
      <c r="AH3724" s="9"/>
      <c r="AI3724" s="10"/>
      <c r="AJ3724" s="9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</row>
    <row r="3725" spans="1:145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13"/>
      <c r="T3725" s="13"/>
      <c r="U3725" s="13"/>
      <c r="V3725" s="13"/>
      <c r="W3725" s="4"/>
      <c r="X3725" s="30"/>
      <c r="Y3725" s="9"/>
      <c r="Z3725" s="9"/>
      <c r="AA3725" s="28"/>
      <c r="AB3725" s="3"/>
      <c r="AC3725" s="1"/>
      <c r="AD3725" s="9"/>
      <c r="AE3725" s="3"/>
      <c r="AF3725" s="3"/>
      <c r="AG3725" s="3"/>
      <c r="AH3725" s="9"/>
      <c r="AI3725" s="10"/>
      <c r="AJ3725" s="9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</row>
    <row r="3726" spans="1:145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13"/>
      <c r="T3726" s="13"/>
      <c r="U3726" s="13"/>
      <c r="V3726" s="13"/>
      <c r="W3726" s="4"/>
      <c r="X3726" s="30"/>
      <c r="Y3726" s="9"/>
      <c r="Z3726" s="9"/>
      <c r="AA3726" s="28"/>
      <c r="AB3726" s="3"/>
      <c r="AC3726" s="1"/>
      <c r="AD3726" s="9"/>
      <c r="AE3726" s="3"/>
      <c r="AF3726" s="3"/>
      <c r="AG3726" s="3"/>
      <c r="AH3726" s="9"/>
      <c r="AI3726" s="10"/>
      <c r="AJ3726" s="9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</row>
    <row r="3727" spans="1:145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13"/>
      <c r="T3727" s="13"/>
      <c r="U3727" s="13"/>
      <c r="V3727" s="13"/>
      <c r="W3727" s="4"/>
      <c r="X3727" s="30"/>
      <c r="Y3727" s="9"/>
      <c r="Z3727" s="9"/>
      <c r="AA3727" s="28"/>
      <c r="AB3727" s="3"/>
      <c r="AC3727" s="1"/>
      <c r="AD3727" s="9"/>
      <c r="AE3727" s="3"/>
      <c r="AF3727" s="3"/>
      <c r="AG3727" s="3"/>
      <c r="AH3727" s="9"/>
      <c r="AI3727" s="10"/>
      <c r="AJ3727" s="9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</row>
    <row r="3728" spans="1:145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13"/>
      <c r="T3728" s="13"/>
      <c r="U3728" s="13"/>
      <c r="V3728" s="13"/>
      <c r="W3728" s="4"/>
      <c r="X3728" s="30"/>
      <c r="Y3728" s="9"/>
      <c r="Z3728" s="9"/>
      <c r="AA3728" s="28"/>
      <c r="AB3728" s="3"/>
      <c r="AC3728" s="1"/>
      <c r="AD3728" s="9"/>
      <c r="AE3728" s="3"/>
      <c r="AF3728" s="3"/>
      <c r="AG3728" s="3"/>
      <c r="AH3728" s="9"/>
      <c r="AI3728" s="10"/>
      <c r="AJ3728" s="9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</row>
    <row r="3729" spans="1:145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13"/>
      <c r="T3729" s="13"/>
      <c r="U3729" s="13"/>
      <c r="V3729" s="13"/>
      <c r="W3729" s="4"/>
      <c r="X3729" s="30"/>
      <c r="Y3729" s="9"/>
      <c r="Z3729" s="9"/>
      <c r="AA3729" s="28"/>
      <c r="AB3729" s="3"/>
      <c r="AC3729" s="1"/>
      <c r="AD3729" s="9"/>
      <c r="AE3729" s="3"/>
      <c r="AF3729" s="3"/>
      <c r="AG3729" s="3"/>
      <c r="AH3729" s="9"/>
      <c r="AI3729" s="10"/>
      <c r="AJ3729" s="9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</row>
    <row r="3730" spans="1:145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13"/>
      <c r="T3730" s="13"/>
      <c r="U3730" s="13"/>
      <c r="V3730" s="13"/>
      <c r="W3730" s="4"/>
      <c r="X3730" s="30"/>
      <c r="Y3730" s="9"/>
      <c r="Z3730" s="9"/>
      <c r="AA3730" s="28"/>
      <c r="AB3730" s="3"/>
      <c r="AC3730" s="1"/>
      <c r="AD3730" s="9"/>
      <c r="AE3730" s="3"/>
      <c r="AF3730" s="3"/>
      <c r="AG3730" s="3"/>
      <c r="AH3730" s="9"/>
      <c r="AI3730" s="10"/>
      <c r="AJ3730" s="9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</row>
    <row r="3731" spans="1:145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13"/>
      <c r="T3731" s="13"/>
      <c r="U3731" s="13"/>
      <c r="V3731" s="13"/>
      <c r="W3731" s="4"/>
      <c r="X3731" s="30"/>
      <c r="Y3731" s="9"/>
      <c r="Z3731" s="9"/>
      <c r="AA3731" s="28"/>
      <c r="AB3731" s="3"/>
      <c r="AC3731" s="1"/>
      <c r="AD3731" s="9"/>
      <c r="AE3731" s="3"/>
      <c r="AF3731" s="3"/>
      <c r="AG3731" s="3"/>
      <c r="AH3731" s="9"/>
      <c r="AI3731" s="10"/>
      <c r="AJ3731" s="9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</row>
    <row r="3732" spans="1:145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13"/>
      <c r="T3732" s="13"/>
      <c r="U3732" s="13"/>
      <c r="V3732" s="13"/>
      <c r="W3732" s="4"/>
      <c r="X3732" s="30"/>
      <c r="Y3732" s="9"/>
      <c r="Z3732" s="9"/>
      <c r="AA3732" s="28"/>
      <c r="AB3732" s="3"/>
      <c r="AC3732" s="1"/>
      <c r="AD3732" s="9"/>
      <c r="AE3732" s="3"/>
      <c r="AF3732" s="3"/>
      <c r="AG3732" s="3"/>
      <c r="AH3732" s="9"/>
      <c r="AI3732" s="10"/>
      <c r="AJ3732" s="9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</row>
    <row r="3733" spans="1:145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13"/>
      <c r="T3733" s="13"/>
      <c r="U3733" s="13"/>
      <c r="V3733" s="13"/>
      <c r="W3733" s="4"/>
      <c r="X3733" s="30"/>
      <c r="Y3733" s="9"/>
      <c r="Z3733" s="9"/>
      <c r="AA3733" s="28"/>
      <c r="AB3733" s="3"/>
      <c r="AC3733" s="1"/>
      <c r="AD3733" s="9"/>
      <c r="AE3733" s="3"/>
      <c r="AF3733" s="3"/>
      <c r="AG3733" s="3"/>
      <c r="AH3733" s="9"/>
      <c r="AI3733" s="10"/>
      <c r="AJ3733" s="9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</row>
    <row r="3734" spans="1:145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13"/>
      <c r="T3734" s="13"/>
      <c r="U3734" s="13"/>
      <c r="V3734" s="13"/>
      <c r="W3734" s="4"/>
      <c r="X3734" s="30"/>
      <c r="Y3734" s="9"/>
      <c r="Z3734" s="9"/>
      <c r="AA3734" s="28"/>
      <c r="AB3734" s="3"/>
      <c r="AC3734" s="1"/>
      <c r="AD3734" s="9"/>
      <c r="AE3734" s="3"/>
      <c r="AF3734" s="3"/>
      <c r="AG3734" s="3"/>
      <c r="AH3734" s="9"/>
      <c r="AI3734" s="10"/>
      <c r="AJ3734" s="9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</row>
    <row r="3735" spans="1:145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13"/>
      <c r="T3735" s="13"/>
      <c r="U3735" s="13"/>
      <c r="V3735" s="13"/>
      <c r="W3735" s="4"/>
      <c r="X3735" s="30"/>
      <c r="Y3735" s="9"/>
      <c r="Z3735" s="9"/>
      <c r="AA3735" s="28"/>
      <c r="AB3735" s="3"/>
      <c r="AC3735" s="1"/>
      <c r="AD3735" s="9"/>
      <c r="AE3735" s="3"/>
      <c r="AF3735" s="3"/>
      <c r="AG3735" s="3"/>
      <c r="AH3735" s="9"/>
      <c r="AI3735" s="10"/>
      <c r="AJ3735" s="9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</row>
    <row r="3736" spans="1:145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13"/>
      <c r="T3736" s="13"/>
      <c r="U3736" s="13"/>
      <c r="V3736" s="13"/>
      <c r="W3736" s="4"/>
      <c r="X3736" s="30"/>
      <c r="Y3736" s="9"/>
      <c r="Z3736" s="9"/>
      <c r="AA3736" s="28"/>
      <c r="AB3736" s="3"/>
      <c r="AC3736" s="1"/>
      <c r="AD3736" s="9"/>
      <c r="AE3736" s="3"/>
      <c r="AF3736" s="3"/>
      <c r="AG3736" s="3"/>
      <c r="AH3736" s="9"/>
      <c r="AI3736" s="10"/>
      <c r="AJ3736" s="9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</row>
    <row r="3737" spans="1:145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13"/>
      <c r="T3737" s="13"/>
      <c r="U3737" s="13"/>
      <c r="V3737" s="13"/>
      <c r="W3737" s="4"/>
      <c r="X3737" s="30"/>
      <c r="Y3737" s="9"/>
      <c r="Z3737" s="9"/>
      <c r="AA3737" s="28"/>
      <c r="AB3737" s="3"/>
      <c r="AC3737" s="1"/>
      <c r="AD3737" s="9"/>
      <c r="AE3737" s="3"/>
      <c r="AF3737" s="3"/>
      <c r="AG3737" s="3"/>
      <c r="AH3737" s="9"/>
      <c r="AI3737" s="10"/>
      <c r="AJ3737" s="9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</row>
    <row r="3738" spans="1:145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13"/>
      <c r="T3738" s="13"/>
      <c r="U3738" s="13"/>
      <c r="V3738" s="13"/>
      <c r="W3738" s="4"/>
      <c r="X3738" s="30"/>
      <c r="Y3738" s="9"/>
      <c r="Z3738" s="9"/>
      <c r="AA3738" s="28"/>
      <c r="AB3738" s="3"/>
      <c r="AC3738" s="1"/>
      <c r="AD3738" s="9"/>
      <c r="AE3738" s="3"/>
      <c r="AF3738" s="3"/>
      <c r="AG3738" s="3"/>
      <c r="AH3738" s="9"/>
      <c r="AI3738" s="10"/>
      <c r="AJ3738" s="9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</row>
    <row r="3739" spans="1:145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13"/>
      <c r="T3739" s="13"/>
      <c r="U3739" s="13"/>
      <c r="V3739" s="13"/>
      <c r="W3739" s="4"/>
      <c r="X3739" s="30"/>
      <c r="Y3739" s="9"/>
      <c r="Z3739" s="9"/>
      <c r="AA3739" s="28"/>
      <c r="AB3739" s="3"/>
      <c r="AC3739" s="1"/>
      <c r="AD3739" s="9"/>
      <c r="AE3739" s="3"/>
      <c r="AF3739" s="3"/>
      <c r="AG3739" s="3"/>
      <c r="AH3739" s="9"/>
      <c r="AI3739" s="10"/>
      <c r="AJ3739" s="9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</row>
    <row r="3740" spans="1:145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13"/>
      <c r="T3740" s="13"/>
      <c r="U3740" s="13"/>
      <c r="V3740" s="13"/>
      <c r="W3740" s="4"/>
      <c r="X3740" s="30"/>
      <c r="Y3740" s="9"/>
      <c r="Z3740" s="9"/>
      <c r="AA3740" s="28"/>
      <c r="AB3740" s="3"/>
      <c r="AC3740" s="1"/>
      <c r="AD3740" s="9"/>
      <c r="AE3740" s="3"/>
      <c r="AF3740" s="3"/>
      <c r="AG3740" s="3"/>
      <c r="AH3740" s="9"/>
      <c r="AI3740" s="10"/>
      <c r="AJ3740" s="9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</row>
    <row r="3741" spans="1:145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13"/>
      <c r="T3741" s="13"/>
      <c r="U3741" s="13"/>
      <c r="V3741" s="13"/>
      <c r="W3741" s="4"/>
      <c r="X3741" s="30"/>
      <c r="Y3741" s="9"/>
      <c r="Z3741" s="9"/>
      <c r="AA3741" s="28"/>
      <c r="AB3741" s="3"/>
      <c r="AC3741" s="1"/>
      <c r="AD3741" s="9"/>
      <c r="AE3741" s="3"/>
      <c r="AF3741" s="3"/>
      <c r="AG3741" s="3"/>
      <c r="AH3741" s="9"/>
      <c r="AI3741" s="10"/>
      <c r="AJ3741" s="9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</row>
    <row r="3742" spans="1:145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13"/>
      <c r="T3742" s="13"/>
      <c r="U3742" s="13"/>
      <c r="V3742" s="13"/>
      <c r="W3742" s="4"/>
      <c r="X3742" s="30"/>
      <c r="Y3742" s="9"/>
      <c r="Z3742" s="9"/>
      <c r="AA3742" s="28"/>
      <c r="AB3742" s="3"/>
      <c r="AC3742" s="1"/>
      <c r="AD3742" s="9"/>
      <c r="AE3742" s="3"/>
      <c r="AF3742" s="3"/>
      <c r="AG3742" s="3"/>
      <c r="AH3742" s="9"/>
      <c r="AI3742" s="10"/>
      <c r="AJ3742" s="9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</row>
    <row r="3743" spans="1:145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13"/>
      <c r="T3743" s="13"/>
      <c r="U3743" s="13"/>
      <c r="V3743" s="13"/>
      <c r="W3743" s="4"/>
      <c r="X3743" s="30"/>
      <c r="Y3743" s="9"/>
      <c r="Z3743" s="9"/>
      <c r="AA3743" s="28"/>
      <c r="AB3743" s="3"/>
      <c r="AC3743" s="1"/>
      <c r="AD3743" s="9"/>
      <c r="AE3743" s="3"/>
      <c r="AF3743" s="3"/>
      <c r="AG3743" s="3"/>
      <c r="AH3743" s="9"/>
      <c r="AI3743" s="10"/>
      <c r="AJ3743" s="9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</row>
    <row r="3744" spans="1:145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13"/>
      <c r="T3744" s="13"/>
      <c r="U3744" s="13"/>
      <c r="V3744" s="13"/>
      <c r="W3744" s="4"/>
      <c r="X3744" s="30"/>
      <c r="Y3744" s="9"/>
      <c r="Z3744" s="9"/>
      <c r="AA3744" s="28"/>
      <c r="AB3744" s="3"/>
      <c r="AC3744" s="1"/>
      <c r="AD3744" s="9"/>
      <c r="AE3744" s="3"/>
      <c r="AF3744" s="3"/>
      <c r="AG3744" s="3"/>
      <c r="AH3744" s="9"/>
      <c r="AI3744" s="10"/>
      <c r="AJ3744" s="9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</row>
    <row r="3745" spans="1:145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13"/>
      <c r="T3745" s="13"/>
      <c r="U3745" s="13"/>
      <c r="V3745" s="13"/>
      <c r="W3745" s="4"/>
      <c r="X3745" s="30"/>
      <c r="Y3745" s="9"/>
      <c r="Z3745" s="9"/>
      <c r="AA3745" s="28"/>
      <c r="AB3745" s="3"/>
      <c r="AC3745" s="1"/>
      <c r="AD3745" s="9"/>
      <c r="AE3745" s="3"/>
      <c r="AF3745" s="3"/>
      <c r="AG3745" s="3"/>
      <c r="AH3745" s="9"/>
      <c r="AI3745" s="10"/>
      <c r="AJ3745" s="9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</row>
    <row r="3746" spans="1:145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13"/>
      <c r="T3746" s="13"/>
      <c r="U3746" s="13"/>
      <c r="V3746" s="13"/>
      <c r="W3746" s="4"/>
      <c r="X3746" s="30"/>
      <c r="Y3746" s="9"/>
      <c r="Z3746" s="9"/>
      <c r="AA3746" s="28"/>
      <c r="AB3746" s="3"/>
      <c r="AC3746" s="1"/>
      <c r="AD3746" s="9"/>
      <c r="AE3746" s="3"/>
      <c r="AF3746" s="3"/>
      <c r="AG3746" s="3"/>
      <c r="AH3746" s="9"/>
      <c r="AI3746" s="10"/>
      <c r="AJ3746" s="9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</row>
    <row r="3747" spans="1:145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13"/>
      <c r="T3747" s="13"/>
      <c r="U3747" s="13"/>
      <c r="V3747" s="13"/>
      <c r="W3747" s="4"/>
      <c r="X3747" s="30"/>
      <c r="Y3747" s="9"/>
      <c r="Z3747" s="9"/>
      <c r="AA3747" s="28"/>
      <c r="AB3747" s="3"/>
      <c r="AC3747" s="1"/>
      <c r="AD3747" s="9"/>
      <c r="AE3747" s="3"/>
      <c r="AF3747" s="3"/>
      <c r="AG3747" s="3"/>
      <c r="AH3747" s="9"/>
      <c r="AI3747" s="10"/>
      <c r="AJ3747" s="9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</row>
    <row r="3748" spans="1:145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13"/>
      <c r="T3748" s="13"/>
      <c r="U3748" s="13"/>
      <c r="V3748" s="13"/>
      <c r="W3748" s="4"/>
      <c r="X3748" s="30"/>
      <c r="Y3748" s="9"/>
      <c r="Z3748" s="9"/>
      <c r="AA3748" s="28"/>
      <c r="AB3748" s="3"/>
      <c r="AC3748" s="1"/>
      <c r="AD3748" s="9"/>
      <c r="AE3748" s="3"/>
      <c r="AF3748" s="3"/>
      <c r="AG3748" s="3"/>
      <c r="AH3748" s="9"/>
      <c r="AI3748" s="10"/>
      <c r="AJ3748" s="9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</row>
    <row r="3749" spans="1:145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13"/>
      <c r="T3749" s="13"/>
      <c r="U3749" s="13"/>
      <c r="V3749" s="13"/>
      <c r="W3749" s="4"/>
      <c r="X3749" s="30"/>
      <c r="Y3749" s="9"/>
      <c r="Z3749" s="9"/>
      <c r="AA3749" s="28"/>
      <c r="AB3749" s="3"/>
      <c r="AC3749" s="1"/>
      <c r="AD3749" s="9"/>
      <c r="AE3749" s="3"/>
      <c r="AF3749" s="3"/>
      <c r="AG3749" s="3"/>
      <c r="AH3749" s="9"/>
      <c r="AI3749" s="10"/>
      <c r="AJ3749" s="9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</row>
    <row r="3750" spans="1:145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13"/>
      <c r="T3750" s="13"/>
      <c r="U3750" s="13"/>
      <c r="V3750" s="13"/>
      <c r="W3750" s="4"/>
      <c r="X3750" s="30"/>
      <c r="Y3750" s="9"/>
      <c r="Z3750" s="9"/>
      <c r="AA3750" s="28"/>
      <c r="AB3750" s="3"/>
      <c r="AC3750" s="1"/>
      <c r="AD3750" s="9"/>
      <c r="AE3750" s="3"/>
      <c r="AF3750" s="3"/>
      <c r="AG3750" s="3"/>
      <c r="AH3750" s="9"/>
      <c r="AI3750" s="10"/>
      <c r="AJ3750" s="9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</row>
    <row r="3751" spans="1:145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13"/>
      <c r="T3751" s="13"/>
      <c r="U3751" s="13"/>
      <c r="V3751" s="13"/>
      <c r="W3751" s="4"/>
      <c r="X3751" s="30"/>
      <c r="Y3751" s="9"/>
      <c r="Z3751" s="9"/>
      <c r="AA3751" s="28"/>
      <c r="AB3751" s="3"/>
      <c r="AC3751" s="1"/>
      <c r="AD3751" s="9"/>
      <c r="AE3751" s="3"/>
      <c r="AF3751" s="3"/>
      <c r="AG3751" s="3"/>
      <c r="AH3751" s="9"/>
      <c r="AI3751" s="10"/>
      <c r="AJ3751" s="9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</row>
    <row r="3752" spans="1:145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13"/>
      <c r="T3752" s="13"/>
      <c r="U3752" s="13"/>
      <c r="V3752" s="13"/>
      <c r="W3752" s="4"/>
      <c r="X3752" s="30"/>
      <c r="Y3752" s="9"/>
      <c r="Z3752" s="9"/>
      <c r="AA3752" s="28"/>
      <c r="AB3752" s="3"/>
      <c r="AC3752" s="1"/>
      <c r="AD3752" s="9"/>
      <c r="AE3752" s="3"/>
      <c r="AF3752" s="3"/>
      <c r="AG3752" s="3"/>
      <c r="AH3752" s="9"/>
      <c r="AI3752" s="10"/>
      <c r="AJ3752" s="9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</row>
    <row r="3753" spans="1:145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13"/>
      <c r="T3753" s="13"/>
      <c r="U3753" s="13"/>
      <c r="V3753" s="13"/>
      <c r="W3753" s="4"/>
      <c r="X3753" s="30"/>
      <c r="Y3753" s="9"/>
      <c r="Z3753" s="9"/>
      <c r="AA3753" s="28"/>
      <c r="AB3753" s="3"/>
      <c r="AC3753" s="1"/>
      <c r="AD3753" s="9"/>
      <c r="AE3753" s="3"/>
      <c r="AF3753" s="3"/>
      <c r="AG3753" s="3"/>
      <c r="AH3753" s="9"/>
      <c r="AI3753" s="10"/>
      <c r="AJ3753" s="9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</row>
    <row r="3754" spans="1:145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13"/>
      <c r="T3754" s="13"/>
      <c r="U3754" s="13"/>
      <c r="V3754" s="13"/>
      <c r="W3754" s="4"/>
      <c r="X3754" s="30"/>
      <c r="Y3754" s="9"/>
      <c r="Z3754" s="9"/>
      <c r="AA3754" s="28"/>
      <c r="AB3754" s="3"/>
      <c r="AC3754" s="1"/>
      <c r="AD3754" s="9"/>
      <c r="AE3754" s="3"/>
      <c r="AF3754" s="3"/>
      <c r="AG3754" s="3"/>
      <c r="AH3754" s="9"/>
      <c r="AI3754" s="10"/>
      <c r="AJ3754" s="9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</row>
    <row r="3755" spans="1:145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13"/>
      <c r="T3755" s="13"/>
      <c r="U3755" s="13"/>
      <c r="V3755" s="13"/>
      <c r="W3755" s="4"/>
      <c r="X3755" s="30"/>
      <c r="Y3755" s="9"/>
      <c r="Z3755" s="9"/>
      <c r="AA3755" s="28"/>
      <c r="AB3755" s="3"/>
      <c r="AC3755" s="1"/>
      <c r="AD3755" s="9"/>
      <c r="AE3755" s="3"/>
      <c r="AF3755" s="3"/>
      <c r="AG3755" s="3"/>
      <c r="AH3755" s="9"/>
      <c r="AI3755" s="10"/>
      <c r="AJ3755" s="9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</row>
    <row r="3756" spans="1:145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13"/>
      <c r="T3756" s="13"/>
      <c r="U3756" s="13"/>
      <c r="V3756" s="13"/>
      <c r="W3756" s="4"/>
      <c r="X3756" s="30"/>
      <c r="Y3756" s="9"/>
      <c r="Z3756" s="9"/>
      <c r="AA3756" s="28"/>
      <c r="AB3756" s="3"/>
      <c r="AC3756" s="1"/>
      <c r="AD3756" s="9"/>
      <c r="AE3756" s="3"/>
      <c r="AF3756" s="3"/>
      <c r="AG3756" s="3"/>
      <c r="AH3756" s="9"/>
      <c r="AI3756" s="10"/>
      <c r="AJ3756" s="9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</row>
    <row r="3757" spans="1:145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13"/>
      <c r="T3757" s="13"/>
      <c r="U3757" s="13"/>
      <c r="V3757" s="13"/>
      <c r="W3757" s="4"/>
      <c r="X3757" s="30"/>
      <c r="Y3757" s="9"/>
      <c r="Z3757" s="9"/>
      <c r="AA3757" s="28"/>
      <c r="AB3757" s="3"/>
      <c r="AC3757" s="1"/>
      <c r="AD3757" s="9"/>
      <c r="AE3757" s="3"/>
      <c r="AF3757" s="3"/>
      <c r="AG3757" s="3"/>
      <c r="AH3757" s="9"/>
      <c r="AI3757" s="10"/>
      <c r="AJ3757" s="9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</row>
    <row r="3758" spans="1:145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13"/>
      <c r="T3758" s="13"/>
      <c r="U3758" s="13"/>
      <c r="V3758" s="13"/>
      <c r="W3758" s="4"/>
      <c r="X3758" s="30"/>
      <c r="Y3758" s="9"/>
      <c r="Z3758" s="9"/>
      <c r="AA3758" s="28"/>
      <c r="AB3758" s="3"/>
      <c r="AC3758" s="1"/>
      <c r="AD3758" s="9"/>
      <c r="AE3758" s="3"/>
      <c r="AF3758" s="3"/>
      <c r="AG3758" s="3"/>
      <c r="AH3758" s="9"/>
      <c r="AI3758" s="10"/>
      <c r="AJ3758" s="9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</row>
    <row r="3759" spans="1:145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13"/>
      <c r="T3759" s="13"/>
      <c r="U3759" s="13"/>
      <c r="V3759" s="13"/>
      <c r="W3759" s="4"/>
      <c r="X3759" s="30"/>
      <c r="Y3759" s="9"/>
      <c r="Z3759" s="9"/>
      <c r="AA3759" s="28"/>
      <c r="AB3759" s="3"/>
      <c r="AC3759" s="1"/>
      <c r="AD3759" s="9"/>
      <c r="AE3759" s="3"/>
      <c r="AF3759" s="3"/>
      <c r="AG3759" s="3"/>
      <c r="AH3759" s="9"/>
      <c r="AI3759" s="10"/>
      <c r="AJ3759" s="9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</row>
    <row r="3760" spans="1:145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13"/>
      <c r="T3760" s="13"/>
      <c r="U3760" s="13"/>
      <c r="V3760" s="13"/>
      <c r="W3760" s="4"/>
      <c r="X3760" s="30"/>
      <c r="Y3760" s="9"/>
      <c r="Z3760" s="9"/>
      <c r="AA3760" s="28"/>
      <c r="AB3760" s="3"/>
      <c r="AC3760" s="1"/>
      <c r="AD3760" s="9"/>
      <c r="AE3760" s="3"/>
      <c r="AF3760" s="3"/>
      <c r="AG3760" s="3"/>
      <c r="AH3760" s="9"/>
      <c r="AI3760" s="10"/>
      <c r="AJ3760" s="9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</row>
    <row r="3761" spans="1:145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13"/>
      <c r="T3761" s="13"/>
      <c r="U3761" s="13"/>
      <c r="V3761" s="13"/>
      <c r="W3761" s="4"/>
      <c r="X3761" s="30"/>
      <c r="Y3761" s="9"/>
      <c r="Z3761" s="9"/>
      <c r="AA3761" s="28"/>
      <c r="AB3761" s="3"/>
      <c r="AC3761" s="1"/>
      <c r="AD3761" s="9"/>
      <c r="AE3761" s="3"/>
      <c r="AF3761" s="3"/>
      <c r="AG3761" s="3"/>
      <c r="AH3761" s="9"/>
      <c r="AI3761" s="10"/>
      <c r="AJ3761" s="9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</row>
    <row r="3762" spans="1:145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13"/>
      <c r="T3762" s="13"/>
      <c r="U3762" s="13"/>
      <c r="V3762" s="13"/>
      <c r="W3762" s="4"/>
      <c r="X3762" s="30"/>
      <c r="Y3762" s="9"/>
      <c r="Z3762" s="9"/>
      <c r="AA3762" s="28"/>
      <c r="AB3762" s="3"/>
      <c r="AC3762" s="1"/>
      <c r="AD3762" s="9"/>
      <c r="AE3762" s="3"/>
      <c r="AF3762" s="3"/>
      <c r="AG3762" s="3"/>
      <c r="AH3762" s="9"/>
      <c r="AI3762" s="10"/>
      <c r="AJ3762" s="9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</row>
    <row r="3763" spans="1:145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13"/>
      <c r="T3763" s="13"/>
      <c r="U3763" s="13"/>
      <c r="V3763" s="13"/>
      <c r="W3763" s="4"/>
      <c r="X3763" s="30"/>
      <c r="Y3763" s="9"/>
      <c r="Z3763" s="9"/>
      <c r="AA3763" s="28"/>
      <c r="AB3763" s="3"/>
      <c r="AC3763" s="1"/>
      <c r="AD3763" s="9"/>
      <c r="AE3763" s="3"/>
      <c r="AF3763" s="3"/>
      <c r="AG3763" s="3"/>
      <c r="AH3763" s="9"/>
      <c r="AI3763" s="10"/>
      <c r="AJ3763" s="9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</row>
    <row r="3764" spans="1:145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13"/>
      <c r="T3764" s="13"/>
      <c r="U3764" s="13"/>
      <c r="V3764" s="13"/>
      <c r="W3764" s="4"/>
      <c r="X3764" s="30"/>
      <c r="Y3764" s="9"/>
      <c r="Z3764" s="9"/>
      <c r="AA3764" s="28"/>
      <c r="AB3764" s="3"/>
      <c r="AC3764" s="1"/>
      <c r="AD3764" s="9"/>
      <c r="AE3764" s="3"/>
      <c r="AF3764" s="3"/>
      <c r="AG3764" s="3"/>
      <c r="AH3764" s="9"/>
      <c r="AI3764" s="10"/>
      <c r="AJ3764" s="9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</row>
    <row r="3765" spans="1:145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13"/>
      <c r="T3765" s="13"/>
      <c r="U3765" s="13"/>
      <c r="V3765" s="13"/>
      <c r="W3765" s="4"/>
      <c r="X3765" s="30"/>
      <c r="Y3765" s="9"/>
      <c r="Z3765" s="9"/>
      <c r="AA3765" s="28"/>
      <c r="AB3765" s="3"/>
      <c r="AC3765" s="1"/>
      <c r="AD3765" s="9"/>
      <c r="AE3765" s="3"/>
      <c r="AF3765" s="3"/>
      <c r="AG3765" s="3"/>
      <c r="AH3765" s="9"/>
      <c r="AI3765" s="10"/>
      <c r="AJ3765" s="9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</row>
    <row r="3766" spans="1:145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13"/>
      <c r="T3766" s="13"/>
      <c r="U3766" s="13"/>
      <c r="V3766" s="13"/>
      <c r="W3766" s="4"/>
      <c r="X3766" s="30"/>
      <c r="Y3766" s="9"/>
      <c r="Z3766" s="9"/>
      <c r="AA3766" s="28"/>
      <c r="AB3766" s="3"/>
      <c r="AC3766" s="1"/>
      <c r="AD3766" s="9"/>
      <c r="AE3766" s="3"/>
      <c r="AF3766" s="3"/>
      <c r="AG3766" s="3"/>
      <c r="AH3766" s="9"/>
      <c r="AI3766" s="10"/>
      <c r="AJ3766" s="9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</row>
    <row r="3767" spans="1:145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13"/>
      <c r="T3767" s="13"/>
      <c r="U3767" s="13"/>
      <c r="V3767" s="13"/>
      <c r="W3767" s="4"/>
      <c r="X3767" s="30"/>
      <c r="Y3767" s="9"/>
      <c r="Z3767" s="9"/>
      <c r="AA3767" s="28"/>
      <c r="AB3767" s="3"/>
      <c r="AC3767" s="1"/>
      <c r="AD3767" s="9"/>
      <c r="AE3767" s="3"/>
      <c r="AF3767" s="3"/>
      <c r="AG3767" s="3"/>
      <c r="AH3767" s="9"/>
      <c r="AI3767" s="10"/>
      <c r="AJ3767" s="9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</row>
    <row r="3768" spans="1:145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13"/>
      <c r="T3768" s="13"/>
      <c r="U3768" s="13"/>
      <c r="V3768" s="13"/>
      <c r="W3768" s="4"/>
      <c r="X3768" s="30"/>
      <c r="Y3768" s="9"/>
      <c r="Z3768" s="9"/>
      <c r="AA3768" s="28"/>
      <c r="AB3768" s="3"/>
      <c r="AC3768" s="1"/>
      <c r="AD3768" s="9"/>
      <c r="AE3768" s="3"/>
      <c r="AF3768" s="3"/>
      <c r="AG3768" s="3"/>
      <c r="AH3768" s="9"/>
      <c r="AI3768" s="10"/>
      <c r="AJ3768" s="9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</row>
    <row r="3769" spans="1:145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13"/>
      <c r="T3769" s="13"/>
      <c r="U3769" s="13"/>
      <c r="V3769" s="13"/>
      <c r="W3769" s="4"/>
      <c r="X3769" s="30"/>
      <c r="Y3769" s="9"/>
      <c r="Z3769" s="9"/>
      <c r="AA3769" s="28"/>
      <c r="AB3769" s="3"/>
      <c r="AC3769" s="1"/>
      <c r="AD3769" s="9"/>
      <c r="AE3769" s="3"/>
      <c r="AF3769" s="3"/>
      <c r="AG3769" s="3"/>
      <c r="AH3769" s="9"/>
      <c r="AI3769" s="10"/>
      <c r="AJ3769" s="9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</row>
    <row r="3770" spans="1:145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13"/>
      <c r="T3770" s="13"/>
      <c r="U3770" s="13"/>
      <c r="V3770" s="13"/>
      <c r="W3770" s="4"/>
      <c r="X3770" s="30"/>
      <c r="Y3770" s="9"/>
      <c r="Z3770" s="9"/>
      <c r="AA3770" s="28"/>
      <c r="AB3770" s="3"/>
      <c r="AC3770" s="1"/>
      <c r="AD3770" s="9"/>
      <c r="AE3770" s="3"/>
      <c r="AF3770" s="3"/>
      <c r="AG3770" s="3"/>
      <c r="AH3770" s="9"/>
      <c r="AI3770" s="10"/>
      <c r="AJ3770" s="9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</row>
    <row r="3771" spans="1:145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13"/>
      <c r="T3771" s="13"/>
      <c r="U3771" s="13"/>
      <c r="V3771" s="13"/>
      <c r="W3771" s="4"/>
      <c r="X3771" s="30"/>
      <c r="Y3771" s="9"/>
      <c r="Z3771" s="9"/>
      <c r="AA3771" s="28"/>
      <c r="AB3771" s="3"/>
      <c r="AC3771" s="1"/>
      <c r="AD3771" s="9"/>
      <c r="AE3771" s="3"/>
      <c r="AF3771" s="3"/>
      <c r="AG3771" s="3"/>
      <c r="AH3771" s="9"/>
      <c r="AI3771" s="10"/>
      <c r="AJ3771" s="9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</row>
    <row r="3772" spans="1:145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13"/>
      <c r="T3772" s="13"/>
      <c r="U3772" s="13"/>
      <c r="V3772" s="13"/>
      <c r="W3772" s="4"/>
      <c r="X3772" s="30"/>
      <c r="Y3772" s="9"/>
      <c r="Z3772" s="9"/>
      <c r="AA3772" s="28"/>
      <c r="AB3772" s="3"/>
      <c r="AC3772" s="1"/>
      <c r="AD3772" s="9"/>
      <c r="AE3772" s="3"/>
      <c r="AF3772" s="3"/>
      <c r="AG3772" s="3"/>
      <c r="AH3772" s="9"/>
      <c r="AI3772" s="10"/>
      <c r="AJ3772" s="9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</row>
    <row r="3773" spans="1:145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13"/>
      <c r="T3773" s="13"/>
      <c r="U3773" s="13"/>
      <c r="V3773" s="13"/>
      <c r="W3773" s="4"/>
      <c r="X3773" s="30"/>
      <c r="Y3773" s="9"/>
      <c r="Z3773" s="9"/>
      <c r="AA3773" s="28"/>
      <c r="AB3773" s="3"/>
      <c r="AC3773" s="1"/>
      <c r="AD3773" s="9"/>
      <c r="AE3773" s="3"/>
      <c r="AF3773" s="3"/>
      <c r="AG3773" s="3"/>
      <c r="AH3773" s="9"/>
      <c r="AI3773" s="10"/>
      <c r="AJ3773" s="9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</row>
    <row r="3774" spans="1:145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13"/>
      <c r="T3774" s="13"/>
      <c r="U3774" s="13"/>
      <c r="V3774" s="13"/>
      <c r="W3774" s="4"/>
      <c r="X3774" s="30"/>
      <c r="Y3774" s="9"/>
      <c r="Z3774" s="9"/>
      <c r="AA3774" s="28"/>
      <c r="AB3774" s="3"/>
      <c r="AC3774" s="1"/>
      <c r="AD3774" s="9"/>
      <c r="AE3774" s="3"/>
      <c r="AF3774" s="3"/>
      <c r="AG3774" s="3"/>
      <c r="AH3774" s="9"/>
      <c r="AI3774" s="10"/>
      <c r="AJ3774" s="9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</row>
    <row r="3775" spans="1:145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13"/>
      <c r="T3775" s="13"/>
      <c r="U3775" s="13"/>
      <c r="V3775" s="13"/>
      <c r="W3775" s="4"/>
      <c r="X3775" s="30"/>
      <c r="Y3775" s="9"/>
      <c r="Z3775" s="9"/>
      <c r="AA3775" s="28"/>
      <c r="AB3775" s="3"/>
      <c r="AC3775" s="1"/>
      <c r="AD3775" s="9"/>
      <c r="AE3775" s="3"/>
      <c r="AF3775" s="3"/>
      <c r="AG3775" s="3"/>
      <c r="AH3775" s="9"/>
      <c r="AI3775" s="10"/>
      <c r="AJ3775" s="9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</row>
    <row r="3776" spans="1:145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13"/>
      <c r="T3776" s="13"/>
      <c r="U3776" s="13"/>
      <c r="V3776" s="13"/>
      <c r="W3776" s="4"/>
      <c r="X3776" s="30"/>
      <c r="Y3776" s="9"/>
      <c r="Z3776" s="9"/>
      <c r="AA3776" s="28"/>
      <c r="AB3776" s="3"/>
      <c r="AC3776" s="1"/>
      <c r="AD3776" s="9"/>
      <c r="AE3776" s="3"/>
      <c r="AF3776" s="3"/>
      <c r="AG3776" s="3"/>
      <c r="AH3776" s="9"/>
      <c r="AI3776" s="10"/>
      <c r="AJ3776" s="9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</row>
    <row r="3777" spans="1:145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13"/>
      <c r="T3777" s="13"/>
      <c r="U3777" s="13"/>
      <c r="V3777" s="13"/>
      <c r="W3777" s="4"/>
      <c r="X3777" s="30"/>
      <c r="Y3777" s="9"/>
      <c r="Z3777" s="9"/>
      <c r="AA3777" s="28"/>
      <c r="AB3777" s="3"/>
      <c r="AC3777" s="1"/>
      <c r="AD3777" s="9"/>
      <c r="AE3777" s="3"/>
      <c r="AF3777" s="3"/>
      <c r="AG3777" s="3"/>
      <c r="AH3777" s="9"/>
      <c r="AI3777" s="10"/>
      <c r="AJ3777" s="9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</row>
    <row r="3778" spans="1:145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13"/>
      <c r="T3778" s="13"/>
      <c r="U3778" s="13"/>
      <c r="V3778" s="13"/>
      <c r="W3778" s="4"/>
      <c r="X3778" s="30"/>
      <c r="Y3778" s="9"/>
      <c r="Z3778" s="9"/>
      <c r="AA3778" s="28"/>
      <c r="AB3778" s="3"/>
      <c r="AC3778" s="1"/>
      <c r="AD3778" s="9"/>
      <c r="AE3778" s="3"/>
      <c r="AF3778" s="3"/>
      <c r="AG3778" s="3"/>
      <c r="AH3778" s="9"/>
      <c r="AI3778" s="10"/>
      <c r="AJ3778" s="9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</row>
    <row r="3779" spans="1:145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13"/>
      <c r="T3779" s="13"/>
      <c r="U3779" s="13"/>
      <c r="V3779" s="13"/>
      <c r="W3779" s="4"/>
      <c r="X3779" s="30"/>
      <c r="Y3779" s="9"/>
      <c r="Z3779" s="9"/>
      <c r="AA3779" s="28"/>
      <c r="AB3779" s="3"/>
      <c r="AC3779" s="1"/>
      <c r="AD3779" s="9"/>
      <c r="AE3779" s="3"/>
      <c r="AF3779" s="3"/>
      <c r="AG3779" s="3"/>
      <c r="AH3779" s="9"/>
      <c r="AI3779" s="10"/>
      <c r="AJ3779" s="9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</row>
    <row r="3780" spans="1:145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13"/>
      <c r="T3780" s="13"/>
      <c r="U3780" s="13"/>
      <c r="V3780" s="13"/>
      <c r="W3780" s="4"/>
      <c r="X3780" s="30"/>
      <c r="Y3780" s="9"/>
      <c r="Z3780" s="9"/>
      <c r="AA3780" s="28"/>
      <c r="AB3780" s="3"/>
      <c r="AC3780" s="1"/>
      <c r="AD3780" s="9"/>
      <c r="AE3780" s="3"/>
      <c r="AF3780" s="3"/>
      <c r="AG3780" s="3"/>
      <c r="AH3780" s="9"/>
      <c r="AI3780" s="10"/>
      <c r="AJ3780" s="9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</row>
    <row r="3781" spans="1:145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13"/>
      <c r="T3781" s="13"/>
      <c r="U3781" s="13"/>
      <c r="V3781" s="13"/>
      <c r="W3781" s="4"/>
      <c r="X3781" s="30"/>
      <c r="Y3781" s="9"/>
      <c r="Z3781" s="9"/>
      <c r="AA3781" s="28"/>
      <c r="AB3781" s="3"/>
      <c r="AC3781" s="1"/>
      <c r="AD3781" s="9"/>
      <c r="AE3781" s="3"/>
      <c r="AF3781" s="3"/>
      <c r="AG3781" s="3"/>
      <c r="AH3781" s="9"/>
      <c r="AI3781" s="10"/>
      <c r="AJ3781" s="9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</row>
    <row r="3782" spans="1:145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13"/>
      <c r="T3782" s="13"/>
      <c r="U3782" s="13"/>
      <c r="V3782" s="13"/>
      <c r="W3782" s="4"/>
      <c r="X3782" s="30"/>
      <c r="Y3782" s="9"/>
      <c r="Z3782" s="9"/>
      <c r="AA3782" s="28"/>
      <c r="AB3782" s="3"/>
      <c r="AC3782" s="1"/>
      <c r="AD3782" s="9"/>
      <c r="AE3782" s="3"/>
      <c r="AF3782" s="3"/>
      <c r="AG3782" s="3"/>
      <c r="AH3782" s="9"/>
      <c r="AI3782" s="10"/>
      <c r="AJ3782" s="9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</row>
    <row r="3783" spans="1:145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13"/>
      <c r="T3783" s="13"/>
      <c r="U3783" s="13"/>
      <c r="V3783" s="13"/>
      <c r="W3783" s="4"/>
      <c r="X3783" s="30"/>
      <c r="Y3783" s="9"/>
      <c r="Z3783" s="9"/>
      <c r="AA3783" s="28"/>
      <c r="AB3783" s="3"/>
      <c r="AC3783" s="1"/>
      <c r="AD3783" s="9"/>
      <c r="AE3783" s="3"/>
      <c r="AF3783" s="3"/>
      <c r="AG3783" s="3"/>
      <c r="AH3783" s="9"/>
      <c r="AI3783" s="10"/>
      <c r="AJ3783" s="9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</row>
    <row r="3784" spans="1:145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13"/>
      <c r="T3784" s="13"/>
      <c r="U3784" s="13"/>
      <c r="V3784" s="13"/>
      <c r="W3784" s="4"/>
      <c r="X3784" s="30"/>
      <c r="Y3784" s="9"/>
      <c r="Z3784" s="9"/>
      <c r="AA3784" s="28"/>
      <c r="AB3784" s="3"/>
      <c r="AC3784" s="1"/>
      <c r="AD3784" s="9"/>
      <c r="AE3784" s="3"/>
      <c r="AF3784" s="3"/>
      <c r="AG3784" s="3"/>
      <c r="AH3784" s="9"/>
      <c r="AI3784" s="10"/>
      <c r="AJ3784" s="9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</row>
    <row r="3785" spans="1:145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13"/>
      <c r="T3785" s="13"/>
      <c r="U3785" s="13"/>
      <c r="V3785" s="13"/>
      <c r="W3785" s="4"/>
      <c r="X3785" s="30"/>
      <c r="Y3785" s="9"/>
      <c r="Z3785" s="9"/>
      <c r="AA3785" s="28"/>
      <c r="AB3785" s="3"/>
      <c r="AC3785" s="1"/>
      <c r="AD3785" s="9"/>
      <c r="AE3785" s="3"/>
      <c r="AF3785" s="3"/>
      <c r="AG3785" s="3"/>
      <c r="AH3785" s="9"/>
      <c r="AI3785" s="10"/>
      <c r="AJ3785" s="9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</row>
    <row r="3786" spans="1:145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13"/>
      <c r="T3786" s="13"/>
      <c r="U3786" s="13"/>
      <c r="V3786" s="13"/>
      <c r="W3786" s="4"/>
      <c r="X3786" s="30"/>
      <c r="Y3786" s="9"/>
      <c r="Z3786" s="9"/>
      <c r="AA3786" s="28"/>
      <c r="AB3786" s="3"/>
      <c r="AC3786" s="1"/>
      <c r="AD3786" s="9"/>
      <c r="AE3786" s="3"/>
      <c r="AF3786" s="3"/>
      <c r="AG3786" s="3"/>
      <c r="AH3786" s="9"/>
      <c r="AI3786" s="10"/>
      <c r="AJ3786" s="9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</row>
    <row r="3787" spans="1:145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13"/>
      <c r="T3787" s="13"/>
      <c r="U3787" s="13"/>
      <c r="V3787" s="13"/>
      <c r="W3787" s="4"/>
      <c r="X3787" s="30"/>
      <c r="Y3787" s="9"/>
      <c r="Z3787" s="9"/>
      <c r="AA3787" s="28"/>
      <c r="AB3787" s="3"/>
      <c r="AC3787" s="1"/>
      <c r="AD3787" s="9"/>
      <c r="AE3787" s="3"/>
      <c r="AF3787" s="3"/>
      <c r="AG3787" s="3"/>
      <c r="AH3787" s="9"/>
      <c r="AI3787" s="10"/>
      <c r="AJ3787" s="9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</row>
    <row r="3788" spans="1:145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13"/>
      <c r="T3788" s="13"/>
      <c r="U3788" s="13"/>
      <c r="V3788" s="13"/>
      <c r="W3788" s="4"/>
      <c r="X3788" s="30"/>
      <c r="Y3788" s="9"/>
      <c r="Z3788" s="9"/>
      <c r="AA3788" s="28"/>
      <c r="AB3788" s="3"/>
      <c r="AC3788" s="1"/>
      <c r="AD3788" s="9"/>
      <c r="AE3788" s="3"/>
      <c r="AF3788" s="3"/>
      <c r="AG3788" s="3"/>
      <c r="AH3788" s="9"/>
      <c r="AI3788" s="10"/>
      <c r="AJ3788" s="9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</row>
    <row r="3789" spans="1:145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13"/>
      <c r="T3789" s="13"/>
      <c r="U3789" s="13"/>
      <c r="V3789" s="13"/>
      <c r="W3789" s="4"/>
      <c r="X3789" s="30"/>
      <c r="Y3789" s="9"/>
      <c r="Z3789" s="9"/>
      <c r="AA3789" s="28"/>
      <c r="AB3789" s="3"/>
      <c r="AC3789" s="1"/>
      <c r="AD3789" s="9"/>
      <c r="AE3789" s="3"/>
      <c r="AF3789" s="3"/>
      <c r="AG3789" s="3"/>
      <c r="AH3789" s="9"/>
      <c r="AI3789" s="10"/>
      <c r="AJ3789" s="9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</row>
    <row r="3790" spans="1:145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13"/>
      <c r="T3790" s="13"/>
      <c r="U3790" s="13"/>
      <c r="V3790" s="13"/>
      <c r="W3790" s="4"/>
      <c r="X3790" s="30"/>
      <c r="Y3790" s="9"/>
      <c r="Z3790" s="9"/>
      <c r="AA3790" s="28"/>
      <c r="AB3790" s="3"/>
      <c r="AC3790" s="1"/>
      <c r="AD3790" s="9"/>
      <c r="AE3790" s="3"/>
      <c r="AF3790" s="3"/>
      <c r="AG3790" s="3"/>
      <c r="AH3790" s="9"/>
      <c r="AI3790" s="10"/>
      <c r="AJ3790" s="9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</row>
    <row r="3791" spans="1:145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13"/>
      <c r="T3791" s="13"/>
      <c r="U3791" s="13"/>
      <c r="V3791" s="13"/>
      <c r="W3791" s="4"/>
      <c r="X3791" s="30"/>
      <c r="Y3791" s="9"/>
      <c r="Z3791" s="9"/>
      <c r="AA3791" s="28"/>
      <c r="AB3791" s="3"/>
      <c r="AC3791" s="1"/>
      <c r="AD3791" s="9"/>
      <c r="AE3791" s="3"/>
      <c r="AF3791" s="3"/>
      <c r="AG3791" s="3"/>
      <c r="AH3791" s="9"/>
      <c r="AI3791" s="10"/>
      <c r="AJ3791" s="9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</row>
    <row r="3792" spans="1:145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13"/>
      <c r="T3792" s="13"/>
      <c r="U3792" s="13"/>
      <c r="V3792" s="13"/>
      <c r="W3792" s="4"/>
      <c r="X3792" s="30"/>
      <c r="Y3792" s="9"/>
      <c r="Z3792" s="9"/>
      <c r="AA3792" s="28"/>
      <c r="AB3792" s="3"/>
      <c r="AC3792" s="1"/>
      <c r="AD3792" s="9"/>
      <c r="AE3792" s="3"/>
      <c r="AF3792" s="3"/>
      <c r="AG3792" s="3"/>
      <c r="AH3792" s="9"/>
      <c r="AI3792" s="10"/>
      <c r="AJ3792" s="9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</row>
    <row r="3793" spans="1:145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13"/>
      <c r="T3793" s="13"/>
      <c r="U3793" s="13"/>
      <c r="V3793" s="13"/>
      <c r="W3793" s="4"/>
      <c r="X3793" s="30"/>
      <c r="Y3793" s="9"/>
      <c r="Z3793" s="9"/>
      <c r="AA3793" s="28"/>
      <c r="AB3793" s="3"/>
      <c r="AC3793" s="1"/>
      <c r="AD3793" s="9"/>
      <c r="AE3793" s="3"/>
      <c r="AF3793" s="3"/>
      <c r="AG3793" s="3"/>
      <c r="AH3793" s="9"/>
      <c r="AI3793" s="10"/>
      <c r="AJ3793" s="9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</row>
    <row r="3794" spans="1:145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13"/>
      <c r="T3794" s="13"/>
      <c r="U3794" s="13"/>
      <c r="V3794" s="13"/>
      <c r="W3794" s="4"/>
      <c r="X3794" s="30"/>
      <c r="Y3794" s="9"/>
      <c r="Z3794" s="9"/>
      <c r="AA3794" s="28"/>
      <c r="AB3794" s="3"/>
      <c r="AC3794" s="1"/>
      <c r="AD3794" s="9"/>
      <c r="AE3794" s="3"/>
      <c r="AF3794" s="3"/>
      <c r="AG3794" s="3"/>
      <c r="AH3794" s="9"/>
      <c r="AI3794" s="10"/>
      <c r="AJ3794" s="9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</row>
    <row r="3795" spans="1:145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13"/>
      <c r="T3795" s="13"/>
      <c r="U3795" s="13"/>
      <c r="V3795" s="13"/>
      <c r="W3795" s="4"/>
      <c r="X3795" s="30"/>
      <c r="Y3795" s="9"/>
      <c r="Z3795" s="9"/>
      <c r="AA3795" s="28"/>
      <c r="AB3795" s="3"/>
      <c r="AC3795" s="1"/>
      <c r="AD3795" s="9"/>
      <c r="AE3795" s="3"/>
      <c r="AF3795" s="3"/>
      <c r="AG3795" s="3"/>
      <c r="AH3795" s="9"/>
      <c r="AI3795" s="10"/>
      <c r="AJ3795" s="9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</row>
    <row r="3796" spans="1:145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13"/>
      <c r="T3796" s="13"/>
      <c r="U3796" s="13"/>
      <c r="V3796" s="13"/>
      <c r="W3796" s="4"/>
      <c r="X3796" s="30"/>
      <c r="Y3796" s="9"/>
      <c r="Z3796" s="9"/>
      <c r="AA3796" s="28"/>
      <c r="AB3796" s="3"/>
      <c r="AC3796" s="1"/>
      <c r="AD3796" s="9"/>
      <c r="AE3796" s="3"/>
      <c r="AF3796" s="3"/>
      <c r="AG3796" s="3"/>
      <c r="AH3796" s="9"/>
      <c r="AI3796" s="10"/>
      <c r="AJ3796" s="9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</row>
    <row r="3797" spans="1:145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13"/>
      <c r="T3797" s="13"/>
      <c r="U3797" s="13"/>
      <c r="V3797" s="13"/>
      <c r="W3797" s="4"/>
      <c r="X3797" s="30"/>
      <c r="Y3797" s="9"/>
      <c r="Z3797" s="9"/>
      <c r="AA3797" s="28"/>
      <c r="AB3797" s="3"/>
      <c r="AC3797" s="1"/>
      <c r="AD3797" s="9"/>
      <c r="AE3797" s="3"/>
      <c r="AF3797" s="3"/>
      <c r="AG3797" s="3"/>
      <c r="AH3797" s="9"/>
      <c r="AI3797" s="10"/>
      <c r="AJ3797" s="9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</row>
    <row r="3798" spans="1:145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13"/>
      <c r="T3798" s="13"/>
      <c r="U3798" s="13"/>
      <c r="V3798" s="13"/>
      <c r="W3798" s="4"/>
      <c r="X3798" s="30"/>
      <c r="Y3798" s="9"/>
      <c r="Z3798" s="9"/>
      <c r="AA3798" s="28"/>
      <c r="AB3798" s="3"/>
      <c r="AC3798" s="1"/>
      <c r="AD3798" s="9"/>
      <c r="AE3798" s="3"/>
      <c r="AF3798" s="3"/>
      <c r="AG3798" s="3"/>
      <c r="AH3798" s="9"/>
      <c r="AI3798" s="10"/>
      <c r="AJ3798" s="9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</row>
    <row r="3799" spans="1:145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13"/>
      <c r="T3799" s="13"/>
      <c r="U3799" s="13"/>
      <c r="V3799" s="13"/>
      <c r="W3799" s="4"/>
      <c r="X3799" s="30"/>
      <c r="Y3799" s="9"/>
      <c r="Z3799" s="9"/>
      <c r="AA3799" s="28"/>
      <c r="AB3799" s="3"/>
      <c r="AC3799" s="1"/>
      <c r="AD3799" s="9"/>
      <c r="AE3799" s="3"/>
      <c r="AF3799" s="3"/>
      <c r="AG3799" s="3"/>
      <c r="AH3799" s="9"/>
      <c r="AI3799" s="10"/>
      <c r="AJ3799" s="9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</row>
    <row r="3800" spans="1:145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13"/>
      <c r="T3800" s="13"/>
      <c r="U3800" s="13"/>
      <c r="V3800" s="13"/>
      <c r="W3800" s="4"/>
      <c r="X3800" s="30"/>
      <c r="Y3800" s="9"/>
      <c r="Z3800" s="9"/>
      <c r="AA3800" s="28"/>
      <c r="AB3800" s="3"/>
      <c r="AC3800" s="1"/>
      <c r="AD3800" s="9"/>
      <c r="AE3800" s="3"/>
      <c r="AF3800" s="3"/>
      <c r="AG3800" s="3"/>
      <c r="AH3800" s="9"/>
      <c r="AI3800" s="10"/>
      <c r="AJ3800" s="9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</row>
    <row r="3801" spans="1:145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13"/>
      <c r="T3801" s="13"/>
      <c r="U3801" s="13"/>
      <c r="V3801" s="13"/>
      <c r="W3801" s="4"/>
      <c r="X3801" s="30"/>
      <c r="Y3801" s="9"/>
      <c r="Z3801" s="9"/>
      <c r="AA3801" s="28"/>
      <c r="AB3801" s="3"/>
      <c r="AC3801" s="1"/>
      <c r="AD3801" s="9"/>
      <c r="AE3801" s="3"/>
      <c r="AF3801" s="3"/>
      <c r="AG3801" s="3"/>
      <c r="AH3801" s="9"/>
      <c r="AI3801" s="10"/>
      <c r="AJ3801" s="9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</row>
    <row r="3802" spans="1:145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13"/>
      <c r="T3802" s="13"/>
      <c r="U3802" s="13"/>
      <c r="V3802" s="13"/>
      <c r="W3802" s="4"/>
      <c r="X3802" s="30"/>
      <c r="Y3802" s="9"/>
      <c r="Z3802" s="9"/>
      <c r="AA3802" s="28"/>
      <c r="AB3802" s="3"/>
      <c r="AC3802" s="1"/>
      <c r="AD3802" s="9"/>
      <c r="AE3802" s="3"/>
      <c r="AF3802" s="3"/>
      <c r="AG3802" s="3"/>
      <c r="AH3802" s="9"/>
      <c r="AI3802" s="10"/>
      <c r="AJ3802" s="9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</row>
    <row r="3803" spans="1:145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13"/>
      <c r="T3803" s="13"/>
      <c r="U3803" s="13"/>
      <c r="V3803" s="13"/>
      <c r="W3803" s="4"/>
      <c r="X3803" s="30"/>
      <c r="Y3803" s="9"/>
      <c r="Z3803" s="9"/>
      <c r="AA3803" s="28"/>
      <c r="AB3803" s="3"/>
      <c r="AC3803" s="1"/>
      <c r="AD3803" s="9"/>
      <c r="AE3803" s="3"/>
      <c r="AF3803" s="3"/>
      <c r="AG3803" s="3"/>
      <c r="AH3803" s="9"/>
      <c r="AI3803" s="10"/>
      <c r="AJ3803" s="9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</row>
    <row r="3804" spans="1:145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13"/>
      <c r="T3804" s="13"/>
      <c r="U3804" s="13"/>
      <c r="V3804" s="13"/>
      <c r="W3804" s="4"/>
      <c r="X3804" s="30"/>
      <c r="Y3804" s="9"/>
      <c r="Z3804" s="9"/>
      <c r="AA3804" s="28"/>
      <c r="AB3804" s="3"/>
      <c r="AC3804" s="1"/>
      <c r="AD3804" s="9"/>
      <c r="AE3804" s="3"/>
      <c r="AF3804" s="3"/>
      <c r="AG3804" s="3"/>
      <c r="AH3804" s="9"/>
      <c r="AI3804" s="10"/>
      <c r="AJ3804" s="9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</row>
    <row r="3805" spans="1:145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13"/>
      <c r="T3805" s="13"/>
      <c r="U3805" s="13"/>
      <c r="V3805" s="13"/>
      <c r="W3805" s="4"/>
      <c r="X3805" s="30"/>
      <c r="Y3805" s="9"/>
      <c r="Z3805" s="9"/>
      <c r="AA3805" s="28"/>
      <c r="AB3805" s="3"/>
      <c r="AC3805" s="1"/>
      <c r="AD3805" s="9"/>
      <c r="AE3805" s="3"/>
      <c r="AF3805" s="3"/>
      <c r="AG3805" s="3"/>
      <c r="AH3805" s="9"/>
      <c r="AI3805" s="10"/>
      <c r="AJ3805" s="9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</row>
    <row r="3806" spans="1:145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13"/>
      <c r="T3806" s="13"/>
      <c r="U3806" s="13"/>
      <c r="V3806" s="13"/>
      <c r="W3806" s="4"/>
      <c r="X3806" s="30"/>
      <c r="Y3806" s="9"/>
      <c r="Z3806" s="9"/>
      <c r="AA3806" s="28"/>
      <c r="AB3806" s="3"/>
      <c r="AC3806" s="1"/>
      <c r="AD3806" s="9"/>
      <c r="AE3806" s="3"/>
      <c r="AF3806" s="3"/>
      <c r="AG3806" s="3"/>
      <c r="AH3806" s="9"/>
      <c r="AI3806" s="10"/>
      <c r="AJ3806" s="9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</row>
    <row r="3807" spans="1:145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13"/>
      <c r="T3807" s="13"/>
      <c r="U3807" s="13"/>
      <c r="V3807" s="13"/>
      <c r="W3807" s="4"/>
      <c r="X3807" s="30"/>
      <c r="Y3807" s="9"/>
      <c r="Z3807" s="9"/>
      <c r="AA3807" s="28"/>
      <c r="AB3807" s="3"/>
      <c r="AC3807" s="1"/>
      <c r="AD3807" s="9"/>
      <c r="AE3807" s="3"/>
      <c r="AF3807" s="3"/>
      <c r="AG3807" s="3"/>
      <c r="AH3807" s="9"/>
      <c r="AI3807" s="10"/>
      <c r="AJ3807" s="9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</row>
    <row r="3808" spans="1:145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13"/>
      <c r="T3808" s="13"/>
      <c r="U3808" s="13"/>
      <c r="V3808" s="13"/>
      <c r="W3808" s="4"/>
      <c r="X3808" s="30"/>
      <c r="Y3808" s="9"/>
      <c r="Z3808" s="9"/>
      <c r="AA3808" s="28"/>
      <c r="AB3808" s="3"/>
      <c r="AC3808" s="1"/>
      <c r="AD3808" s="9"/>
      <c r="AE3808" s="3"/>
      <c r="AF3808" s="3"/>
      <c r="AG3808" s="3"/>
      <c r="AH3808" s="9"/>
      <c r="AI3808" s="10"/>
      <c r="AJ3808" s="9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</row>
    <row r="3809" spans="1:145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13"/>
      <c r="T3809" s="13"/>
      <c r="U3809" s="13"/>
      <c r="V3809" s="13"/>
      <c r="W3809" s="4"/>
      <c r="X3809" s="30"/>
      <c r="Y3809" s="9"/>
      <c r="Z3809" s="9"/>
      <c r="AA3809" s="28"/>
      <c r="AB3809" s="3"/>
      <c r="AC3809" s="1"/>
      <c r="AD3809" s="9"/>
      <c r="AE3809" s="3"/>
      <c r="AF3809" s="3"/>
      <c r="AG3809" s="3"/>
      <c r="AH3809" s="9"/>
      <c r="AI3809" s="10"/>
      <c r="AJ3809" s="9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</row>
    <row r="3810" spans="1:145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13"/>
      <c r="T3810" s="13"/>
      <c r="U3810" s="13"/>
      <c r="V3810" s="13"/>
      <c r="W3810" s="4"/>
      <c r="X3810" s="30"/>
      <c r="Y3810" s="9"/>
      <c r="Z3810" s="9"/>
      <c r="AA3810" s="28"/>
      <c r="AB3810" s="3"/>
      <c r="AC3810" s="1"/>
      <c r="AD3810" s="9"/>
      <c r="AE3810" s="3"/>
      <c r="AF3810" s="3"/>
      <c r="AG3810" s="3"/>
      <c r="AH3810" s="9"/>
      <c r="AI3810" s="10"/>
      <c r="AJ3810" s="9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</row>
    <row r="3811" spans="1:145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13"/>
      <c r="T3811" s="13"/>
      <c r="U3811" s="13"/>
      <c r="V3811" s="13"/>
      <c r="W3811" s="4"/>
      <c r="X3811" s="30"/>
      <c r="Y3811" s="9"/>
      <c r="Z3811" s="9"/>
      <c r="AA3811" s="28"/>
      <c r="AB3811" s="3"/>
      <c r="AC3811" s="1"/>
      <c r="AD3811" s="9"/>
      <c r="AE3811" s="3"/>
      <c r="AF3811" s="3"/>
      <c r="AG3811" s="3"/>
      <c r="AH3811" s="9"/>
      <c r="AI3811" s="10"/>
      <c r="AJ3811" s="9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</row>
    <row r="3812" spans="1:145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13"/>
      <c r="T3812" s="13"/>
      <c r="U3812" s="13"/>
      <c r="V3812" s="13"/>
      <c r="W3812" s="4"/>
      <c r="X3812" s="30"/>
      <c r="Y3812" s="9"/>
      <c r="Z3812" s="9"/>
      <c r="AA3812" s="28"/>
      <c r="AB3812" s="3"/>
      <c r="AC3812" s="1"/>
      <c r="AD3812" s="9"/>
      <c r="AE3812" s="3"/>
      <c r="AF3812" s="3"/>
      <c r="AG3812" s="3"/>
      <c r="AH3812" s="9"/>
      <c r="AI3812" s="10"/>
      <c r="AJ3812" s="9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</row>
    <row r="3813" spans="1:145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13"/>
      <c r="T3813" s="13"/>
      <c r="U3813" s="13"/>
      <c r="V3813" s="13"/>
      <c r="W3813" s="4"/>
      <c r="X3813" s="30"/>
      <c r="Y3813" s="9"/>
      <c r="Z3813" s="9"/>
      <c r="AA3813" s="28"/>
      <c r="AB3813" s="3"/>
      <c r="AC3813" s="1"/>
      <c r="AD3813" s="9"/>
      <c r="AE3813" s="3"/>
      <c r="AF3813" s="3"/>
      <c r="AG3813" s="3"/>
      <c r="AH3813" s="9"/>
      <c r="AI3813" s="10"/>
      <c r="AJ3813" s="9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</row>
    <row r="3814" spans="1:145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13"/>
      <c r="T3814" s="13"/>
      <c r="U3814" s="13"/>
      <c r="V3814" s="13"/>
      <c r="W3814" s="4"/>
      <c r="X3814" s="30"/>
      <c r="Y3814" s="9"/>
      <c r="Z3814" s="9"/>
      <c r="AA3814" s="28"/>
      <c r="AB3814" s="3"/>
      <c r="AC3814" s="1"/>
      <c r="AD3814" s="9"/>
      <c r="AE3814" s="3"/>
      <c r="AF3814" s="3"/>
      <c r="AG3814" s="3"/>
      <c r="AH3814" s="9"/>
      <c r="AI3814" s="10"/>
      <c r="AJ3814" s="9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</row>
    <row r="3815" spans="1:145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13"/>
      <c r="T3815" s="13"/>
      <c r="U3815" s="13"/>
      <c r="V3815" s="13"/>
      <c r="W3815" s="4"/>
      <c r="X3815" s="30"/>
      <c r="Y3815" s="9"/>
      <c r="Z3815" s="9"/>
      <c r="AA3815" s="28"/>
      <c r="AB3815" s="3"/>
      <c r="AC3815" s="1"/>
      <c r="AD3815" s="9"/>
      <c r="AE3815" s="3"/>
      <c r="AF3815" s="3"/>
      <c r="AG3815" s="3"/>
      <c r="AH3815" s="9"/>
      <c r="AI3815" s="10"/>
      <c r="AJ3815" s="9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</row>
    <row r="3816" spans="1:145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13"/>
      <c r="T3816" s="13"/>
      <c r="U3816" s="13"/>
      <c r="V3816" s="13"/>
      <c r="W3816" s="4"/>
      <c r="X3816" s="30"/>
      <c r="Y3816" s="9"/>
      <c r="Z3816" s="9"/>
      <c r="AA3816" s="28"/>
      <c r="AB3816" s="3"/>
      <c r="AC3816" s="1"/>
      <c r="AD3816" s="9"/>
      <c r="AE3816" s="3"/>
      <c r="AF3816" s="3"/>
      <c r="AG3816" s="3"/>
      <c r="AH3816" s="9"/>
      <c r="AI3816" s="10"/>
      <c r="AJ3816" s="9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</row>
    <row r="3817" spans="1:145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13"/>
      <c r="T3817" s="13"/>
      <c r="U3817" s="13"/>
      <c r="V3817" s="13"/>
      <c r="W3817" s="4"/>
      <c r="X3817" s="30"/>
      <c r="Y3817" s="9"/>
      <c r="Z3817" s="9"/>
      <c r="AA3817" s="28"/>
      <c r="AB3817" s="3"/>
      <c r="AC3817" s="1"/>
      <c r="AD3817" s="9"/>
      <c r="AE3817" s="3"/>
      <c r="AF3817" s="3"/>
      <c r="AG3817" s="3"/>
      <c r="AH3817" s="9"/>
      <c r="AI3817" s="10"/>
      <c r="AJ3817" s="9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</row>
    <row r="3818" spans="1:145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13"/>
      <c r="T3818" s="13"/>
      <c r="U3818" s="13"/>
      <c r="V3818" s="13"/>
      <c r="W3818" s="4"/>
      <c r="X3818" s="30"/>
      <c r="Y3818" s="9"/>
      <c r="Z3818" s="9"/>
      <c r="AA3818" s="28"/>
      <c r="AB3818" s="3"/>
      <c r="AC3818" s="1"/>
      <c r="AD3818" s="9"/>
      <c r="AE3818" s="3"/>
      <c r="AF3818" s="3"/>
      <c r="AG3818" s="3"/>
      <c r="AH3818" s="9"/>
      <c r="AI3818" s="10"/>
      <c r="AJ3818" s="9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</row>
    <row r="3819" spans="1:145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13"/>
      <c r="T3819" s="13"/>
      <c r="U3819" s="13"/>
      <c r="V3819" s="13"/>
      <c r="W3819" s="4"/>
      <c r="X3819" s="30"/>
      <c r="Y3819" s="9"/>
      <c r="Z3819" s="9"/>
      <c r="AA3819" s="28"/>
      <c r="AB3819" s="3"/>
      <c r="AC3819" s="1"/>
      <c r="AD3819" s="9"/>
      <c r="AE3819" s="3"/>
      <c r="AF3819" s="3"/>
      <c r="AG3819" s="3"/>
      <c r="AH3819" s="9"/>
      <c r="AI3819" s="10"/>
      <c r="AJ3819" s="9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</row>
    <row r="3820" spans="1:145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13"/>
      <c r="T3820" s="13"/>
      <c r="U3820" s="13"/>
      <c r="V3820" s="13"/>
      <c r="W3820" s="4"/>
      <c r="X3820" s="30"/>
      <c r="Y3820" s="9"/>
      <c r="Z3820" s="9"/>
      <c r="AA3820" s="28"/>
      <c r="AB3820" s="3"/>
      <c r="AC3820" s="1"/>
      <c r="AD3820" s="9"/>
      <c r="AE3820" s="3"/>
      <c r="AF3820" s="3"/>
      <c r="AG3820" s="3"/>
      <c r="AH3820" s="9"/>
      <c r="AI3820" s="10"/>
      <c r="AJ3820" s="9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</row>
    <row r="3821" spans="1:145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13"/>
      <c r="T3821" s="13"/>
      <c r="U3821" s="13"/>
      <c r="V3821" s="13"/>
      <c r="W3821" s="4"/>
      <c r="X3821" s="30"/>
      <c r="Y3821" s="9"/>
      <c r="Z3821" s="9"/>
      <c r="AA3821" s="28"/>
      <c r="AB3821" s="3"/>
      <c r="AC3821" s="1"/>
      <c r="AD3821" s="9"/>
      <c r="AE3821" s="3"/>
      <c r="AF3821" s="3"/>
      <c r="AG3821" s="3"/>
      <c r="AH3821" s="9"/>
      <c r="AI3821" s="10"/>
      <c r="AJ3821" s="9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</row>
    <row r="3822" spans="1:145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13"/>
      <c r="T3822" s="13"/>
      <c r="U3822" s="13"/>
      <c r="V3822" s="13"/>
      <c r="W3822" s="4"/>
      <c r="X3822" s="30"/>
      <c r="Y3822" s="9"/>
      <c r="Z3822" s="9"/>
      <c r="AA3822" s="28"/>
      <c r="AB3822" s="3"/>
      <c r="AC3822" s="1"/>
      <c r="AD3822" s="9"/>
      <c r="AE3822" s="3"/>
      <c r="AF3822" s="3"/>
      <c r="AG3822" s="3"/>
      <c r="AH3822" s="9"/>
      <c r="AI3822" s="10"/>
      <c r="AJ3822" s="9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</row>
    <row r="3823" spans="1:145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13"/>
      <c r="T3823" s="13"/>
      <c r="U3823" s="13"/>
      <c r="V3823" s="13"/>
      <c r="W3823" s="4"/>
      <c r="X3823" s="30"/>
      <c r="Y3823" s="9"/>
      <c r="Z3823" s="9"/>
      <c r="AA3823" s="28"/>
      <c r="AB3823" s="3"/>
      <c r="AC3823" s="1"/>
      <c r="AD3823" s="9"/>
      <c r="AE3823" s="3"/>
      <c r="AF3823" s="3"/>
      <c r="AG3823" s="3"/>
      <c r="AH3823" s="9"/>
      <c r="AI3823" s="10"/>
      <c r="AJ3823" s="9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</row>
    <row r="3824" spans="1:145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13"/>
      <c r="T3824" s="13"/>
      <c r="U3824" s="13"/>
      <c r="V3824" s="13"/>
      <c r="W3824" s="4"/>
      <c r="X3824" s="30"/>
      <c r="Y3824" s="9"/>
      <c r="Z3824" s="9"/>
      <c r="AA3824" s="28"/>
      <c r="AB3824" s="3"/>
      <c r="AC3824" s="1"/>
      <c r="AD3824" s="9"/>
      <c r="AE3824" s="3"/>
      <c r="AF3824" s="3"/>
      <c r="AG3824" s="3"/>
      <c r="AH3824" s="9"/>
      <c r="AI3824" s="10"/>
      <c r="AJ3824" s="9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</row>
    <row r="3825" spans="1:145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13"/>
      <c r="T3825" s="13"/>
      <c r="U3825" s="13"/>
      <c r="V3825" s="13"/>
      <c r="W3825" s="4"/>
      <c r="X3825" s="30"/>
      <c r="Y3825" s="9"/>
      <c r="Z3825" s="9"/>
      <c r="AA3825" s="28"/>
      <c r="AB3825" s="3"/>
      <c r="AC3825" s="1"/>
      <c r="AD3825" s="9"/>
      <c r="AE3825" s="3"/>
      <c r="AF3825" s="3"/>
      <c r="AG3825" s="3"/>
      <c r="AH3825" s="9"/>
      <c r="AI3825" s="10"/>
      <c r="AJ3825" s="9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</row>
    <row r="3826" spans="1:145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13"/>
      <c r="T3826" s="13"/>
      <c r="U3826" s="13"/>
      <c r="V3826" s="13"/>
      <c r="W3826" s="4"/>
      <c r="X3826" s="30"/>
      <c r="Y3826" s="9"/>
      <c r="Z3826" s="9"/>
      <c r="AA3826" s="28"/>
      <c r="AB3826" s="3"/>
      <c r="AC3826" s="1"/>
      <c r="AD3826" s="9"/>
      <c r="AE3826" s="3"/>
      <c r="AF3826" s="3"/>
      <c r="AG3826" s="3"/>
      <c r="AH3826" s="9"/>
      <c r="AI3826" s="10"/>
      <c r="AJ3826" s="9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</row>
    <row r="3827" spans="1:145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13"/>
      <c r="T3827" s="13"/>
      <c r="U3827" s="13"/>
      <c r="V3827" s="13"/>
      <c r="W3827" s="4"/>
      <c r="X3827" s="30"/>
      <c r="Y3827" s="9"/>
      <c r="Z3827" s="9"/>
      <c r="AA3827" s="28"/>
      <c r="AB3827" s="3"/>
      <c r="AC3827" s="1"/>
      <c r="AD3827" s="9"/>
      <c r="AE3827" s="3"/>
      <c r="AF3827" s="3"/>
      <c r="AG3827" s="3"/>
      <c r="AH3827" s="9"/>
      <c r="AI3827" s="10"/>
      <c r="AJ3827" s="9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</row>
    <row r="3828" spans="1:145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13"/>
      <c r="T3828" s="13"/>
      <c r="U3828" s="13"/>
      <c r="V3828" s="13"/>
      <c r="W3828" s="4"/>
      <c r="X3828" s="30"/>
      <c r="Y3828" s="9"/>
      <c r="Z3828" s="9"/>
      <c r="AA3828" s="28"/>
      <c r="AB3828" s="3"/>
      <c r="AC3828" s="1"/>
      <c r="AD3828" s="9"/>
      <c r="AE3828" s="3"/>
      <c r="AF3828" s="3"/>
      <c r="AG3828" s="3"/>
      <c r="AH3828" s="9"/>
      <c r="AI3828" s="10"/>
      <c r="AJ3828" s="9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</row>
    <row r="3829" spans="1:145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13"/>
      <c r="T3829" s="13"/>
      <c r="U3829" s="13"/>
      <c r="V3829" s="13"/>
      <c r="W3829" s="4"/>
      <c r="X3829" s="30"/>
      <c r="Y3829" s="9"/>
      <c r="Z3829" s="9"/>
      <c r="AA3829" s="28"/>
      <c r="AB3829" s="3"/>
      <c r="AC3829" s="1"/>
      <c r="AD3829" s="9"/>
      <c r="AE3829" s="3"/>
      <c r="AF3829" s="3"/>
      <c r="AG3829" s="3"/>
      <c r="AH3829" s="9"/>
      <c r="AI3829" s="10"/>
      <c r="AJ3829" s="9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</row>
    <row r="3830" spans="1:145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13"/>
      <c r="T3830" s="13"/>
      <c r="U3830" s="13"/>
      <c r="V3830" s="13"/>
      <c r="W3830" s="4"/>
      <c r="X3830" s="30"/>
      <c r="Y3830" s="9"/>
      <c r="Z3830" s="9"/>
      <c r="AA3830" s="28"/>
      <c r="AB3830" s="3"/>
      <c r="AC3830" s="1"/>
      <c r="AD3830" s="9"/>
      <c r="AE3830" s="3"/>
      <c r="AF3830" s="3"/>
      <c r="AG3830" s="3"/>
      <c r="AH3830" s="9"/>
      <c r="AI3830" s="10"/>
      <c r="AJ3830" s="9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</row>
    <row r="3831" spans="1:145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13"/>
      <c r="T3831" s="13"/>
      <c r="U3831" s="13"/>
      <c r="V3831" s="13"/>
      <c r="W3831" s="4"/>
      <c r="X3831" s="30"/>
      <c r="Y3831" s="9"/>
      <c r="Z3831" s="9"/>
      <c r="AA3831" s="28"/>
      <c r="AB3831" s="3"/>
      <c r="AC3831" s="1"/>
      <c r="AD3831" s="9"/>
      <c r="AE3831" s="3"/>
      <c r="AF3831" s="3"/>
      <c r="AG3831" s="3"/>
      <c r="AH3831" s="9"/>
      <c r="AI3831" s="10"/>
      <c r="AJ3831" s="9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</row>
    <row r="3832" spans="1:145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13"/>
      <c r="T3832" s="13"/>
      <c r="U3832" s="13"/>
      <c r="V3832" s="13"/>
      <c r="W3832" s="4"/>
      <c r="X3832" s="30"/>
      <c r="Y3832" s="9"/>
      <c r="Z3832" s="9"/>
      <c r="AA3832" s="28"/>
      <c r="AB3832" s="3"/>
      <c r="AC3832" s="1"/>
      <c r="AD3832" s="9"/>
      <c r="AE3832" s="3"/>
      <c r="AF3832" s="3"/>
      <c r="AG3832" s="3"/>
      <c r="AH3832" s="9"/>
      <c r="AI3832" s="10"/>
      <c r="AJ3832" s="9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</row>
    <row r="3833" spans="1:145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13"/>
      <c r="T3833" s="13"/>
      <c r="U3833" s="13"/>
      <c r="V3833" s="13"/>
      <c r="W3833" s="4"/>
      <c r="X3833" s="30"/>
      <c r="Y3833" s="9"/>
      <c r="Z3833" s="9"/>
      <c r="AA3833" s="28"/>
      <c r="AB3833" s="3"/>
      <c r="AC3833" s="1"/>
      <c r="AD3833" s="9"/>
      <c r="AE3833" s="3"/>
      <c r="AF3833" s="3"/>
      <c r="AG3833" s="3"/>
      <c r="AH3833" s="9"/>
      <c r="AI3833" s="10"/>
      <c r="AJ3833" s="9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</row>
    <row r="3834" spans="1:145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13"/>
      <c r="T3834" s="13"/>
      <c r="U3834" s="13"/>
      <c r="V3834" s="13"/>
      <c r="W3834" s="4"/>
      <c r="X3834" s="30"/>
      <c r="Y3834" s="9"/>
      <c r="Z3834" s="9"/>
      <c r="AA3834" s="28"/>
      <c r="AB3834" s="3"/>
      <c r="AC3834" s="1"/>
      <c r="AD3834" s="9"/>
      <c r="AE3834" s="3"/>
      <c r="AF3834" s="3"/>
      <c r="AG3834" s="3"/>
      <c r="AH3834" s="9"/>
      <c r="AI3834" s="10"/>
      <c r="AJ3834" s="9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</row>
    <row r="3835" spans="1:145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13"/>
      <c r="T3835" s="13"/>
      <c r="U3835" s="13"/>
      <c r="V3835" s="13"/>
      <c r="W3835" s="4"/>
      <c r="X3835" s="30"/>
      <c r="Y3835" s="9"/>
      <c r="Z3835" s="9"/>
      <c r="AA3835" s="28"/>
      <c r="AB3835" s="3"/>
      <c r="AC3835" s="1"/>
      <c r="AD3835" s="9"/>
      <c r="AE3835" s="3"/>
      <c r="AF3835" s="3"/>
      <c r="AG3835" s="3"/>
      <c r="AH3835" s="9"/>
      <c r="AI3835" s="10"/>
      <c r="AJ3835" s="9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</row>
    <row r="3836" spans="1:145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13"/>
      <c r="T3836" s="13"/>
      <c r="U3836" s="13"/>
      <c r="V3836" s="13"/>
      <c r="W3836" s="4"/>
      <c r="X3836" s="30"/>
      <c r="Y3836" s="9"/>
      <c r="Z3836" s="9"/>
      <c r="AA3836" s="28"/>
      <c r="AB3836" s="3"/>
      <c r="AC3836" s="1"/>
      <c r="AD3836" s="9"/>
      <c r="AE3836" s="3"/>
      <c r="AF3836" s="3"/>
      <c r="AG3836" s="3"/>
      <c r="AH3836" s="9"/>
      <c r="AI3836" s="10"/>
      <c r="AJ3836" s="9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</row>
    <row r="3837" spans="1:145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13"/>
      <c r="T3837" s="13"/>
      <c r="U3837" s="13"/>
      <c r="V3837" s="13"/>
      <c r="W3837" s="4"/>
      <c r="X3837" s="30"/>
      <c r="Y3837" s="9"/>
      <c r="Z3837" s="9"/>
      <c r="AA3837" s="28"/>
      <c r="AB3837" s="3"/>
      <c r="AC3837" s="1"/>
      <c r="AD3837" s="9"/>
      <c r="AE3837" s="3"/>
      <c r="AF3837" s="3"/>
      <c r="AG3837" s="3"/>
      <c r="AH3837" s="9"/>
      <c r="AI3837" s="10"/>
      <c r="AJ3837" s="9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</row>
    <row r="3838" spans="1:145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13"/>
      <c r="T3838" s="13"/>
      <c r="U3838" s="13"/>
      <c r="V3838" s="13"/>
      <c r="W3838" s="4"/>
      <c r="X3838" s="30"/>
      <c r="Y3838" s="9"/>
      <c r="Z3838" s="9"/>
      <c r="AA3838" s="28"/>
      <c r="AB3838" s="3"/>
      <c r="AC3838" s="1"/>
      <c r="AD3838" s="9"/>
      <c r="AE3838" s="3"/>
      <c r="AF3838" s="3"/>
      <c r="AG3838" s="3"/>
      <c r="AH3838" s="9"/>
      <c r="AI3838" s="10"/>
      <c r="AJ3838" s="9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</row>
    <row r="3839" spans="1:145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13"/>
      <c r="T3839" s="13"/>
      <c r="U3839" s="13"/>
      <c r="V3839" s="13"/>
      <c r="W3839" s="4"/>
      <c r="X3839" s="30"/>
      <c r="Y3839" s="9"/>
      <c r="Z3839" s="9"/>
      <c r="AA3839" s="28"/>
      <c r="AB3839" s="3"/>
      <c r="AC3839" s="1"/>
      <c r="AD3839" s="9"/>
      <c r="AE3839" s="3"/>
      <c r="AF3839" s="3"/>
      <c r="AG3839" s="3"/>
      <c r="AH3839" s="9"/>
      <c r="AI3839" s="10"/>
      <c r="AJ3839" s="9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</row>
    <row r="3840" spans="1:145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13"/>
      <c r="T3840" s="13"/>
      <c r="U3840" s="13"/>
      <c r="V3840" s="13"/>
      <c r="W3840" s="4"/>
      <c r="X3840" s="30"/>
      <c r="Y3840" s="9"/>
      <c r="Z3840" s="9"/>
      <c r="AA3840" s="28"/>
      <c r="AB3840" s="3"/>
      <c r="AC3840" s="1"/>
      <c r="AD3840" s="9"/>
      <c r="AE3840" s="3"/>
      <c r="AF3840" s="3"/>
      <c r="AG3840" s="3"/>
      <c r="AH3840" s="9"/>
      <c r="AI3840" s="10"/>
      <c r="AJ3840" s="9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</row>
    <row r="3841" spans="1:145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13"/>
      <c r="T3841" s="13"/>
      <c r="U3841" s="13"/>
      <c r="V3841" s="13"/>
      <c r="W3841" s="4"/>
      <c r="X3841" s="30"/>
      <c r="Y3841" s="9"/>
      <c r="Z3841" s="9"/>
      <c r="AA3841" s="28"/>
      <c r="AB3841" s="3"/>
      <c r="AC3841" s="1"/>
      <c r="AD3841" s="9"/>
      <c r="AE3841" s="3"/>
      <c r="AF3841" s="3"/>
      <c r="AG3841" s="3"/>
      <c r="AH3841" s="9"/>
      <c r="AI3841" s="10"/>
      <c r="AJ3841" s="9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</row>
    <row r="3842" spans="1:145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13"/>
      <c r="T3842" s="13"/>
      <c r="U3842" s="13"/>
      <c r="V3842" s="13"/>
      <c r="W3842" s="4"/>
      <c r="X3842" s="30"/>
      <c r="Y3842" s="9"/>
      <c r="Z3842" s="9"/>
      <c r="AA3842" s="28"/>
      <c r="AB3842" s="3"/>
      <c r="AC3842" s="1"/>
      <c r="AD3842" s="9"/>
      <c r="AE3842" s="3"/>
      <c r="AF3842" s="3"/>
      <c r="AG3842" s="3"/>
      <c r="AH3842" s="9"/>
      <c r="AI3842" s="10"/>
      <c r="AJ3842" s="9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</row>
    <row r="3843" spans="1:145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13"/>
      <c r="T3843" s="13"/>
      <c r="U3843" s="13"/>
      <c r="V3843" s="13"/>
      <c r="W3843" s="4"/>
      <c r="X3843" s="30"/>
      <c r="Y3843" s="9"/>
      <c r="Z3843" s="9"/>
      <c r="AA3843" s="28"/>
      <c r="AB3843" s="3"/>
      <c r="AC3843" s="1"/>
      <c r="AD3843" s="9"/>
      <c r="AE3843" s="3"/>
      <c r="AF3843" s="3"/>
      <c r="AG3843" s="3"/>
      <c r="AH3843" s="9"/>
      <c r="AI3843" s="10"/>
      <c r="AJ3843" s="9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</row>
    <row r="3844" spans="1:145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13"/>
      <c r="T3844" s="13"/>
      <c r="U3844" s="13"/>
      <c r="V3844" s="13"/>
      <c r="W3844" s="4"/>
      <c r="X3844" s="30"/>
      <c r="Y3844" s="9"/>
      <c r="Z3844" s="9"/>
      <c r="AA3844" s="28"/>
      <c r="AB3844" s="3"/>
      <c r="AC3844" s="1"/>
      <c r="AD3844" s="9"/>
      <c r="AE3844" s="3"/>
      <c r="AF3844" s="3"/>
      <c r="AG3844" s="3"/>
      <c r="AH3844" s="9"/>
      <c r="AI3844" s="10"/>
      <c r="AJ3844" s="9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</row>
    <row r="3845" spans="1:145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13"/>
      <c r="T3845" s="13"/>
      <c r="U3845" s="13"/>
      <c r="V3845" s="13"/>
      <c r="W3845" s="4"/>
      <c r="X3845" s="30"/>
      <c r="Y3845" s="9"/>
      <c r="Z3845" s="9"/>
      <c r="AA3845" s="28"/>
      <c r="AB3845" s="3"/>
      <c r="AC3845" s="1"/>
      <c r="AD3845" s="9"/>
      <c r="AE3845" s="3"/>
      <c r="AF3845" s="3"/>
      <c r="AG3845" s="3"/>
      <c r="AH3845" s="9"/>
      <c r="AI3845" s="10"/>
      <c r="AJ3845" s="9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</row>
    <row r="3846" spans="1:145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13"/>
      <c r="T3846" s="13"/>
      <c r="U3846" s="13"/>
      <c r="V3846" s="13"/>
      <c r="W3846" s="4"/>
      <c r="X3846" s="30"/>
      <c r="Y3846" s="9"/>
      <c r="Z3846" s="9"/>
      <c r="AA3846" s="28"/>
      <c r="AB3846" s="3"/>
      <c r="AC3846" s="1"/>
      <c r="AD3846" s="9"/>
      <c r="AE3846" s="3"/>
      <c r="AF3846" s="3"/>
      <c r="AG3846" s="3"/>
      <c r="AH3846" s="9"/>
      <c r="AI3846" s="10"/>
      <c r="AJ3846" s="9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</row>
    <row r="3847" spans="1:145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13"/>
      <c r="T3847" s="13"/>
      <c r="U3847" s="13"/>
      <c r="V3847" s="13"/>
      <c r="W3847" s="4"/>
      <c r="X3847" s="30"/>
      <c r="Y3847" s="9"/>
      <c r="Z3847" s="9"/>
      <c r="AA3847" s="28"/>
      <c r="AB3847" s="3"/>
      <c r="AC3847" s="1"/>
      <c r="AD3847" s="9"/>
      <c r="AE3847" s="3"/>
      <c r="AF3847" s="3"/>
      <c r="AG3847" s="3"/>
      <c r="AH3847" s="9"/>
      <c r="AI3847" s="10"/>
      <c r="AJ3847" s="9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</row>
    <row r="3848" spans="1:145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13"/>
      <c r="T3848" s="13"/>
      <c r="U3848" s="13"/>
      <c r="V3848" s="13"/>
      <c r="W3848" s="4"/>
      <c r="X3848" s="30"/>
      <c r="Y3848" s="27"/>
      <c r="Z3848" s="27"/>
      <c r="AA3848" s="32"/>
      <c r="AB3848" s="20"/>
      <c r="AC3848" s="23"/>
      <c r="AD3848" s="27"/>
      <c r="AE3848" s="20"/>
      <c r="AF3848" s="20"/>
      <c r="AG3848" s="20"/>
      <c r="AH3848" s="27"/>
      <c r="AI3848" s="21"/>
      <c r="AJ3848" s="27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</row>
    <row r="3849" spans="1:145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13"/>
      <c r="T3849" s="13"/>
      <c r="U3849" s="13"/>
      <c r="V3849" s="13"/>
      <c r="W3849" s="4"/>
      <c r="X3849" s="30"/>
      <c r="Y3849" s="9"/>
      <c r="Z3849" s="9"/>
      <c r="AA3849" s="28"/>
      <c r="AB3849" s="3"/>
      <c r="AC3849" s="1"/>
      <c r="AD3849" s="9"/>
      <c r="AE3849" s="3"/>
      <c r="AF3849" s="3"/>
      <c r="AG3849" s="3"/>
      <c r="AH3849" s="9"/>
      <c r="AI3849" s="10"/>
      <c r="AJ3849" s="9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</row>
    <row r="3850" spans="1:145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13"/>
      <c r="T3850" s="13"/>
      <c r="U3850" s="13"/>
      <c r="V3850" s="13"/>
      <c r="W3850" s="4"/>
      <c r="X3850" s="30"/>
      <c r="Y3850" s="9"/>
      <c r="Z3850" s="9"/>
      <c r="AA3850" s="28"/>
      <c r="AB3850" s="3"/>
      <c r="AC3850" s="1"/>
      <c r="AD3850" s="9"/>
      <c r="AE3850" s="3"/>
      <c r="AF3850" s="3"/>
      <c r="AG3850" s="3"/>
      <c r="AH3850" s="9"/>
      <c r="AI3850" s="10"/>
      <c r="AJ3850" s="9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</row>
    <row r="3851" spans="1:145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13"/>
      <c r="T3851" s="13"/>
      <c r="U3851" s="13"/>
      <c r="V3851" s="13"/>
      <c r="W3851" s="4"/>
      <c r="X3851" s="30"/>
      <c r="Y3851" s="9"/>
      <c r="Z3851" s="9"/>
      <c r="AA3851" s="28"/>
      <c r="AB3851" s="3"/>
      <c r="AC3851" s="1"/>
      <c r="AD3851" s="9"/>
      <c r="AE3851" s="3"/>
      <c r="AF3851" s="3"/>
      <c r="AG3851" s="3"/>
      <c r="AH3851" s="9"/>
      <c r="AI3851" s="10"/>
      <c r="AJ3851" s="9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</row>
    <row r="3852" spans="1:145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13"/>
      <c r="T3852" s="13"/>
      <c r="U3852" s="13"/>
      <c r="V3852" s="13"/>
      <c r="W3852" s="4"/>
      <c r="X3852" s="30"/>
      <c r="Y3852" s="9"/>
      <c r="Z3852" s="9"/>
      <c r="AA3852" s="28"/>
      <c r="AB3852" s="3"/>
      <c r="AC3852" s="1"/>
      <c r="AD3852" s="9"/>
      <c r="AE3852" s="3"/>
      <c r="AF3852" s="3"/>
      <c r="AG3852" s="3"/>
      <c r="AH3852" s="9"/>
      <c r="AI3852" s="10"/>
      <c r="AJ3852" s="9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</row>
    <row r="3853" spans="1:145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13"/>
      <c r="T3853" s="13"/>
      <c r="U3853" s="13"/>
      <c r="V3853" s="13"/>
      <c r="W3853" s="4"/>
      <c r="X3853" s="30"/>
      <c r="Y3853" s="9"/>
      <c r="Z3853" s="9"/>
      <c r="AA3853" s="28"/>
      <c r="AB3853" s="3"/>
      <c r="AC3853" s="1"/>
      <c r="AD3853" s="9"/>
      <c r="AE3853" s="3"/>
      <c r="AF3853" s="3"/>
      <c r="AG3853" s="3"/>
      <c r="AH3853" s="9"/>
      <c r="AI3853" s="10"/>
      <c r="AJ3853" s="9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</row>
    <row r="3854" spans="1:145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13"/>
      <c r="T3854" s="13"/>
      <c r="U3854" s="13"/>
      <c r="V3854" s="13"/>
      <c r="W3854" s="4"/>
      <c r="X3854" s="30"/>
      <c r="Y3854" s="9"/>
      <c r="Z3854" s="9"/>
      <c r="AA3854" s="28"/>
      <c r="AB3854" s="3"/>
      <c r="AC3854" s="1"/>
      <c r="AD3854" s="9"/>
      <c r="AE3854" s="3"/>
      <c r="AF3854" s="3"/>
      <c r="AG3854" s="3"/>
      <c r="AH3854" s="9"/>
      <c r="AI3854" s="10"/>
      <c r="AJ3854" s="9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</row>
    <row r="3855" spans="1:145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13"/>
      <c r="T3855" s="13"/>
      <c r="U3855" s="13"/>
      <c r="V3855" s="13"/>
      <c r="W3855" s="4"/>
      <c r="X3855" s="30"/>
      <c r="Y3855" s="9"/>
      <c r="Z3855" s="9"/>
      <c r="AA3855" s="28"/>
      <c r="AB3855" s="3"/>
      <c r="AC3855" s="1"/>
      <c r="AD3855" s="9"/>
      <c r="AE3855" s="3"/>
      <c r="AF3855" s="3"/>
      <c r="AG3855" s="3"/>
      <c r="AH3855" s="9"/>
      <c r="AI3855" s="10"/>
      <c r="AJ3855" s="9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</row>
    <row r="3856" spans="1:145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13"/>
      <c r="T3856" s="13"/>
      <c r="U3856" s="13"/>
      <c r="V3856" s="13"/>
      <c r="W3856" s="4"/>
      <c r="X3856" s="30"/>
      <c r="Y3856" s="9"/>
      <c r="Z3856" s="9"/>
      <c r="AA3856" s="28"/>
      <c r="AB3856" s="3"/>
      <c r="AC3856" s="1"/>
      <c r="AD3856" s="9"/>
      <c r="AE3856" s="3"/>
      <c r="AF3856" s="3"/>
      <c r="AG3856" s="3"/>
      <c r="AH3856" s="9"/>
      <c r="AI3856" s="10"/>
      <c r="AJ3856" s="9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</row>
    <row r="3857" spans="1:145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13"/>
      <c r="T3857" s="13"/>
      <c r="U3857" s="13"/>
      <c r="V3857" s="13"/>
      <c r="W3857" s="4"/>
      <c r="X3857" s="30"/>
      <c r="Y3857" s="9"/>
      <c r="Z3857" s="9"/>
      <c r="AA3857" s="28"/>
      <c r="AB3857" s="3"/>
      <c r="AC3857" s="1"/>
      <c r="AD3857" s="9"/>
      <c r="AE3857" s="3"/>
      <c r="AF3857" s="3"/>
      <c r="AG3857" s="3"/>
      <c r="AH3857" s="9"/>
      <c r="AI3857" s="10"/>
      <c r="AJ3857" s="9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</row>
    <row r="3858" spans="1:145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13"/>
      <c r="T3858" s="13"/>
      <c r="U3858" s="13"/>
      <c r="V3858" s="13"/>
      <c r="W3858" s="4"/>
      <c r="X3858" s="30"/>
      <c r="Y3858" s="9"/>
      <c r="Z3858" s="9"/>
      <c r="AA3858" s="28"/>
      <c r="AB3858" s="3"/>
      <c r="AC3858" s="1"/>
      <c r="AD3858" s="9"/>
      <c r="AE3858" s="3"/>
      <c r="AF3858" s="3"/>
      <c r="AG3858" s="3"/>
      <c r="AH3858" s="9"/>
      <c r="AI3858" s="10"/>
      <c r="AJ3858" s="9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</row>
    <row r="3859" spans="1:145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13"/>
      <c r="T3859" s="13"/>
      <c r="U3859" s="13"/>
      <c r="V3859" s="13"/>
      <c r="W3859" s="4"/>
      <c r="X3859" s="30"/>
      <c r="Y3859" s="9"/>
      <c r="Z3859" s="9"/>
      <c r="AA3859" s="28"/>
      <c r="AB3859" s="3"/>
      <c r="AC3859" s="1"/>
      <c r="AD3859" s="9"/>
      <c r="AE3859" s="3"/>
      <c r="AF3859" s="3"/>
      <c r="AG3859" s="3"/>
      <c r="AH3859" s="9"/>
      <c r="AI3859" s="10"/>
      <c r="AJ3859" s="9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</row>
    <row r="3860" spans="1:145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13"/>
      <c r="T3860" s="13"/>
      <c r="U3860" s="13"/>
      <c r="V3860" s="13"/>
      <c r="W3860" s="4"/>
      <c r="X3860" s="30"/>
      <c r="Y3860" s="9"/>
      <c r="Z3860" s="9"/>
      <c r="AA3860" s="28"/>
      <c r="AB3860" s="3"/>
      <c r="AC3860" s="1"/>
      <c r="AD3860" s="9"/>
      <c r="AE3860" s="3"/>
      <c r="AF3860" s="3"/>
      <c r="AG3860" s="3"/>
      <c r="AH3860" s="9"/>
      <c r="AI3860" s="10"/>
      <c r="AJ3860" s="9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</row>
    <row r="3861" spans="1:145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13"/>
      <c r="T3861" s="13"/>
      <c r="U3861" s="13"/>
      <c r="V3861" s="13"/>
      <c r="W3861" s="4"/>
      <c r="X3861" s="30"/>
      <c r="Y3861" s="9"/>
      <c r="Z3861" s="9"/>
      <c r="AA3861" s="28"/>
      <c r="AB3861" s="3"/>
      <c r="AC3861" s="1"/>
      <c r="AD3861" s="9"/>
      <c r="AE3861" s="3"/>
      <c r="AF3861" s="3"/>
      <c r="AG3861" s="3"/>
      <c r="AH3861" s="9"/>
      <c r="AI3861" s="10"/>
      <c r="AJ3861" s="9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</row>
    <row r="3862" spans="1:145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13"/>
      <c r="T3862" s="13"/>
      <c r="U3862" s="13"/>
      <c r="V3862" s="13"/>
      <c r="W3862" s="4"/>
      <c r="X3862" s="30"/>
      <c r="Y3862" s="9"/>
      <c r="Z3862" s="9"/>
      <c r="AA3862" s="28"/>
      <c r="AB3862" s="3"/>
      <c r="AC3862" s="1"/>
      <c r="AD3862" s="9"/>
      <c r="AE3862" s="3"/>
      <c r="AF3862" s="3"/>
      <c r="AG3862" s="3"/>
      <c r="AH3862" s="9"/>
      <c r="AI3862" s="10"/>
      <c r="AJ3862" s="9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</row>
    <row r="3863" spans="1:145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13"/>
      <c r="T3863" s="13"/>
      <c r="U3863" s="13"/>
      <c r="V3863" s="13"/>
      <c r="W3863" s="4"/>
      <c r="X3863" s="30"/>
      <c r="Y3863" s="9"/>
      <c r="Z3863" s="9"/>
      <c r="AA3863" s="28"/>
      <c r="AB3863" s="3"/>
      <c r="AC3863" s="1"/>
      <c r="AD3863" s="9"/>
      <c r="AE3863" s="3"/>
      <c r="AF3863" s="3"/>
      <c r="AG3863" s="3"/>
      <c r="AH3863" s="9"/>
      <c r="AI3863" s="10"/>
      <c r="AJ3863" s="9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</row>
    <row r="3864" spans="1:145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13"/>
      <c r="T3864" s="13"/>
      <c r="U3864" s="13"/>
      <c r="V3864" s="13"/>
      <c r="W3864" s="4"/>
      <c r="X3864" s="30"/>
      <c r="Y3864" s="9"/>
      <c r="Z3864" s="9"/>
      <c r="AA3864" s="28"/>
      <c r="AB3864" s="3"/>
      <c r="AC3864" s="1"/>
      <c r="AD3864" s="9"/>
      <c r="AE3864" s="3"/>
      <c r="AF3864" s="3"/>
      <c r="AG3864" s="3"/>
      <c r="AH3864" s="9"/>
      <c r="AI3864" s="10"/>
      <c r="AJ3864" s="9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</row>
    <row r="3865" spans="1:145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13"/>
      <c r="T3865" s="13"/>
      <c r="U3865" s="13"/>
      <c r="V3865" s="13"/>
      <c r="W3865" s="4"/>
      <c r="X3865" s="30"/>
      <c r="Y3865" s="9"/>
      <c r="Z3865" s="9"/>
      <c r="AA3865" s="28"/>
      <c r="AB3865" s="3"/>
      <c r="AC3865" s="1"/>
      <c r="AD3865" s="9"/>
      <c r="AE3865" s="3"/>
      <c r="AF3865" s="3"/>
      <c r="AG3865" s="3"/>
      <c r="AH3865" s="9"/>
      <c r="AI3865" s="10"/>
      <c r="AJ3865" s="9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</row>
    <row r="3866" spans="1:145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13"/>
      <c r="T3866" s="13"/>
      <c r="U3866" s="13"/>
      <c r="V3866" s="13"/>
      <c r="W3866" s="4"/>
      <c r="X3866" s="30"/>
      <c r="Y3866" s="9"/>
      <c r="Z3866" s="9"/>
      <c r="AA3866" s="28"/>
      <c r="AB3866" s="3"/>
      <c r="AC3866" s="1"/>
      <c r="AD3866" s="9"/>
      <c r="AE3866" s="3"/>
      <c r="AF3866" s="3"/>
      <c r="AG3866" s="3"/>
      <c r="AH3866" s="9"/>
      <c r="AI3866" s="10"/>
      <c r="AJ3866" s="9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</row>
    <row r="3867" spans="1:145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13"/>
      <c r="T3867" s="13"/>
      <c r="U3867" s="13"/>
      <c r="V3867" s="13"/>
      <c r="W3867" s="4"/>
      <c r="X3867" s="30"/>
      <c r="Y3867" s="9"/>
      <c r="Z3867" s="9"/>
      <c r="AA3867" s="28"/>
      <c r="AB3867" s="3"/>
      <c r="AC3867" s="1"/>
      <c r="AD3867" s="9"/>
      <c r="AE3867" s="3"/>
      <c r="AF3867" s="3"/>
      <c r="AG3867" s="3"/>
      <c r="AH3867" s="9"/>
      <c r="AI3867" s="10"/>
      <c r="AJ3867" s="9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</row>
    <row r="3868" spans="1:145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13"/>
      <c r="T3868" s="13"/>
      <c r="U3868" s="13"/>
      <c r="V3868" s="13"/>
      <c r="W3868" s="4"/>
      <c r="X3868" s="30"/>
      <c r="Y3868" s="9"/>
      <c r="Z3868" s="9"/>
      <c r="AA3868" s="28"/>
      <c r="AB3868" s="3"/>
      <c r="AC3868" s="1"/>
      <c r="AD3868" s="9"/>
      <c r="AE3868" s="3"/>
      <c r="AF3868" s="3"/>
      <c r="AG3868" s="3"/>
      <c r="AH3868" s="9"/>
      <c r="AI3868" s="10"/>
      <c r="AJ3868" s="9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</row>
    <row r="3869" spans="1:145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13"/>
      <c r="T3869" s="13"/>
      <c r="U3869" s="13"/>
      <c r="V3869" s="13"/>
      <c r="W3869" s="4"/>
      <c r="X3869" s="30"/>
      <c r="Y3869" s="9"/>
      <c r="Z3869" s="9"/>
      <c r="AA3869" s="28"/>
      <c r="AB3869" s="3"/>
      <c r="AC3869" s="1"/>
      <c r="AD3869" s="9"/>
      <c r="AE3869" s="3"/>
      <c r="AF3869" s="3"/>
      <c r="AG3869" s="3"/>
      <c r="AH3869" s="9"/>
      <c r="AI3869" s="10"/>
      <c r="AJ3869" s="9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</row>
    <row r="3870" spans="1:145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13"/>
      <c r="T3870" s="13"/>
      <c r="U3870" s="13"/>
      <c r="V3870" s="13"/>
      <c r="W3870" s="4"/>
      <c r="X3870" s="30"/>
      <c r="Y3870" s="9"/>
      <c r="Z3870" s="9"/>
      <c r="AA3870" s="28"/>
      <c r="AB3870" s="3"/>
      <c r="AC3870" s="1"/>
      <c r="AD3870" s="9"/>
      <c r="AE3870" s="3"/>
      <c r="AF3870" s="3"/>
      <c r="AG3870" s="3"/>
      <c r="AH3870" s="9"/>
      <c r="AI3870" s="10"/>
      <c r="AJ3870" s="9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</row>
    <row r="3871" spans="1:145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13"/>
      <c r="T3871" s="13"/>
      <c r="U3871" s="13"/>
      <c r="V3871" s="13"/>
      <c r="W3871" s="4"/>
      <c r="X3871" s="30"/>
      <c r="Y3871" s="9"/>
      <c r="Z3871" s="9"/>
      <c r="AA3871" s="28"/>
      <c r="AB3871" s="3"/>
      <c r="AC3871" s="1"/>
      <c r="AD3871" s="9"/>
      <c r="AE3871" s="3"/>
      <c r="AF3871" s="3"/>
      <c r="AG3871" s="3"/>
      <c r="AH3871" s="9"/>
      <c r="AI3871" s="10"/>
      <c r="AJ3871" s="9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</row>
    <row r="3872" spans="1:145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13"/>
      <c r="T3872" s="13"/>
      <c r="U3872" s="13"/>
      <c r="V3872" s="13"/>
      <c r="W3872" s="4"/>
      <c r="X3872" s="30"/>
      <c r="Y3872" s="9"/>
      <c r="Z3872" s="9"/>
      <c r="AA3872" s="28"/>
      <c r="AB3872" s="3"/>
      <c r="AC3872" s="1"/>
      <c r="AD3872" s="9"/>
      <c r="AE3872" s="3"/>
      <c r="AF3872" s="3"/>
      <c r="AG3872" s="3"/>
      <c r="AH3872" s="9"/>
      <c r="AI3872" s="10"/>
      <c r="AJ3872" s="9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</row>
    <row r="3873" spans="1:145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13"/>
      <c r="T3873" s="13"/>
      <c r="U3873" s="13"/>
      <c r="V3873" s="13"/>
      <c r="W3873" s="4"/>
      <c r="X3873" s="30"/>
      <c r="Y3873" s="9"/>
      <c r="Z3873" s="9"/>
      <c r="AA3873" s="28"/>
      <c r="AB3873" s="3"/>
      <c r="AC3873" s="1"/>
      <c r="AD3873" s="9"/>
      <c r="AE3873" s="3"/>
      <c r="AF3873" s="3"/>
      <c r="AG3873" s="3"/>
      <c r="AH3873" s="9"/>
      <c r="AI3873" s="10"/>
      <c r="AJ3873" s="9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</row>
    <row r="3874" spans="1:145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13"/>
      <c r="T3874" s="13"/>
      <c r="U3874" s="13"/>
      <c r="V3874" s="13"/>
      <c r="W3874" s="4"/>
      <c r="X3874" s="30"/>
      <c r="Y3874" s="9"/>
      <c r="Z3874" s="9"/>
      <c r="AA3874" s="28"/>
      <c r="AB3874" s="3"/>
      <c r="AC3874" s="1"/>
      <c r="AD3874" s="9"/>
      <c r="AE3874" s="3"/>
      <c r="AF3874" s="3"/>
      <c r="AG3874" s="3"/>
      <c r="AH3874" s="9"/>
      <c r="AI3874" s="10"/>
      <c r="AJ3874" s="9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</row>
    <row r="3875" spans="1:145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13"/>
      <c r="T3875" s="13"/>
      <c r="U3875" s="13"/>
      <c r="V3875" s="13"/>
      <c r="W3875" s="4"/>
      <c r="X3875" s="30"/>
      <c r="Y3875" s="9"/>
      <c r="Z3875" s="9"/>
      <c r="AA3875" s="28"/>
      <c r="AB3875" s="3"/>
      <c r="AC3875" s="1"/>
      <c r="AD3875" s="9"/>
      <c r="AE3875" s="3"/>
      <c r="AF3875" s="3"/>
      <c r="AG3875" s="3"/>
      <c r="AH3875" s="9"/>
      <c r="AI3875" s="10"/>
      <c r="AJ3875" s="9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</row>
    <row r="3876" spans="1:145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13"/>
      <c r="T3876" s="13"/>
      <c r="U3876" s="13"/>
      <c r="V3876" s="13"/>
      <c r="W3876" s="4"/>
      <c r="X3876" s="30"/>
      <c r="Y3876" s="9"/>
      <c r="Z3876" s="9"/>
      <c r="AA3876" s="28"/>
      <c r="AB3876" s="3"/>
      <c r="AC3876" s="1"/>
      <c r="AD3876" s="9"/>
      <c r="AE3876" s="3"/>
      <c r="AF3876" s="3"/>
      <c r="AG3876" s="3"/>
      <c r="AH3876" s="9"/>
      <c r="AI3876" s="10"/>
      <c r="AJ3876" s="9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</row>
    <row r="3877" spans="1:145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13"/>
      <c r="T3877" s="13"/>
      <c r="U3877" s="13"/>
      <c r="V3877" s="13"/>
      <c r="W3877" s="4"/>
      <c r="X3877" s="30"/>
      <c r="Y3877" s="9"/>
      <c r="Z3877" s="9"/>
      <c r="AA3877" s="28"/>
      <c r="AB3877" s="3"/>
      <c r="AC3877" s="1"/>
      <c r="AD3877" s="9"/>
      <c r="AE3877" s="3"/>
      <c r="AF3877" s="3"/>
      <c r="AG3877" s="3"/>
      <c r="AH3877" s="9"/>
      <c r="AI3877" s="10"/>
      <c r="AJ3877" s="9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</row>
    <row r="3878" spans="1:145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13"/>
      <c r="T3878" s="13"/>
      <c r="U3878" s="13"/>
      <c r="V3878" s="13"/>
      <c r="W3878" s="4"/>
      <c r="X3878" s="30"/>
      <c r="Y3878" s="9"/>
      <c r="Z3878" s="9"/>
      <c r="AA3878" s="28"/>
      <c r="AB3878" s="3"/>
      <c r="AC3878" s="1"/>
      <c r="AD3878" s="9"/>
      <c r="AE3878" s="3"/>
      <c r="AF3878" s="3"/>
      <c r="AG3878" s="3"/>
      <c r="AH3878" s="9"/>
      <c r="AI3878" s="10"/>
      <c r="AJ3878" s="9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</row>
    <row r="3879" spans="1:145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13"/>
      <c r="T3879" s="13"/>
      <c r="U3879" s="13"/>
      <c r="V3879" s="13"/>
      <c r="W3879" s="4"/>
      <c r="X3879" s="30"/>
      <c r="Y3879" s="9"/>
      <c r="Z3879" s="9"/>
      <c r="AA3879" s="28"/>
      <c r="AB3879" s="3"/>
      <c r="AC3879" s="1"/>
      <c r="AD3879" s="9"/>
      <c r="AE3879" s="3"/>
      <c r="AF3879" s="3"/>
      <c r="AG3879" s="3"/>
      <c r="AH3879" s="9"/>
      <c r="AI3879" s="10"/>
      <c r="AJ3879" s="9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</row>
    <row r="3880" spans="1:145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13"/>
      <c r="T3880" s="13"/>
      <c r="U3880" s="13"/>
      <c r="V3880" s="13"/>
      <c r="W3880" s="4"/>
      <c r="X3880" s="30"/>
      <c r="Y3880" s="9"/>
      <c r="Z3880" s="9"/>
      <c r="AA3880" s="28"/>
      <c r="AB3880" s="3"/>
      <c r="AC3880" s="1"/>
      <c r="AD3880" s="9"/>
      <c r="AE3880" s="3"/>
      <c r="AF3880" s="3"/>
      <c r="AG3880" s="3"/>
      <c r="AH3880" s="9"/>
      <c r="AI3880" s="10"/>
      <c r="AJ3880" s="9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</row>
    <row r="3881" spans="1:145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13"/>
      <c r="T3881" s="13"/>
      <c r="U3881" s="13"/>
      <c r="V3881" s="13"/>
      <c r="W3881" s="4"/>
      <c r="X3881" s="30"/>
      <c r="Y3881" s="9"/>
      <c r="Z3881" s="9"/>
      <c r="AA3881" s="28"/>
      <c r="AB3881" s="3"/>
      <c r="AC3881" s="1"/>
      <c r="AD3881" s="9"/>
      <c r="AE3881" s="3"/>
      <c r="AF3881" s="3"/>
      <c r="AG3881" s="3"/>
      <c r="AH3881" s="9"/>
      <c r="AI3881" s="10"/>
      <c r="AJ3881" s="9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</row>
    <row r="3882" spans="1:145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13"/>
      <c r="T3882" s="13"/>
      <c r="U3882" s="13"/>
      <c r="V3882" s="13"/>
      <c r="W3882" s="4"/>
      <c r="X3882" s="30"/>
      <c r="Y3882" s="9"/>
      <c r="Z3882" s="9"/>
      <c r="AA3882" s="28"/>
      <c r="AB3882" s="3"/>
      <c r="AC3882" s="1"/>
      <c r="AD3882" s="9"/>
      <c r="AE3882" s="3"/>
      <c r="AF3882" s="3"/>
      <c r="AG3882" s="3"/>
      <c r="AH3882" s="9"/>
      <c r="AI3882" s="10"/>
      <c r="AJ3882" s="9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</row>
    <row r="3883" spans="1:145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13"/>
      <c r="T3883" s="13"/>
      <c r="U3883" s="13"/>
      <c r="V3883" s="13"/>
      <c r="W3883" s="4"/>
      <c r="X3883" s="30"/>
      <c r="Y3883" s="9"/>
      <c r="Z3883" s="9"/>
      <c r="AA3883" s="28"/>
      <c r="AB3883" s="3"/>
      <c r="AC3883" s="1"/>
      <c r="AD3883" s="9"/>
      <c r="AE3883" s="3"/>
      <c r="AF3883" s="3"/>
      <c r="AG3883" s="3"/>
      <c r="AH3883" s="9"/>
      <c r="AI3883" s="10"/>
      <c r="AJ3883" s="9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</row>
    <row r="3884" spans="1:145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13"/>
      <c r="T3884" s="13"/>
      <c r="U3884" s="13"/>
      <c r="V3884" s="13"/>
      <c r="W3884" s="4"/>
      <c r="X3884" s="30"/>
      <c r="Y3884" s="9"/>
      <c r="Z3884" s="9"/>
      <c r="AA3884" s="28"/>
      <c r="AB3884" s="3"/>
      <c r="AC3884" s="1"/>
      <c r="AD3884" s="9"/>
      <c r="AE3884" s="3"/>
      <c r="AF3884" s="3"/>
      <c r="AG3884" s="3"/>
      <c r="AH3884" s="9"/>
      <c r="AI3884" s="10"/>
      <c r="AJ3884" s="9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</row>
    <row r="3885" spans="1:145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13"/>
      <c r="T3885" s="13"/>
      <c r="U3885" s="13"/>
      <c r="V3885" s="13"/>
      <c r="W3885" s="4"/>
      <c r="X3885" s="30"/>
      <c r="Y3885" s="9"/>
      <c r="Z3885" s="9"/>
      <c r="AA3885" s="28"/>
      <c r="AB3885" s="3"/>
      <c r="AC3885" s="1"/>
      <c r="AD3885" s="9"/>
      <c r="AE3885" s="3"/>
      <c r="AF3885" s="3"/>
      <c r="AG3885" s="3"/>
      <c r="AH3885" s="9"/>
      <c r="AI3885" s="10"/>
      <c r="AJ3885" s="9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</row>
    <row r="3886" spans="1:145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13"/>
      <c r="T3886" s="13"/>
      <c r="U3886" s="13"/>
      <c r="V3886" s="13"/>
      <c r="W3886" s="4"/>
      <c r="X3886" s="30"/>
      <c r="Y3886" s="9"/>
      <c r="Z3886" s="9"/>
      <c r="AA3886" s="28"/>
      <c r="AB3886" s="3"/>
      <c r="AC3886" s="1"/>
      <c r="AD3886" s="9"/>
      <c r="AE3886" s="3"/>
      <c r="AF3886" s="3"/>
      <c r="AG3886" s="3"/>
      <c r="AH3886" s="9"/>
      <c r="AI3886" s="10"/>
      <c r="AJ3886" s="9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</row>
    <row r="3887" spans="1:145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13"/>
      <c r="T3887" s="13"/>
      <c r="U3887" s="13"/>
      <c r="V3887" s="13"/>
      <c r="W3887" s="4"/>
      <c r="X3887" s="30"/>
      <c r="Y3887" s="9"/>
      <c r="Z3887" s="9"/>
      <c r="AA3887" s="28"/>
      <c r="AB3887" s="3"/>
      <c r="AC3887" s="1"/>
      <c r="AD3887" s="9"/>
      <c r="AE3887" s="3"/>
      <c r="AF3887" s="3"/>
      <c r="AG3887" s="3"/>
      <c r="AH3887" s="9"/>
      <c r="AI3887" s="10"/>
      <c r="AJ3887" s="9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</row>
    <row r="3888" spans="1:145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13"/>
      <c r="T3888" s="13"/>
      <c r="U3888" s="13"/>
      <c r="V3888" s="13"/>
      <c r="W3888" s="4"/>
      <c r="X3888" s="30"/>
      <c r="Y3888" s="9"/>
      <c r="Z3888" s="9"/>
      <c r="AA3888" s="28"/>
      <c r="AB3888" s="3"/>
      <c r="AC3888" s="1"/>
      <c r="AD3888" s="9"/>
      <c r="AE3888" s="3"/>
      <c r="AF3888" s="3"/>
      <c r="AG3888" s="3"/>
      <c r="AH3888" s="9"/>
      <c r="AI3888" s="10"/>
      <c r="AJ3888" s="9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</row>
    <row r="3889" spans="1:145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13"/>
      <c r="T3889" s="13"/>
      <c r="U3889" s="13"/>
      <c r="V3889" s="13"/>
      <c r="W3889" s="4"/>
      <c r="X3889" s="30"/>
      <c r="Y3889" s="9"/>
      <c r="Z3889" s="9"/>
      <c r="AA3889" s="28"/>
      <c r="AB3889" s="3"/>
      <c r="AC3889" s="1"/>
      <c r="AD3889" s="9"/>
      <c r="AE3889" s="3"/>
      <c r="AF3889" s="3"/>
      <c r="AG3889" s="3"/>
      <c r="AH3889" s="9"/>
      <c r="AI3889" s="10"/>
      <c r="AJ3889" s="9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</row>
    <row r="3890" spans="1:145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13"/>
      <c r="T3890" s="13"/>
      <c r="U3890" s="13"/>
      <c r="V3890" s="13"/>
      <c r="W3890" s="4"/>
      <c r="X3890" s="30"/>
      <c r="Y3890" s="9"/>
      <c r="Z3890" s="9"/>
      <c r="AA3890" s="28"/>
      <c r="AB3890" s="3"/>
      <c r="AC3890" s="1"/>
      <c r="AD3890" s="9"/>
      <c r="AE3890" s="3"/>
      <c r="AF3890" s="3"/>
      <c r="AG3890" s="3"/>
      <c r="AH3890" s="9"/>
      <c r="AI3890" s="10"/>
      <c r="AJ3890" s="9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</row>
    <row r="3891" spans="1:145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13"/>
      <c r="T3891" s="13"/>
      <c r="U3891" s="13"/>
      <c r="V3891" s="13"/>
      <c r="W3891" s="4"/>
      <c r="X3891" s="30"/>
      <c r="Y3891" s="9"/>
      <c r="Z3891" s="9"/>
      <c r="AA3891" s="28"/>
      <c r="AB3891" s="3"/>
      <c r="AC3891" s="1"/>
      <c r="AD3891" s="9"/>
      <c r="AE3891" s="3"/>
      <c r="AF3891" s="3"/>
      <c r="AG3891" s="3"/>
      <c r="AH3891" s="9"/>
      <c r="AI3891" s="10"/>
      <c r="AJ3891" s="9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</row>
    <row r="3892" spans="1:145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13"/>
      <c r="T3892" s="13"/>
      <c r="U3892" s="13"/>
      <c r="V3892" s="13"/>
      <c r="W3892" s="4"/>
      <c r="X3892" s="30"/>
      <c r="Y3892" s="9"/>
      <c r="Z3892" s="9"/>
      <c r="AA3892" s="28"/>
      <c r="AB3892" s="3"/>
      <c r="AC3892" s="1"/>
      <c r="AD3892" s="9"/>
      <c r="AE3892" s="3"/>
      <c r="AF3892" s="3"/>
      <c r="AG3892" s="3"/>
      <c r="AH3892" s="9"/>
      <c r="AI3892" s="10"/>
      <c r="AJ3892" s="9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</row>
    <row r="3893" spans="1:145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13"/>
      <c r="T3893" s="13"/>
      <c r="U3893" s="13"/>
      <c r="V3893" s="13"/>
      <c r="W3893" s="4"/>
      <c r="X3893" s="30"/>
      <c r="Y3893" s="9"/>
      <c r="Z3893" s="9"/>
      <c r="AA3893" s="28"/>
      <c r="AB3893" s="3"/>
      <c r="AC3893" s="1"/>
      <c r="AD3893" s="9"/>
      <c r="AE3893" s="3"/>
      <c r="AF3893" s="3"/>
      <c r="AG3893" s="3"/>
      <c r="AH3893" s="9"/>
      <c r="AI3893" s="10"/>
      <c r="AJ3893" s="9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</row>
    <row r="3894" spans="1:145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13"/>
      <c r="T3894" s="13"/>
      <c r="U3894" s="13"/>
      <c r="V3894" s="13"/>
      <c r="W3894" s="4"/>
      <c r="X3894" s="30"/>
      <c r="Y3894" s="9"/>
      <c r="Z3894" s="9"/>
      <c r="AA3894" s="28"/>
      <c r="AB3894" s="3"/>
      <c r="AC3894" s="1"/>
      <c r="AD3894" s="9"/>
      <c r="AE3894" s="3"/>
      <c r="AF3894" s="3"/>
      <c r="AG3894" s="3"/>
      <c r="AH3894" s="9"/>
      <c r="AI3894" s="10"/>
      <c r="AJ3894" s="9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</row>
    <row r="3895" spans="1:145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13"/>
      <c r="T3895" s="13"/>
      <c r="U3895" s="13"/>
      <c r="V3895" s="13"/>
      <c r="W3895" s="4"/>
      <c r="X3895" s="30"/>
      <c r="Y3895" s="9"/>
      <c r="Z3895" s="9"/>
      <c r="AA3895" s="28"/>
      <c r="AB3895" s="3"/>
      <c r="AC3895" s="1"/>
      <c r="AD3895" s="9"/>
      <c r="AE3895" s="3"/>
      <c r="AF3895" s="3"/>
      <c r="AG3895" s="3"/>
      <c r="AH3895" s="9"/>
      <c r="AI3895" s="10"/>
      <c r="AJ3895" s="9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</row>
    <row r="3896" spans="1:145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13"/>
      <c r="T3896" s="13"/>
      <c r="U3896" s="13"/>
      <c r="V3896" s="13"/>
      <c r="W3896" s="4"/>
      <c r="X3896" s="30"/>
      <c r="Y3896" s="9"/>
      <c r="Z3896" s="9"/>
      <c r="AA3896" s="28"/>
      <c r="AB3896" s="3"/>
      <c r="AC3896" s="1"/>
      <c r="AD3896" s="9"/>
      <c r="AE3896" s="3"/>
      <c r="AF3896" s="3"/>
      <c r="AG3896" s="3"/>
      <c r="AH3896" s="9"/>
      <c r="AI3896" s="10"/>
      <c r="AJ3896" s="9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</row>
    <row r="3897" spans="1:145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13"/>
      <c r="T3897" s="13"/>
      <c r="U3897" s="13"/>
      <c r="V3897" s="13"/>
      <c r="W3897" s="4"/>
      <c r="X3897" s="30"/>
      <c r="Y3897" s="9"/>
      <c r="Z3897" s="9"/>
      <c r="AA3897" s="28"/>
      <c r="AB3897" s="3"/>
      <c r="AC3897" s="1"/>
      <c r="AD3897" s="9"/>
      <c r="AE3897" s="3"/>
      <c r="AF3897" s="3"/>
      <c r="AG3897" s="3"/>
      <c r="AH3897" s="9"/>
      <c r="AI3897" s="10"/>
      <c r="AJ3897" s="9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</row>
    <row r="3898" spans="1:145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13"/>
      <c r="T3898" s="13"/>
      <c r="U3898" s="13"/>
      <c r="V3898" s="13"/>
      <c r="W3898" s="4"/>
      <c r="X3898" s="30"/>
      <c r="Y3898" s="9"/>
      <c r="Z3898" s="9"/>
      <c r="AA3898" s="28"/>
      <c r="AB3898" s="3"/>
      <c r="AC3898" s="1"/>
      <c r="AD3898" s="9"/>
      <c r="AE3898" s="3"/>
      <c r="AF3898" s="3"/>
      <c r="AG3898" s="3"/>
      <c r="AH3898" s="9"/>
      <c r="AI3898" s="10"/>
      <c r="AJ3898" s="9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</row>
    <row r="3899" spans="1:145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13"/>
      <c r="T3899" s="13"/>
      <c r="U3899" s="13"/>
      <c r="V3899" s="13"/>
      <c r="W3899" s="4"/>
      <c r="X3899" s="30"/>
      <c r="Y3899" s="9"/>
      <c r="Z3899" s="9"/>
      <c r="AA3899" s="28"/>
      <c r="AB3899" s="3"/>
      <c r="AC3899" s="1"/>
      <c r="AD3899" s="9"/>
      <c r="AE3899" s="3"/>
      <c r="AF3899" s="3"/>
      <c r="AG3899" s="3"/>
      <c r="AH3899" s="9"/>
      <c r="AI3899" s="10"/>
      <c r="AJ3899" s="9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</row>
    <row r="3900" spans="1:145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13"/>
      <c r="T3900" s="13"/>
      <c r="U3900" s="13"/>
      <c r="V3900" s="13"/>
      <c r="W3900" s="4"/>
      <c r="X3900" s="30"/>
      <c r="Y3900" s="9"/>
      <c r="Z3900" s="9"/>
      <c r="AA3900" s="28"/>
      <c r="AB3900" s="3"/>
      <c r="AC3900" s="1"/>
      <c r="AD3900" s="9"/>
      <c r="AE3900" s="3"/>
      <c r="AF3900" s="3"/>
      <c r="AG3900" s="3"/>
      <c r="AH3900" s="9"/>
      <c r="AI3900" s="10"/>
      <c r="AJ3900" s="9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</row>
    <row r="3901" spans="1:145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13"/>
      <c r="T3901" s="13"/>
      <c r="U3901" s="13"/>
      <c r="V3901" s="13"/>
      <c r="W3901" s="4"/>
      <c r="X3901" s="30"/>
      <c r="Y3901" s="9"/>
      <c r="Z3901" s="9"/>
      <c r="AA3901" s="28"/>
      <c r="AB3901" s="3"/>
      <c r="AC3901" s="1"/>
      <c r="AD3901" s="9"/>
      <c r="AE3901" s="3"/>
      <c r="AF3901" s="3"/>
      <c r="AG3901" s="3"/>
      <c r="AH3901" s="9"/>
      <c r="AI3901" s="10"/>
      <c r="AJ3901" s="9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</row>
    <row r="3902" spans="1:145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13"/>
      <c r="T3902" s="13"/>
      <c r="U3902" s="13"/>
      <c r="V3902" s="13"/>
      <c r="W3902" s="4"/>
      <c r="X3902" s="30"/>
      <c r="Y3902" s="9"/>
      <c r="Z3902" s="9"/>
      <c r="AA3902" s="28"/>
      <c r="AB3902" s="3"/>
      <c r="AC3902" s="1"/>
      <c r="AD3902" s="9"/>
      <c r="AE3902" s="3"/>
      <c r="AF3902" s="3"/>
      <c r="AG3902" s="3"/>
      <c r="AH3902" s="9"/>
      <c r="AI3902" s="10"/>
      <c r="AJ3902" s="9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</row>
    <row r="3903" spans="1:145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13"/>
      <c r="T3903" s="13"/>
      <c r="U3903" s="13"/>
      <c r="V3903" s="13"/>
      <c r="W3903" s="4"/>
      <c r="X3903" s="30"/>
      <c r="Y3903" s="9"/>
      <c r="Z3903" s="9"/>
      <c r="AA3903" s="28"/>
      <c r="AB3903" s="3"/>
      <c r="AC3903" s="1"/>
      <c r="AD3903" s="9"/>
      <c r="AE3903" s="3"/>
      <c r="AF3903" s="3"/>
      <c r="AG3903" s="3"/>
      <c r="AH3903" s="9"/>
      <c r="AI3903" s="10"/>
      <c r="AJ3903" s="9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</row>
    <row r="3904" spans="1:145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13"/>
      <c r="T3904" s="13"/>
      <c r="U3904" s="13"/>
      <c r="V3904" s="13"/>
      <c r="W3904" s="4"/>
      <c r="X3904" s="30"/>
      <c r="Y3904" s="9"/>
      <c r="Z3904" s="9"/>
      <c r="AA3904" s="28"/>
      <c r="AB3904" s="3"/>
      <c r="AC3904" s="1"/>
      <c r="AD3904" s="9"/>
      <c r="AE3904" s="3"/>
      <c r="AF3904" s="3"/>
      <c r="AG3904" s="3"/>
      <c r="AH3904" s="9"/>
      <c r="AI3904" s="10"/>
      <c r="AJ3904" s="9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</row>
    <row r="3905" spans="1:145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13"/>
      <c r="T3905" s="13"/>
      <c r="U3905" s="13"/>
      <c r="V3905" s="13"/>
      <c r="W3905" s="4"/>
      <c r="X3905" s="30"/>
      <c r="Y3905" s="9"/>
      <c r="Z3905" s="9"/>
      <c r="AA3905" s="28"/>
      <c r="AB3905" s="3"/>
      <c r="AC3905" s="1"/>
      <c r="AD3905" s="9"/>
      <c r="AE3905" s="3"/>
      <c r="AF3905" s="3"/>
      <c r="AG3905" s="3"/>
      <c r="AH3905" s="9"/>
      <c r="AI3905" s="10"/>
      <c r="AJ3905" s="9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</row>
    <row r="3906" spans="1:145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13"/>
      <c r="T3906" s="13"/>
      <c r="U3906" s="13"/>
      <c r="V3906" s="13"/>
      <c r="W3906" s="4"/>
      <c r="X3906" s="30"/>
      <c r="Y3906" s="9"/>
      <c r="Z3906" s="9"/>
      <c r="AA3906" s="28"/>
      <c r="AB3906" s="3"/>
      <c r="AC3906" s="1"/>
      <c r="AD3906" s="9"/>
      <c r="AE3906" s="3"/>
      <c r="AF3906" s="3"/>
      <c r="AG3906" s="3"/>
      <c r="AH3906" s="9"/>
      <c r="AI3906" s="10"/>
      <c r="AJ3906" s="9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</row>
    <row r="3907" spans="1:145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13"/>
      <c r="T3907" s="13"/>
      <c r="U3907" s="13"/>
      <c r="V3907" s="13"/>
      <c r="W3907" s="4"/>
      <c r="X3907" s="30"/>
      <c r="Y3907" s="9"/>
      <c r="Z3907" s="9"/>
      <c r="AA3907" s="28"/>
      <c r="AB3907" s="3"/>
      <c r="AC3907" s="1"/>
      <c r="AD3907" s="9"/>
      <c r="AE3907" s="3"/>
      <c r="AF3907" s="3"/>
      <c r="AG3907" s="3"/>
      <c r="AH3907" s="9"/>
      <c r="AI3907" s="10"/>
      <c r="AJ3907" s="9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</row>
    <row r="3908" spans="1:145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13"/>
      <c r="T3908" s="13"/>
      <c r="U3908" s="13"/>
      <c r="V3908" s="13"/>
      <c r="W3908" s="4"/>
      <c r="X3908" s="30"/>
      <c r="Y3908" s="9"/>
      <c r="Z3908" s="9"/>
      <c r="AA3908" s="28"/>
      <c r="AB3908" s="3"/>
      <c r="AC3908" s="1"/>
      <c r="AD3908" s="9"/>
      <c r="AE3908" s="3"/>
      <c r="AF3908" s="3"/>
      <c r="AG3908" s="3"/>
      <c r="AH3908" s="9"/>
      <c r="AI3908" s="10"/>
      <c r="AJ3908" s="9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</row>
    <row r="3909" spans="1:145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13"/>
      <c r="T3909" s="13"/>
      <c r="U3909" s="13"/>
      <c r="V3909" s="13"/>
      <c r="W3909" s="4"/>
      <c r="X3909" s="30"/>
      <c r="Y3909" s="9"/>
      <c r="Z3909" s="9"/>
      <c r="AA3909" s="28"/>
      <c r="AB3909" s="3"/>
      <c r="AC3909" s="1"/>
      <c r="AD3909" s="9"/>
      <c r="AE3909" s="3"/>
      <c r="AF3909" s="3"/>
      <c r="AG3909" s="3"/>
      <c r="AH3909" s="9"/>
      <c r="AI3909" s="10"/>
      <c r="AJ3909" s="9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</row>
    <row r="3910" spans="1:145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13"/>
      <c r="T3910" s="13"/>
      <c r="U3910" s="13"/>
      <c r="V3910" s="13"/>
      <c r="W3910" s="4"/>
      <c r="X3910" s="30"/>
      <c r="Y3910" s="9"/>
      <c r="Z3910" s="9"/>
      <c r="AA3910" s="28"/>
      <c r="AB3910" s="3"/>
      <c r="AC3910" s="1"/>
      <c r="AD3910" s="9"/>
      <c r="AE3910" s="3"/>
      <c r="AF3910" s="3"/>
      <c r="AG3910" s="3"/>
      <c r="AH3910" s="9"/>
      <c r="AI3910" s="10"/>
      <c r="AJ3910" s="9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</row>
    <row r="3911" spans="1:145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13"/>
      <c r="T3911" s="13"/>
      <c r="U3911" s="13"/>
      <c r="V3911" s="13"/>
      <c r="W3911" s="4"/>
      <c r="X3911" s="30"/>
      <c r="Y3911" s="9"/>
      <c r="Z3911" s="9"/>
      <c r="AA3911" s="28"/>
      <c r="AB3911" s="3"/>
      <c r="AC3911" s="1"/>
      <c r="AD3911" s="9"/>
      <c r="AE3911" s="3"/>
      <c r="AF3911" s="3"/>
      <c r="AG3911" s="3"/>
      <c r="AH3911" s="9"/>
      <c r="AI3911" s="10"/>
      <c r="AJ3911" s="9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</row>
    <row r="3912" spans="1:145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13"/>
      <c r="T3912" s="13"/>
      <c r="U3912" s="13"/>
      <c r="V3912" s="13"/>
      <c r="W3912" s="4"/>
      <c r="X3912" s="30"/>
      <c r="Y3912" s="9"/>
      <c r="Z3912" s="9"/>
      <c r="AA3912" s="28"/>
      <c r="AB3912" s="3"/>
      <c r="AC3912" s="1"/>
      <c r="AD3912" s="9"/>
      <c r="AE3912" s="3"/>
      <c r="AF3912" s="3"/>
      <c r="AG3912" s="3"/>
      <c r="AH3912" s="9"/>
      <c r="AI3912" s="10"/>
      <c r="AJ3912" s="9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</row>
    <row r="3913" spans="1:145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13"/>
      <c r="T3913" s="13"/>
      <c r="U3913" s="13"/>
      <c r="V3913" s="13"/>
      <c r="W3913" s="4"/>
      <c r="X3913" s="30"/>
      <c r="Y3913" s="9"/>
      <c r="Z3913" s="9"/>
      <c r="AA3913" s="28"/>
      <c r="AB3913" s="3"/>
      <c r="AC3913" s="1"/>
      <c r="AD3913" s="9"/>
      <c r="AE3913" s="3"/>
      <c r="AF3913" s="3"/>
      <c r="AG3913" s="3"/>
      <c r="AH3913" s="9"/>
      <c r="AI3913" s="10"/>
      <c r="AJ3913" s="9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</row>
    <row r="3914" spans="1:145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13"/>
      <c r="T3914" s="13"/>
      <c r="U3914" s="13"/>
      <c r="V3914" s="13"/>
      <c r="W3914" s="4"/>
      <c r="X3914" s="30"/>
      <c r="Y3914" s="9"/>
      <c r="Z3914" s="9"/>
      <c r="AA3914" s="28"/>
      <c r="AB3914" s="3"/>
      <c r="AC3914" s="1"/>
      <c r="AD3914" s="9"/>
      <c r="AE3914" s="3"/>
      <c r="AF3914" s="3"/>
      <c r="AG3914" s="3"/>
      <c r="AH3914" s="9"/>
      <c r="AI3914" s="10"/>
      <c r="AJ3914" s="9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</row>
    <row r="3915" spans="1:145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13"/>
      <c r="T3915" s="13"/>
      <c r="U3915" s="13"/>
      <c r="V3915" s="13"/>
      <c r="W3915" s="4"/>
      <c r="X3915" s="30"/>
      <c r="Y3915" s="9"/>
      <c r="Z3915" s="9"/>
      <c r="AA3915" s="28"/>
      <c r="AB3915" s="3"/>
      <c r="AC3915" s="1"/>
      <c r="AD3915" s="9"/>
      <c r="AE3915" s="3"/>
      <c r="AF3915" s="3"/>
      <c r="AG3915" s="3"/>
      <c r="AH3915" s="9"/>
      <c r="AI3915" s="10"/>
      <c r="AJ3915" s="9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</row>
    <row r="3916" spans="1:145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13"/>
      <c r="T3916" s="13"/>
      <c r="U3916" s="13"/>
      <c r="V3916" s="13"/>
      <c r="W3916" s="4"/>
      <c r="X3916" s="30"/>
      <c r="Y3916" s="9"/>
      <c r="Z3916" s="9"/>
      <c r="AA3916" s="28"/>
      <c r="AB3916" s="3"/>
      <c r="AC3916" s="1"/>
      <c r="AD3916" s="9"/>
      <c r="AE3916" s="3"/>
      <c r="AF3916" s="3"/>
      <c r="AG3916" s="3"/>
      <c r="AH3916" s="9"/>
      <c r="AI3916" s="10"/>
      <c r="AJ3916" s="9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</row>
    <row r="3917" spans="1:145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13"/>
      <c r="T3917" s="13"/>
      <c r="U3917" s="13"/>
      <c r="V3917" s="13"/>
      <c r="W3917" s="4"/>
      <c r="X3917" s="30"/>
      <c r="Y3917" s="9"/>
      <c r="Z3917" s="9"/>
      <c r="AA3917" s="28"/>
      <c r="AB3917" s="3"/>
      <c r="AC3917" s="1"/>
      <c r="AD3917" s="9"/>
      <c r="AE3917" s="3"/>
      <c r="AF3917" s="3"/>
      <c r="AG3917" s="3"/>
      <c r="AH3917" s="9"/>
      <c r="AI3917" s="10"/>
      <c r="AJ3917" s="9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</row>
    <row r="3918" spans="1:145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13"/>
      <c r="T3918" s="13"/>
      <c r="U3918" s="13"/>
      <c r="V3918" s="13"/>
      <c r="W3918" s="4"/>
      <c r="X3918" s="30"/>
      <c r="Y3918" s="9"/>
      <c r="Z3918" s="9"/>
      <c r="AA3918" s="28"/>
      <c r="AB3918" s="3"/>
      <c r="AC3918" s="1"/>
      <c r="AD3918" s="9"/>
      <c r="AE3918" s="3"/>
      <c r="AF3918" s="3"/>
      <c r="AG3918" s="3"/>
      <c r="AH3918" s="9"/>
      <c r="AI3918" s="10"/>
      <c r="AJ3918" s="9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</row>
    <row r="3919" spans="1:145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13"/>
      <c r="T3919" s="13"/>
      <c r="U3919" s="13"/>
      <c r="V3919" s="13"/>
      <c r="W3919" s="4"/>
      <c r="X3919" s="30"/>
      <c r="Y3919" s="9"/>
      <c r="Z3919" s="9"/>
      <c r="AA3919" s="28"/>
      <c r="AB3919" s="3"/>
      <c r="AC3919" s="1"/>
      <c r="AD3919" s="9"/>
      <c r="AE3919" s="3"/>
      <c r="AF3919" s="3"/>
      <c r="AG3919" s="3"/>
      <c r="AH3919" s="9"/>
      <c r="AI3919" s="10"/>
      <c r="AJ3919" s="9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</row>
    <row r="3920" spans="1:145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13"/>
      <c r="T3920" s="13"/>
      <c r="U3920" s="13"/>
      <c r="V3920" s="13"/>
      <c r="W3920" s="4"/>
      <c r="X3920" s="30"/>
      <c r="Y3920" s="9"/>
      <c r="Z3920" s="9"/>
      <c r="AA3920" s="28"/>
      <c r="AB3920" s="3"/>
      <c r="AC3920" s="1"/>
      <c r="AD3920" s="9"/>
      <c r="AE3920" s="3"/>
      <c r="AF3920" s="3"/>
      <c r="AG3920" s="3"/>
      <c r="AH3920" s="9"/>
      <c r="AI3920" s="10"/>
      <c r="AJ3920" s="9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</row>
    <row r="3921" spans="1:145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13"/>
      <c r="T3921" s="13"/>
      <c r="U3921" s="13"/>
      <c r="V3921" s="13"/>
      <c r="W3921" s="4"/>
      <c r="X3921" s="30"/>
      <c r="Y3921" s="9"/>
      <c r="Z3921" s="9"/>
      <c r="AA3921" s="28"/>
      <c r="AB3921" s="3"/>
      <c r="AC3921" s="1"/>
      <c r="AD3921" s="9"/>
      <c r="AE3921" s="3"/>
      <c r="AF3921" s="3"/>
      <c r="AG3921" s="3"/>
      <c r="AH3921" s="9"/>
      <c r="AI3921" s="10"/>
      <c r="AJ3921" s="9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</row>
    <row r="3922" spans="1:145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13"/>
      <c r="T3922" s="13"/>
      <c r="U3922" s="13"/>
      <c r="V3922" s="13"/>
      <c r="W3922" s="4"/>
      <c r="X3922" s="30"/>
      <c r="Y3922" s="9"/>
      <c r="Z3922" s="9"/>
      <c r="AA3922" s="28"/>
      <c r="AB3922" s="3"/>
      <c r="AC3922" s="1"/>
      <c r="AD3922" s="9"/>
      <c r="AE3922" s="3"/>
      <c r="AF3922" s="3"/>
      <c r="AG3922" s="3"/>
      <c r="AH3922" s="9"/>
      <c r="AI3922" s="10"/>
      <c r="AJ3922" s="9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</row>
    <row r="3923" spans="1:145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13"/>
      <c r="T3923" s="13"/>
      <c r="U3923" s="13"/>
      <c r="V3923" s="13"/>
      <c r="W3923" s="4"/>
      <c r="X3923" s="30"/>
      <c r="Y3923" s="9"/>
      <c r="Z3923" s="9"/>
      <c r="AA3923" s="28"/>
      <c r="AB3923" s="3"/>
      <c r="AC3923" s="1"/>
      <c r="AD3923" s="9"/>
      <c r="AE3923" s="3"/>
      <c r="AF3923" s="3"/>
      <c r="AG3923" s="3"/>
      <c r="AH3923" s="9"/>
      <c r="AI3923" s="10"/>
      <c r="AJ3923" s="9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</row>
    <row r="3924" spans="1:145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13"/>
      <c r="T3924" s="13"/>
      <c r="U3924" s="13"/>
      <c r="V3924" s="13"/>
      <c r="W3924" s="4"/>
      <c r="X3924" s="30"/>
      <c r="Y3924" s="9"/>
      <c r="Z3924" s="9"/>
      <c r="AA3924" s="28"/>
      <c r="AB3924" s="3"/>
      <c r="AC3924" s="1"/>
      <c r="AD3924" s="9"/>
      <c r="AE3924" s="3"/>
      <c r="AF3924" s="3"/>
      <c r="AG3924" s="3"/>
      <c r="AH3924" s="9"/>
      <c r="AI3924" s="10"/>
      <c r="AJ3924" s="9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</row>
    <row r="3925" spans="1:145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13"/>
      <c r="T3925" s="13"/>
      <c r="U3925" s="13"/>
      <c r="V3925" s="13"/>
      <c r="W3925" s="4"/>
      <c r="X3925" s="30"/>
      <c r="Y3925" s="9"/>
      <c r="Z3925" s="9"/>
      <c r="AA3925" s="28"/>
      <c r="AB3925" s="3"/>
      <c r="AC3925" s="1"/>
      <c r="AD3925" s="9"/>
      <c r="AE3925" s="3"/>
      <c r="AF3925" s="3"/>
      <c r="AG3925" s="3"/>
      <c r="AH3925" s="9"/>
      <c r="AI3925" s="10"/>
      <c r="AJ3925" s="9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</row>
    <row r="3926" spans="1:145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13"/>
      <c r="T3926" s="13"/>
      <c r="U3926" s="13"/>
      <c r="V3926" s="13"/>
      <c r="W3926" s="4"/>
      <c r="X3926" s="30"/>
      <c r="Y3926" s="9"/>
      <c r="Z3926" s="9"/>
      <c r="AA3926" s="28"/>
      <c r="AB3926" s="3"/>
      <c r="AC3926" s="1"/>
      <c r="AD3926" s="9"/>
      <c r="AE3926" s="3"/>
      <c r="AF3926" s="3"/>
      <c r="AG3926" s="3"/>
      <c r="AH3926" s="9"/>
      <c r="AI3926" s="10"/>
      <c r="AJ3926" s="9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</row>
    <row r="3927" spans="1:145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13"/>
      <c r="T3927" s="13"/>
      <c r="U3927" s="13"/>
      <c r="V3927" s="13"/>
      <c r="W3927" s="4"/>
      <c r="X3927" s="30"/>
      <c r="Y3927" s="9"/>
      <c r="Z3927" s="9"/>
      <c r="AA3927" s="28"/>
      <c r="AB3927" s="3"/>
      <c r="AC3927" s="1"/>
      <c r="AD3927" s="9"/>
      <c r="AE3927" s="3"/>
      <c r="AF3927" s="3"/>
      <c r="AG3927" s="3"/>
      <c r="AH3927" s="9"/>
      <c r="AI3927" s="10"/>
      <c r="AJ3927" s="9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</row>
    <row r="3928" spans="1:145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13"/>
      <c r="T3928" s="13"/>
      <c r="U3928" s="13"/>
      <c r="V3928" s="13"/>
      <c r="W3928" s="4"/>
      <c r="X3928" s="30"/>
      <c r="Y3928" s="9"/>
      <c r="Z3928" s="9"/>
      <c r="AA3928" s="28"/>
      <c r="AB3928" s="3"/>
      <c r="AC3928" s="1"/>
      <c r="AD3928" s="9"/>
      <c r="AE3928" s="3"/>
      <c r="AF3928" s="3"/>
      <c r="AG3928" s="3"/>
      <c r="AH3928" s="9"/>
      <c r="AI3928" s="10"/>
      <c r="AJ3928" s="9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</row>
    <row r="3929" spans="1:145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13"/>
      <c r="T3929" s="13"/>
      <c r="U3929" s="13"/>
      <c r="V3929" s="13"/>
      <c r="W3929" s="4"/>
      <c r="X3929" s="30"/>
      <c r="Y3929" s="9"/>
      <c r="Z3929" s="9"/>
      <c r="AA3929" s="28"/>
      <c r="AB3929" s="3"/>
      <c r="AC3929" s="1"/>
      <c r="AD3929" s="9"/>
      <c r="AE3929" s="3"/>
      <c r="AF3929" s="3"/>
      <c r="AG3929" s="3"/>
      <c r="AH3929" s="9"/>
      <c r="AI3929" s="10"/>
      <c r="AJ3929" s="9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</row>
    <row r="3930" spans="1:145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13"/>
      <c r="T3930" s="13"/>
      <c r="U3930" s="13"/>
      <c r="V3930" s="13"/>
      <c r="W3930" s="4"/>
      <c r="X3930" s="30"/>
      <c r="Y3930" s="9"/>
      <c r="Z3930" s="9"/>
      <c r="AA3930" s="28"/>
      <c r="AB3930" s="3"/>
      <c r="AC3930" s="1"/>
      <c r="AD3930" s="9"/>
      <c r="AE3930" s="3"/>
      <c r="AF3930" s="3"/>
      <c r="AG3930" s="3"/>
      <c r="AH3930" s="9"/>
      <c r="AI3930" s="10"/>
      <c r="AJ3930" s="9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</row>
    <row r="3931" spans="1:145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13"/>
      <c r="T3931" s="13"/>
      <c r="U3931" s="13"/>
      <c r="V3931" s="13"/>
      <c r="W3931" s="4"/>
      <c r="X3931" s="30"/>
      <c r="Y3931" s="9"/>
      <c r="Z3931" s="9"/>
      <c r="AA3931" s="28"/>
      <c r="AB3931" s="3"/>
      <c r="AC3931" s="1"/>
      <c r="AD3931" s="9"/>
      <c r="AE3931" s="3"/>
      <c r="AF3931" s="3"/>
      <c r="AG3931" s="3"/>
      <c r="AH3931" s="9"/>
      <c r="AI3931" s="10"/>
      <c r="AJ3931" s="9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</row>
    <row r="3932" spans="1:145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13"/>
      <c r="T3932" s="13"/>
      <c r="U3932" s="13"/>
      <c r="V3932" s="13"/>
      <c r="W3932" s="4"/>
      <c r="X3932" s="30"/>
      <c r="Y3932" s="9"/>
      <c r="Z3932" s="9"/>
      <c r="AA3932" s="28"/>
      <c r="AB3932" s="3"/>
      <c r="AC3932" s="1"/>
      <c r="AD3932" s="9"/>
      <c r="AE3932" s="3"/>
      <c r="AF3932" s="3"/>
      <c r="AG3932" s="3"/>
      <c r="AH3932" s="9"/>
      <c r="AI3932" s="10"/>
      <c r="AJ3932" s="9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</row>
    <row r="3933" spans="1:145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13"/>
      <c r="T3933" s="13"/>
      <c r="U3933" s="13"/>
      <c r="V3933" s="13"/>
      <c r="W3933" s="4"/>
      <c r="X3933" s="30"/>
      <c r="Y3933" s="9"/>
      <c r="Z3933" s="9"/>
      <c r="AA3933" s="28"/>
      <c r="AB3933" s="3"/>
      <c r="AC3933" s="1"/>
      <c r="AD3933" s="9"/>
      <c r="AE3933" s="3"/>
      <c r="AF3933" s="3"/>
      <c r="AG3933" s="3"/>
      <c r="AH3933" s="9"/>
      <c r="AI3933" s="10"/>
      <c r="AJ3933" s="9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</row>
    <row r="3934" spans="1:145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13"/>
      <c r="T3934" s="13"/>
      <c r="U3934" s="13"/>
      <c r="V3934" s="13"/>
      <c r="W3934" s="4"/>
      <c r="X3934" s="30"/>
      <c r="Y3934" s="9"/>
      <c r="Z3934" s="9"/>
      <c r="AA3934" s="28"/>
      <c r="AB3934" s="3"/>
      <c r="AC3934" s="1"/>
      <c r="AD3934" s="9"/>
      <c r="AE3934" s="3"/>
      <c r="AF3934" s="3"/>
      <c r="AG3934" s="3"/>
      <c r="AH3934" s="9"/>
      <c r="AI3934" s="10"/>
      <c r="AJ3934" s="9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</row>
    <row r="3935" spans="1:145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13"/>
      <c r="T3935" s="13"/>
      <c r="U3935" s="13"/>
      <c r="V3935" s="13"/>
      <c r="W3935" s="4"/>
      <c r="X3935" s="30"/>
      <c r="Y3935" s="9"/>
      <c r="Z3935" s="9"/>
      <c r="AA3935" s="28"/>
      <c r="AB3935" s="3"/>
      <c r="AC3935" s="1"/>
      <c r="AD3935" s="9"/>
      <c r="AE3935" s="3"/>
      <c r="AF3935" s="3"/>
      <c r="AG3935" s="3"/>
      <c r="AH3935" s="9"/>
      <c r="AI3935" s="10"/>
      <c r="AJ3935" s="9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</row>
    <row r="3936" spans="1:145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13"/>
      <c r="T3936" s="13"/>
      <c r="U3936" s="13"/>
      <c r="V3936" s="13"/>
      <c r="W3936" s="4"/>
      <c r="X3936" s="30"/>
      <c r="Y3936" s="9"/>
      <c r="Z3936" s="9"/>
      <c r="AA3936" s="28"/>
      <c r="AB3936" s="3"/>
      <c r="AC3936" s="1"/>
      <c r="AD3936" s="9"/>
      <c r="AE3936" s="3"/>
      <c r="AF3936" s="3"/>
      <c r="AG3936" s="3"/>
      <c r="AH3936" s="9"/>
      <c r="AI3936" s="10"/>
      <c r="AJ3936" s="9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</row>
    <row r="3937" spans="1:145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13"/>
      <c r="T3937" s="13"/>
      <c r="U3937" s="13"/>
      <c r="V3937" s="13"/>
      <c r="W3937" s="4"/>
      <c r="X3937" s="30"/>
      <c r="Y3937" s="9"/>
      <c r="Z3937" s="9"/>
      <c r="AA3937" s="28"/>
      <c r="AB3937" s="3"/>
      <c r="AC3937" s="1"/>
      <c r="AD3937" s="9"/>
      <c r="AE3937" s="3"/>
      <c r="AF3937" s="3"/>
      <c r="AG3937" s="3"/>
      <c r="AH3937" s="9"/>
      <c r="AI3937" s="10"/>
      <c r="AJ3937" s="9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</row>
    <row r="3938" spans="1:145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13"/>
      <c r="T3938" s="13"/>
      <c r="U3938" s="13"/>
      <c r="V3938" s="13"/>
      <c r="W3938" s="4"/>
      <c r="X3938" s="30"/>
      <c r="Y3938" s="9"/>
      <c r="Z3938" s="9"/>
      <c r="AA3938" s="28"/>
      <c r="AB3938" s="3"/>
      <c r="AC3938" s="1"/>
      <c r="AD3938" s="9"/>
      <c r="AE3938" s="3"/>
      <c r="AF3938" s="3"/>
      <c r="AG3938" s="3"/>
      <c r="AH3938" s="9"/>
      <c r="AI3938" s="10"/>
      <c r="AJ3938" s="9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</row>
    <row r="3939" spans="1:145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13"/>
      <c r="T3939" s="13"/>
      <c r="U3939" s="13"/>
      <c r="V3939" s="13"/>
      <c r="W3939" s="4"/>
      <c r="X3939" s="30"/>
      <c r="Y3939" s="9"/>
      <c r="Z3939" s="9"/>
      <c r="AA3939" s="28"/>
      <c r="AB3939" s="3"/>
      <c r="AC3939" s="1"/>
      <c r="AD3939" s="9"/>
      <c r="AE3939" s="3"/>
      <c r="AF3939" s="3"/>
      <c r="AG3939" s="3"/>
      <c r="AH3939" s="9"/>
      <c r="AI3939" s="10"/>
      <c r="AJ3939" s="9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</row>
    <row r="3940" spans="1:145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13"/>
      <c r="T3940" s="13"/>
      <c r="U3940" s="13"/>
      <c r="V3940" s="13"/>
      <c r="W3940" s="4"/>
      <c r="X3940" s="30"/>
      <c r="Y3940" s="9"/>
      <c r="Z3940" s="9"/>
      <c r="AA3940" s="28"/>
      <c r="AB3940" s="3"/>
      <c r="AC3940" s="1"/>
      <c r="AD3940" s="9"/>
      <c r="AE3940" s="3"/>
      <c r="AF3940" s="3"/>
      <c r="AG3940" s="3"/>
      <c r="AH3940" s="9"/>
      <c r="AI3940" s="10"/>
      <c r="AJ3940" s="9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</row>
    <row r="3941" spans="1:145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13"/>
      <c r="T3941" s="13"/>
      <c r="U3941" s="13"/>
      <c r="V3941" s="13"/>
      <c r="W3941" s="4"/>
      <c r="X3941" s="30"/>
      <c r="Y3941" s="9"/>
      <c r="Z3941" s="9"/>
      <c r="AA3941" s="28"/>
      <c r="AB3941" s="3"/>
      <c r="AC3941" s="1"/>
      <c r="AD3941" s="9"/>
      <c r="AE3941" s="3"/>
      <c r="AF3941" s="3"/>
      <c r="AG3941" s="3"/>
      <c r="AH3941" s="9"/>
      <c r="AI3941" s="10"/>
      <c r="AJ3941" s="9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</row>
    <row r="3942" spans="1:145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13"/>
      <c r="T3942" s="13"/>
      <c r="U3942" s="13"/>
      <c r="V3942" s="13"/>
      <c r="W3942" s="4"/>
      <c r="X3942" s="30"/>
      <c r="Y3942" s="9"/>
      <c r="Z3942" s="9"/>
      <c r="AA3942" s="28"/>
      <c r="AB3942" s="3"/>
      <c r="AC3942" s="1"/>
      <c r="AD3942" s="9"/>
      <c r="AE3942" s="3"/>
      <c r="AF3942" s="3"/>
      <c r="AG3942" s="3"/>
      <c r="AH3942" s="9"/>
      <c r="AI3942" s="10"/>
      <c r="AJ3942" s="9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</row>
    <row r="3943" spans="1:145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13"/>
      <c r="T3943" s="13"/>
      <c r="U3943" s="13"/>
      <c r="V3943" s="13"/>
      <c r="W3943" s="4"/>
      <c r="X3943" s="30"/>
      <c r="Y3943" s="9"/>
      <c r="Z3943" s="9"/>
      <c r="AA3943" s="28"/>
      <c r="AB3943" s="3"/>
      <c r="AC3943" s="1"/>
      <c r="AD3943" s="9"/>
      <c r="AE3943" s="3"/>
      <c r="AF3943" s="3"/>
      <c r="AG3943" s="3"/>
      <c r="AH3943" s="9"/>
      <c r="AI3943" s="10"/>
      <c r="AJ3943" s="9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</row>
    <row r="3944" spans="1:145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13"/>
      <c r="T3944" s="13"/>
      <c r="U3944" s="13"/>
      <c r="V3944" s="13"/>
      <c r="W3944" s="4"/>
      <c r="X3944" s="30"/>
      <c r="Y3944" s="9"/>
      <c r="Z3944" s="9"/>
      <c r="AA3944" s="28"/>
      <c r="AB3944" s="3"/>
      <c r="AC3944" s="1"/>
      <c r="AD3944" s="9"/>
      <c r="AE3944" s="3"/>
      <c r="AF3944" s="3"/>
      <c r="AG3944" s="3"/>
      <c r="AH3944" s="9"/>
      <c r="AI3944" s="10"/>
      <c r="AJ3944" s="9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</row>
    <row r="3945" spans="1:145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13"/>
      <c r="T3945" s="13"/>
      <c r="U3945" s="13"/>
      <c r="V3945" s="13"/>
      <c r="W3945" s="4"/>
      <c r="X3945" s="30"/>
      <c r="Y3945" s="9"/>
      <c r="Z3945" s="9"/>
      <c r="AA3945" s="28"/>
      <c r="AB3945" s="3"/>
      <c r="AC3945" s="1"/>
      <c r="AD3945" s="9"/>
      <c r="AE3945" s="3"/>
      <c r="AF3945" s="3"/>
      <c r="AG3945" s="3"/>
      <c r="AH3945" s="9"/>
      <c r="AI3945" s="10"/>
      <c r="AJ3945" s="9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</row>
    <row r="3946" spans="1:145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13"/>
      <c r="T3946" s="13"/>
      <c r="U3946" s="13"/>
      <c r="V3946" s="13"/>
      <c r="W3946" s="4"/>
      <c r="X3946" s="30"/>
      <c r="Y3946" s="9"/>
      <c r="Z3946" s="9"/>
      <c r="AA3946" s="28"/>
      <c r="AB3946" s="3"/>
      <c r="AC3946" s="1"/>
      <c r="AD3946" s="9"/>
      <c r="AE3946" s="3"/>
      <c r="AF3946" s="3"/>
      <c r="AG3946" s="3"/>
      <c r="AH3946" s="9"/>
      <c r="AI3946" s="10"/>
      <c r="AJ3946" s="9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</row>
    <row r="3947" spans="1:145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13"/>
      <c r="T3947" s="13"/>
      <c r="U3947" s="13"/>
      <c r="V3947" s="13"/>
      <c r="W3947" s="4"/>
      <c r="X3947" s="30"/>
      <c r="Y3947" s="9"/>
      <c r="Z3947" s="9"/>
      <c r="AA3947" s="28"/>
      <c r="AB3947" s="3"/>
      <c r="AC3947" s="1"/>
      <c r="AD3947" s="9"/>
      <c r="AE3947" s="3"/>
      <c r="AF3947" s="3"/>
      <c r="AG3947" s="3"/>
      <c r="AH3947" s="9"/>
      <c r="AI3947" s="10"/>
      <c r="AJ3947" s="9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</row>
    <row r="3948" spans="1:145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13"/>
      <c r="T3948" s="13"/>
      <c r="U3948" s="13"/>
      <c r="V3948" s="13"/>
      <c r="W3948" s="4"/>
      <c r="X3948" s="30"/>
      <c r="Y3948" s="9"/>
      <c r="Z3948" s="9"/>
      <c r="AA3948" s="28"/>
      <c r="AB3948" s="3"/>
      <c r="AC3948" s="1"/>
      <c r="AD3948" s="9"/>
      <c r="AE3948" s="3"/>
      <c r="AF3948" s="3"/>
      <c r="AG3948" s="3"/>
      <c r="AH3948" s="9"/>
      <c r="AI3948" s="10"/>
      <c r="AJ3948" s="9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</row>
    <row r="3949" spans="1:145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13"/>
      <c r="T3949" s="13"/>
      <c r="U3949" s="13"/>
      <c r="V3949" s="13"/>
      <c r="W3949" s="4"/>
      <c r="X3949" s="30"/>
      <c r="Y3949" s="9"/>
      <c r="Z3949" s="9"/>
      <c r="AA3949" s="28"/>
      <c r="AB3949" s="3"/>
      <c r="AC3949" s="1"/>
      <c r="AD3949" s="9"/>
      <c r="AE3949" s="3"/>
      <c r="AF3949" s="3"/>
      <c r="AG3949" s="3"/>
      <c r="AH3949" s="9"/>
      <c r="AI3949" s="10"/>
      <c r="AJ3949" s="9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</row>
    <row r="3950" spans="1:145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13"/>
      <c r="T3950" s="13"/>
      <c r="U3950" s="13"/>
      <c r="V3950" s="13"/>
      <c r="W3950" s="4"/>
      <c r="X3950" s="30"/>
      <c r="Y3950" s="9"/>
      <c r="Z3950" s="9"/>
      <c r="AA3950" s="28"/>
      <c r="AB3950" s="3"/>
      <c r="AC3950" s="1"/>
      <c r="AD3950" s="9"/>
      <c r="AE3950" s="3"/>
      <c r="AF3950" s="3"/>
      <c r="AG3950" s="3"/>
      <c r="AH3950" s="9"/>
      <c r="AI3950" s="10"/>
      <c r="AJ3950" s="9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</row>
    <row r="3951" spans="1:145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13"/>
      <c r="T3951" s="13"/>
      <c r="U3951" s="13"/>
      <c r="V3951" s="13"/>
      <c r="W3951" s="4"/>
      <c r="X3951" s="30"/>
      <c r="Y3951" s="9"/>
      <c r="Z3951" s="9"/>
      <c r="AA3951" s="28"/>
      <c r="AB3951" s="3"/>
      <c r="AC3951" s="1"/>
      <c r="AD3951" s="9"/>
      <c r="AE3951" s="3"/>
      <c r="AF3951" s="3"/>
      <c r="AG3951" s="3"/>
      <c r="AH3951" s="9"/>
      <c r="AI3951" s="10"/>
      <c r="AJ3951" s="9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</row>
    <row r="3952" spans="1:145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13"/>
      <c r="T3952" s="13"/>
      <c r="U3952" s="13"/>
      <c r="V3952" s="13"/>
      <c r="W3952" s="4"/>
      <c r="X3952" s="30"/>
      <c r="Y3952" s="9"/>
      <c r="Z3952" s="9"/>
      <c r="AA3952" s="28"/>
      <c r="AB3952" s="3"/>
      <c r="AC3952" s="1"/>
      <c r="AD3952" s="9"/>
      <c r="AE3952" s="3"/>
      <c r="AF3952" s="3"/>
      <c r="AG3952" s="3"/>
      <c r="AH3952" s="9"/>
      <c r="AI3952" s="10"/>
      <c r="AJ3952" s="9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</row>
    <row r="3953" spans="1:145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13"/>
      <c r="T3953" s="13"/>
      <c r="U3953" s="13"/>
      <c r="V3953" s="13"/>
      <c r="W3953" s="4"/>
      <c r="X3953" s="30"/>
      <c r="Y3953" s="9"/>
      <c r="Z3953" s="9"/>
      <c r="AA3953" s="28"/>
      <c r="AB3953" s="3"/>
      <c r="AC3953" s="1"/>
      <c r="AD3953" s="9"/>
      <c r="AE3953" s="3"/>
      <c r="AF3953" s="3"/>
      <c r="AG3953" s="3"/>
      <c r="AH3953" s="9"/>
      <c r="AI3953" s="10"/>
      <c r="AJ3953" s="9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</row>
    <row r="3954" spans="1:145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13"/>
      <c r="T3954" s="13"/>
      <c r="U3954" s="13"/>
      <c r="V3954" s="13"/>
      <c r="W3954" s="4"/>
      <c r="X3954" s="30"/>
      <c r="Y3954" s="9"/>
      <c r="Z3954" s="9"/>
      <c r="AA3954" s="28"/>
      <c r="AB3954" s="3"/>
      <c r="AC3954" s="1"/>
      <c r="AD3954" s="9"/>
      <c r="AE3954" s="3"/>
      <c r="AF3954" s="3"/>
      <c r="AG3954" s="3"/>
      <c r="AH3954" s="9"/>
      <c r="AI3954" s="10"/>
      <c r="AJ3954" s="9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</row>
    <row r="3955" spans="1:145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13"/>
      <c r="T3955" s="13"/>
      <c r="U3955" s="13"/>
      <c r="V3955" s="13"/>
      <c r="W3955" s="4"/>
      <c r="X3955" s="30"/>
      <c r="Y3955" s="9"/>
      <c r="Z3955" s="9"/>
      <c r="AA3955" s="28"/>
      <c r="AB3955" s="3"/>
      <c r="AC3955" s="1"/>
      <c r="AD3955" s="9"/>
      <c r="AE3955" s="3"/>
      <c r="AF3955" s="3"/>
      <c r="AG3955" s="3"/>
      <c r="AH3955" s="9"/>
      <c r="AI3955" s="10"/>
      <c r="AJ3955" s="9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</row>
    <row r="3956" spans="1:145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13"/>
      <c r="T3956" s="13"/>
      <c r="U3956" s="13"/>
      <c r="V3956" s="13"/>
      <c r="W3956" s="4"/>
      <c r="X3956" s="30"/>
      <c r="Y3956" s="9"/>
      <c r="Z3956" s="9"/>
      <c r="AA3956" s="28"/>
      <c r="AB3956" s="3"/>
      <c r="AC3956" s="1"/>
      <c r="AD3956" s="9"/>
      <c r="AE3956" s="3"/>
      <c r="AF3956" s="3"/>
      <c r="AG3956" s="3"/>
      <c r="AH3956" s="9"/>
      <c r="AI3956" s="10"/>
      <c r="AJ3956" s="9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</row>
    <row r="3957" spans="1:145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13"/>
      <c r="T3957" s="13"/>
      <c r="U3957" s="13"/>
      <c r="V3957" s="13"/>
      <c r="W3957" s="4"/>
      <c r="X3957" s="30"/>
      <c r="Y3957" s="9"/>
      <c r="Z3957" s="9"/>
      <c r="AA3957" s="28"/>
      <c r="AB3957" s="3"/>
      <c r="AC3957" s="1"/>
      <c r="AD3957" s="9"/>
      <c r="AE3957" s="3"/>
      <c r="AF3957" s="3"/>
      <c r="AG3957" s="3"/>
      <c r="AH3957" s="9"/>
      <c r="AI3957" s="10"/>
      <c r="AJ3957" s="9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</row>
    <row r="3958" spans="1:145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13"/>
      <c r="T3958" s="13"/>
      <c r="U3958" s="13"/>
      <c r="V3958" s="13"/>
      <c r="W3958" s="4"/>
      <c r="X3958" s="30"/>
      <c r="Y3958" s="9"/>
      <c r="Z3958" s="9"/>
      <c r="AA3958" s="28"/>
      <c r="AB3958" s="3"/>
      <c r="AC3958" s="1"/>
      <c r="AD3958" s="9"/>
      <c r="AE3958" s="3"/>
      <c r="AF3958" s="3"/>
      <c r="AG3958" s="3"/>
      <c r="AH3958" s="9"/>
      <c r="AI3958" s="10"/>
      <c r="AJ3958" s="9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</row>
    <row r="3959" spans="1:145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13"/>
      <c r="T3959" s="13"/>
      <c r="U3959" s="13"/>
      <c r="V3959" s="13"/>
      <c r="W3959" s="4"/>
      <c r="X3959" s="30"/>
      <c r="Y3959" s="9"/>
      <c r="Z3959" s="9"/>
      <c r="AA3959" s="28"/>
      <c r="AB3959" s="3"/>
      <c r="AC3959" s="1"/>
      <c r="AD3959" s="9"/>
      <c r="AE3959" s="3"/>
      <c r="AF3959" s="3"/>
      <c r="AG3959" s="3"/>
      <c r="AH3959" s="9"/>
      <c r="AI3959" s="10"/>
      <c r="AJ3959" s="9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</row>
    <row r="3960" spans="1:145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13"/>
      <c r="T3960" s="13"/>
      <c r="U3960" s="13"/>
      <c r="V3960" s="13"/>
      <c r="W3960" s="4"/>
      <c r="X3960" s="30"/>
      <c r="Y3960" s="9"/>
      <c r="Z3960" s="9"/>
      <c r="AA3960" s="28"/>
      <c r="AB3960" s="3"/>
      <c r="AC3960" s="1"/>
      <c r="AD3960" s="9"/>
      <c r="AE3960" s="3"/>
      <c r="AF3960" s="3"/>
      <c r="AG3960" s="3"/>
      <c r="AH3960" s="9"/>
      <c r="AI3960" s="10"/>
      <c r="AJ3960" s="9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</row>
    <row r="3961" spans="1:145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13"/>
      <c r="T3961" s="13"/>
      <c r="U3961" s="13"/>
      <c r="V3961" s="13"/>
      <c r="W3961" s="4"/>
      <c r="X3961" s="30"/>
      <c r="Y3961" s="9"/>
      <c r="Z3961" s="9"/>
      <c r="AA3961" s="28"/>
      <c r="AB3961" s="3"/>
      <c r="AC3961" s="1"/>
      <c r="AD3961" s="9"/>
      <c r="AE3961" s="3"/>
      <c r="AF3961" s="3"/>
      <c r="AG3961" s="3"/>
      <c r="AH3961" s="9"/>
      <c r="AI3961" s="10"/>
      <c r="AJ3961" s="9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</row>
    <row r="3962" spans="1:145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13"/>
      <c r="T3962" s="13"/>
      <c r="U3962" s="13"/>
      <c r="V3962" s="13"/>
      <c r="W3962" s="4"/>
      <c r="X3962" s="30"/>
      <c r="Y3962" s="9"/>
      <c r="Z3962" s="9"/>
      <c r="AA3962" s="28"/>
      <c r="AB3962" s="3"/>
      <c r="AC3962" s="1"/>
      <c r="AD3962" s="9"/>
      <c r="AE3962" s="3"/>
      <c r="AF3962" s="3"/>
      <c r="AG3962" s="3"/>
      <c r="AH3962" s="9"/>
      <c r="AI3962" s="10"/>
      <c r="AJ3962" s="9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</row>
    <row r="3963" spans="1:145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13"/>
      <c r="T3963" s="13"/>
      <c r="U3963" s="13"/>
      <c r="V3963" s="13"/>
      <c r="W3963" s="4"/>
      <c r="X3963" s="30"/>
      <c r="Y3963" s="9"/>
      <c r="Z3963" s="9"/>
      <c r="AA3963" s="28"/>
      <c r="AB3963" s="3"/>
      <c r="AC3963" s="1"/>
      <c r="AD3963" s="9"/>
      <c r="AE3963" s="3"/>
      <c r="AF3963" s="3"/>
      <c r="AG3963" s="3"/>
      <c r="AH3963" s="9"/>
      <c r="AI3963" s="10"/>
      <c r="AJ3963" s="9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</row>
    <row r="3964" spans="1:145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13"/>
      <c r="T3964" s="13"/>
      <c r="U3964" s="13"/>
      <c r="V3964" s="13"/>
      <c r="W3964" s="4"/>
      <c r="X3964" s="30"/>
      <c r="Y3964" s="9"/>
      <c r="Z3964" s="9"/>
      <c r="AA3964" s="28"/>
      <c r="AB3964" s="3"/>
      <c r="AC3964" s="1"/>
      <c r="AD3964" s="9"/>
      <c r="AE3964" s="3"/>
      <c r="AF3964" s="3"/>
      <c r="AG3964" s="3"/>
      <c r="AH3964" s="9"/>
      <c r="AI3964" s="10"/>
      <c r="AJ3964" s="9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</row>
    <row r="3965" spans="1:145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13"/>
      <c r="T3965" s="13"/>
      <c r="U3965" s="13"/>
      <c r="V3965" s="13"/>
      <c r="W3965" s="4"/>
      <c r="X3965" s="30"/>
      <c r="Y3965" s="9"/>
      <c r="Z3965" s="9"/>
      <c r="AA3965" s="28"/>
      <c r="AB3965" s="3"/>
      <c r="AC3965" s="1"/>
      <c r="AD3965" s="9"/>
      <c r="AE3965" s="3"/>
      <c r="AF3965" s="3"/>
      <c r="AG3965" s="3"/>
      <c r="AH3965" s="9"/>
      <c r="AI3965" s="10"/>
      <c r="AJ3965" s="9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</row>
    <row r="3966" spans="1:145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13"/>
      <c r="T3966" s="13"/>
      <c r="U3966" s="13"/>
      <c r="V3966" s="13"/>
      <c r="W3966" s="4"/>
      <c r="X3966" s="30"/>
      <c r="Y3966" s="9"/>
      <c r="Z3966" s="9"/>
      <c r="AA3966" s="28"/>
      <c r="AB3966" s="3"/>
      <c r="AC3966" s="1"/>
      <c r="AD3966" s="9"/>
      <c r="AE3966" s="3"/>
      <c r="AF3966" s="3"/>
      <c r="AG3966" s="3"/>
      <c r="AH3966" s="9"/>
      <c r="AI3966" s="10"/>
      <c r="AJ3966" s="9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</row>
    <row r="3967" spans="1:145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13"/>
      <c r="T3967" s="13"/>
      <c r="U3967" s="13"/>
      <c r="V3967" s="13"/>
      <c r="W3967" s="4"/>
      <c r="X3967" s="30"/>
      <c r="Y3967" s="9"/>
      <c r="Z3967" s="9"/>
      <c r="AA3967" s="28"/>
      <c r="AB3967" s="3"/>
      <c r="AC3967" s="1"/>
      <c r="AD3967" s="9"/>
      <c r="AE3967" s="3"/>
      <c r="AF3967" s="3"/>
      <c r="AG3967" s="3"/>
      <c r="AH3967" s="9"/>
      <c r="AI3967" s="10"/>
      <c r="AJ3967" s="9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</row>
    <row r="3968" spans="1:145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13"/>
      <c r="T3968" s="13"/>
      <c r="U3968" s="13"/>
      <c r="V3968" s="13"/>
      <c r="W3968" s="4"/>
      <c r="X3968" s="30"/>
      <c r="Y3968" s="9"/>
      <c r="Z3968" s="9"/>
      <c r="AA3968" s="28"/>
      <c r="AB3968" s="3"/>
      <c r="AC3968" s="1"/>
      <c r="AD3968" s="9"/>
      <c r="AE3968" s="3"/>
      <c r="AF3968" s="3"/>
      <c r="AG3968" s="3"/>
      <c r="AH3968" s="9"/>
      <c r="AI3968" s="10"/>
      <c r="AJ3968" s="9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</row>
    <row r="3969" spans="1:145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13"/>
      <c r="T3969" s="13"/>
      <c r="U3969" s="13"/>
      <c r="V3969" s="13"/>
      <c r="W3969" s="4"/>
      <c r="X3969" s="30"/>
      <c r="Y3969" s="9"/>
      <c r="Z3969" s="9"/>
      <c r="AA3969" s="28"/>
      <c r="AB3969" s="3"/>
      <c r="AC3969" s="1"/>
      <c r="AD3969" s="9"/>
      <c r="AE3969" s="3"/>
      <c r="AF3969" s="3"/>
      <c r="AG3969" s="3"/>
      <c r="AH3969" s="9"/>
      <c r="AI3969" s="10"/>
      <c r="AJ3969" s="9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</row>
    <row r="3970" spans="1:145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13"/>
      <c r="T3970" s="13"/>
      <c r="U3970" s="13"/>
      <c r="V3970" s="13"/>
      <c r="W3970" s="4"/>
      <c r="X3970" s="30"/>
      <c r="Y3970" s="9"/>
      <c r="Z3970" s="9"/>
      <c r="AA3970" s="28"/>
      <c r="AB3970" s="3"/>
      <c r="AC3970" s="1"/>
      <c r="AD3970" s="9"/>
      <c r="AE3970" s="3"/>
      <c r="AF3970" s="3"/>
      <c r="AG3970" s="3"/>
      <c r="AH3970" s="9"/>
      <c r="AI3970" s="10"/>
      <c r="AJ3970" s="9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</row>
    <row r="3971" spans="1:145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13"/>
      <c r="T3971" s="13"/>
      <c r="U3971" s="13"/>
      <c r="V3971" s="13"/>
      <c r="W3971" s="4"/>
      <c r="X3971" s="30"/>
      <c r="Y3971" s="9"/>
      <c r="Z3971" s="9"/>
      <c r="AA3971" s="28"/>
      <c r="AB3971" s="3"/>
      <c r="AC3971" s="1"/>
      <c r="AD3971" s="9"/>
      <c r="AE3971" s="3"/>
      <c r="AF3971" s="3"/>
      <c r="AG3971" s="3"/>
      <c r="AH3971" s="9"/>
      <c r="AI3971" s="10"/>
      <c r="AJ3971" s="9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</row>
    <row r="3972" spans="1:145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13"/>
      <c r="T3972" s="13"/>
      <c r="U3972" s="13"/>
      <c r="V3972" s="13"/>
      <c r="W3972" s="4"/>
      <c r="X3972" s="30"/>
      <c r="Y3972" s="9"/>
      <c r="Z3972" s="9"/>
      <c r="AA3972" s="28"/>
      <c r="AB3972" s="3"/>
      <c r="AC3972" s="1"/>
      <c r="AD3972" s="9"/>
      <c r="AE3972" s="3"/>
      <c r="AF3972" s="3"/>
      <c r="AG3972" s="3"/>
      <c r="AH3972" s="9"/>
      <c r="AI3972" s="10"/>
      <c r="AJ3972" s="9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</row>
    <row r="3973" spans="1:145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13"/>
      <c r="T3973" s="13"/>
      <c r="U3973" s="13"/>
      <c r="V3973" s="13"/>
      <c r="W3973" s="4"/>
      <c r="X3973" s="30"/>
      <c r="Y3973" s="9"/>
      <c r="Z3973" s="9"/>
      <c r="AA3973" s="28"/>
      <c r="AB3973" s="3"/>
      <c r="AC3973" s="1"/>
      <c r="AD3973" s="9"/>
      <c r="AE3973" s="3"/>
      <c r="AF3973" s="3"/>
      <c r="AG3973" s="3"/>
      <c r="AH3973" s="9"/>
      <c r="AI3973" s="10"/>
      <c r="AJ3973" s="9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</row>
    <row r="3974" spans="1:145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13"/>
      <c r="T3974" s="13"/>
      <c r="U3974" s="13"/>
      <c r="V3974" s="13"/>
      <c r="W3974" s="4"/>
      <c r="X3974" s="30"/>
      <c r="Y3974" s="9"/>
      <c r="Z3974" s="9"/>
      <c r="AA3974" s="28"/>
      <c r="AB3974" s="3"/>
      <c r="AC3974" s="1"/>
      <c r="AD3974" s="9"/>
      <c r="AE3974" s="3"/>
      <c r="AF3974" s="3"/>
      <c r="AG3974" s="3"/>
      <c r="AH3974" s="9"/>
      <c r="AI3974" s="10"/>
      <c r="AJ3974" s="9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</row>
    <row r="3975" spans="1:145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13"/>
      <c r="T3975" s="13"/>
      <c r="U3975" s="13"/>
      <c r="V3975" s="13"/>
      <c r="W3975" s="4"/>
      <c r="X3975" s="30"/>
      <c r="Y3975" s="9"/>
      <c r="Z3975" s="9"/>
      <c r="AA3975" s="28"/>
      <c r="AB3975" s="3"/>
      <c r="AC3975" s="1"/>
      <c r="AD3975" s="9"/>
      <c r="AE3975" s="3"/>
      <c r="AF3975" s="3"/>
      <c r="AG3975" s="3"/>
      <c r="AH3975" s="9"/>
      <c r="AI3975" s="10"/>
      <c r="AJ3975" s="9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</row>
    <row r="3976" spans="1:145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13"/>
      <c r="T3976" s="13"/>
      <c r="U3976" s="13"/>
      <c r="V3976" s="13"/>
      <c r="W3976" s="4"/>
      <c r="X3976" s="30"/>
      <c r="Y3976" s="9"/>
      <c r="Z3976" s="9"/>
      <c r="AA3976" s="28"/>
      <c r="AB3976" s="3"/>
      <c r="AC3976" s="1"/>
      <c r="AD3976" s="9"/>
      <c r="AE3976" s="3"/>
      <c r="AF3976" s="3"/>
      <c r="AG3976" s="3"/>
      <c r="AH3976" s="9"/>
      <c r="AI3976" s="10"/>
      <c r="AJ3976" s="9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</row>
    <row r="3977" spans="1:145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13"/>
      <c r="T3977" s="13"/>
      <c r="U3977" s="13"/>
      <c r="V3977" s="13"/>
      <c r="W3977" s="4"/>
      <c r="X3977" s="30"/>
      <c r="Y3977" s="9"/>
      <c r="Z3977" s="9"/>
      <c r="AA3977" s="28"/>
      <c r="AB3977" s="3"/>
      <c r="AC3977" s="1"/>
      <c r="AD3977" s="9"/>
      <c r="AE3977" s="3"/>
      <c r="AF3977" s="3"/>
      <c r="AG3977" s="3"/>
      <c r="AH3977" s="9"/>
      <c r="AI3977" s="10"/>
      <c r="AJ3977" s="9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</row>
    <row r="3978" spans="1:145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13"/>
      <c r="T3978" s="13"/>
      <c r="U3978" s="13"/>
      <c r="V3978" s="13"/>
      <c r="W3978" s="4"/>
      <c r="X3978" s="30"/>
      <c r="Y3978" s="9"/>
      <c r="Z3978" s="9"/>
      <c r="AA3978" s="28"/>
      <c r="AB3978" s="3"/>
      <c r="AC3978" s="1"/>
      <c r="AD3978" s="9"/>
      <c r="AE3978" s="3"/>
      <c r="AF3978" s="3"/>
      <c r="AG3978" s="3"/>
      <c r="AH3978" s="9"/>
      <c r="AI3978" s="10"/>
      <c r="AJ3978" s="9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</row>
    <row r="3979" spans="1:145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13"/>
      <c r="T3979" s="13"/>
      <c r="U3979" s="13"/>
      <c r="V3979" s="13"/>
      <c r="W3979" s="4"/>
      <c r="X3979" s="30"/>
      <c r="Y3979" s="9"/>
      <c r="Z3979" s="9"/>
      <c r="AA3979" s="28"/>
      <c r="AB3979" s="3"/>
      <c r="AC3979" s="1"/>
      <c r="AD3979" s="9"/>
      <c r="AE3979" s="3"/>
      <c r="AF3979" s="3"/>
      <c r="AG3979" s="3"/>
      <c r="AH3979" s="9"/>
      <c r="AI3979" s="10"/>
      <c r="AJ3979" s="9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</row>
    <row r="3980" spans="1:145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13"/>
      <c r="T3980" s="13"/>
      <c r="U3980" s="13"/>
      <c r="V3980" s="13"/>
      <c r="W3980" s="4"/>
      <c r="X3980" s="30"/>
      <c r="Y3980" s="9"/>
      <c r="Z3980" s="9"/>
      <c r="AA3980" s="28"/>
      <c r="AB3980" s="3"/>
      <c r="AC3980" s="1"/>
      <c r="AD3980" s="9"/>
      <c r="AE3980" s="3"/>
      <c r="AF3980" s="3"/>
      <c r="AG3980" s="3"/>
      <c r="AH3980" s="9"/>
      <c r="AI3980" s="10"/>
      <c r="AJ3980" s="9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</row>
    <row r="3981" spans="1:145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13"/>
      <c r="T3981" s="13"/>
      <c r="U3981" s="13"/>
      <c r="V3981" s="13"/>
      <c r="W3981" s="4"/>
      <c r="X3981" s="30"/>
      <c r="Y3981" s="9"/>
      <c r="Z3981" s="9"/>
      <c r="AA3981" s="28"/>
      <c r="AB3981" s="3"/>
      <c r="AC3981" s="1"/>
      <c r="AD3981" s="9"/>
      <c r="AE3981" s="3"/>
      <c r="AF3981" s="3"/>
      <c r="AG3981" s="3"/>
      <c r="AH3981" s="9"/>
      <c r="AI3981" s="10"/>
      <c r="AJ3981" s="9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</row>
    <row r="3982" spans="1:145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13"/>
      <c r="T3982" s="13"/>
      <c r="U3982" s="13"/>
      <c r="V3982" s="13"/>
      <c r="W3982" s="4"/>
      <c r="X3982" s="30"/>
      <c r="Y3982" s="9"/>
      <c r="Z3982" s="9"/>
      <c r="AA3982" s="28"/>
      <c r="AB3982" s="3"/>
      <c r="AC3982" s="1"/>
      <c r="AD3982" s="9"/>
      <c r="AE3982" s="3"/>
      <c r="AF3982" s="3"/>
      <c r="AG3982" s="3"/>
      <c r="AH3982" s="9"/>
      <c r="AI3982" s="10"/>
      <c r="AJ3982" s="9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</row>
    <row r="3983" spans="1:145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13"/>
      <c r="T3983" s="13"/>
      <c r="U3983" s="13"/>
      <c r="V3983" s="13"/>
      <c r="W3983" s="4"/>
      <c r="X3983" s="30"/>
      <c r="Y3983" s="9"/>
      <c r="Z3983" s="9"/>
      <c r="AA3983" s="28"/>
      <c r="AB3983" s="3"/>
      <c r="AC3983" s="1"/>
      <c r="AD3983" s="9"/>
      <c r="AE3983" s="3"/>
      <c r="AF3983" s="3"/>
      <c r="AG3983" s="3"/>
      <c r="AH3983" s="9"/>
      <c r="AI3983" s="10"/>
      <c r="AJ3983" s="9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</row>
    <row r="3984" spans="1:145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13"/>
      <c r="T3984" s="13"/>
      <c r="U3984" s="13"/>
      <c r="V3984" s="13"/>
      <c r="W3984" s="4"/>
      <c r="X3984" s="30"/>
      <c r="Y3984" s="9"/>
      <c r="Z3984" s="9"/>
      <c r="AA3984" s="28"/>
      <c r="AB3984" s="3"/>
      <c r="AC3984" s="1"/>
      <c r="AD3984" s="9"/>
      <c r="AE3984" s="3"/>
      <c r="AF3984" s="3"/>
      <c r="AG3984" s="3"/>
      <c r="AH3984" s="9"/>
      <c r="AI3984" s="10"/>
      <c r="AJ3984" s="9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</row>
    <row r="3985" spans="1:145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13"/>
      <c r="T3985" s="13"/>
      <c r="U3985" s="13"/>
      <c r="V3985" s="13"/>
      <c r="W3985" s="4"/>
      <c r="X3985" s="30"/>
      <c r="Y3985" s="9"/>
      <c r="Z3985" s="9"/>
      <c r="AA3985" s="28"/>
      <c r="AB3985" s="3"/>
      <c r="AC3985" s="1"/>
      <c r="AD3985" s="9"/>
      <c r="AE3985" s="3"/>
      <c r="AF3985" s="3"/>
      <c r="AG3985" s="3"/>
      <c r="AH3985" s="9"/>
      <c r="AI3985" s="10"/>
      <c r="AJ3985" s="9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</row>
    <row r="3986" spans="1:145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13"/>
      <c r="T3986" s="13"/>
      <c r="U3986" s="13"/>
      <c r="V3986" s="13"/>
      <c r="W3986" s="4"/>
      <c r="X3986" s="30"/>
      <c r="Y3986" s="9"/>
      <c r="Z3986" s="9"/>
      <c r="AA3986" s="28"/>
      <c r="AB3986" s="3"/>
      <c r="AC3986" s="1"/>
      <c r="AD3986" s="9"/>
      <c r="AE3986" s="3"/>
      <c r="AF3986" s="3"/>
      <c r="AG3986" s="3"/>
      <c r="AH3986" s="9"/>
      <c r="AI3986" s="10"/>
      <c r="AJ3986" s="9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</row>
    <row r="3987" spans="1:145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13"/>
      <c r="T3987" s="13"/>
      <c r="U3987" s="13"/>
      <c r="V3987" s="13"/>
      <c r="W3987" s="4"/>
      <c r="X3987" s="30"/>
      <c r="Y3987" s="9"/>
      <c r="Z3987" s="9"/>
      <c r="AA3987" s="28"/>
      <c r="AB3987" s="3"/>
      <c r="AC3987" s="1"/>
      <c r="AD3987" s="9"/>
      <c r="AE3987" s="3"/>
      <c r="AF3987" s="3"/>
      <c r="AG3987" s="3"/>
      <c r="AH3987" s="9"/>
      <c r="AI3987" s="10"/>
      <c r="AJ3987" s="9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</row>
    <row r="3988" spans="1:145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13"/>
      <c r="T3988" s="13"/>
      <c r="U3988" s="13"/>
      <c r="V3988" s="13"/>
      <c r="W3988" s="4"/>
      <c r="X3988" s="30"/>
      <c r="Y3988" s="9"/>
      <c r="Z3988" s="9"/>
      <c r="AA3988" s="28"/>
      <c r="AB3988" s="3"/>
      <c r="AC3988" s="1"/>
      <c r="AD3988" s="9"/>
      <c r="AE3988" s="3"/>
      <c r="AF3988" s="3"/>
      <c r="AG3988" s="3"/>
      <c r="AH3988" s="9"/>
      <c r="AI3988" s="10"/>
      <c r="AJ3988" s="9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</row>
    <row r="3989" spans="1:145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13"/>
      <c r="T3989" s="13"/>
      <c r="U3989" s="13"/>
      <c r="V3989" s="13"/>
      <c r="W3989" s="4"/>
      <c r="X3989" s="30"/>
      <c r="Y3989" s="9"/>
      <c r="Z3989" s="9"/>
      <c r="AA3989" s="28"/>
      <c r="AB3989" s="3"/>
      <c r="AC3989" s="1"/>
      <c r="AD3989" s="9"/>
      <c r="AE3989" s="3"/>
      <c r="AF3989" s="3"/>
      <c r="AG3989" s="3"/>
      <c r="AH3989" s="9"/>
      <c r="AI3989" s="10"/>
      <c r="AJ3989" s="9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</row>
    <row r="3990" spans="1:145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13"/>
      <c r="T3990" s="13"/>
      <c r="U3990" s="13"/>
      <c r="V3990" s="13"/>
      <c r="W3990" s="4"/>
      <c r="X3990" s="30"/>
      <c r="Y3990" s="9"/>
      <c r="Z3990" s="9"/>
      <c r="AA3990" s="28"/>
      <c r="AB3990" s="3"/>
      <c r="AC3990" s="1"/>
      <c r="AD3990" s="9"/>
      <c r="AE3990" s="3"/>
      <c r="AF3990" s="3"/>
      <c r="AG3990" s="3"/>
      <c r="AH3990" s="9"/>
      <c r="AI3990" s="10"/>
      <c r="AJ3990" s="9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</row>
    <row r="3991" spans="1:145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13"/>
      <c r="T3991" s="13"/>
      <c r="U3991" s="13"/>
      <c r="V3991" s="13"/>
      <c r="W3991" s="4"/>
      <c r="X3991" s="30"/>
      <c r="Y3991" s="9"/>
      <c r="Z3991" s="9"/>
      <c r="AA3991" s="28"/>
      <c r="AB3991" s="3"/>
      <c r="AC3991" s="1"/>
      <c r="AD3991" s="9"/>
      <c r="AE3991" s="3"/>
      <c r="AF3991" s="3"/>
      <c r="AG3991" s="3"/>
      <c r="AH3991" s="9"/>
      <c r="AI3991" s="10"/>
      <c r="AJ3991" s="9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</row>
    <row r="3992" spans="1:145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13"/>
      <c r="T3992" s="13"/>
      <c r="U3992" s="13"/>
      <c r="V3992" s="13"/>
      <c r="W3992" s="4"/>
      <c r="X3992" s="30"/>
      <c r="Y3992" s="9"/>
      <c r="Z3992" s="9"/>
      <c r="AA3992" s="28"/>
      <c r="AB3992" s="3"/>
      <c r="AC3992" s="1"/>
      <c r="AD3992" s="9"/>
      <c r="AE3992" s="3"/>
      <c r="AF3992" s="3"/>
      <c r="AG3992" s="3"/>
      <c r="AH3992" s="9"/>
      <c r="AI3992" s="10"/>
      <c r="AJ3992" s="9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</row>
    <row r="3993" spans="1:145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13"/>
      <c r="T3993" s="13"/>
      <c r="U3993" s="13"/>
      <c r="V3993" s="13"/>
      <c r="W3993" s="4"/>
      <c r="X3993" s="30"/>
      <c r="Y3993" s="9"/>
      <c r="Z3993" s="9"/>
      <c r="AA3993" s="28"/>
      <c r="AB3993" s="3"/>
      <c r="AC3993" s="1"/>
      <c r="AD3993" s="9"/>
      <c r="AE3993" s="3"/>
      <c r="AF3993" s="3"/>
      <c r="AG3993" s="3"/>
      <c r="AH3993" s="9"/>
      <c r="AI3993" s="10"/>
      <c r="AJ3993" s="9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</row>
    <row r="3994" spans="1:145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13"/>
      <c r="T3994" s="13"/>
      <c r="U3994" s="13"/>
      <c r="V3994" s="13"/>
      <c r="W3994" s="4"/>
      <c r="X3994" s="30"/>
      <c r="Y3994" s="9"/>
      <c r="Z3994" s="9"/>
      <c r="AA3994" s="28"/>
      <c r="AB3994" s="3"/>
      <c r="AC3994" s="1"/>
      <c r="AD3994" s="9"/>
      <c r="AE3994" s="3"/>
      <c r="AF3994" s="3"/>
      <c r="AG3994" s="3"/>
      <c r="AH3994" s="9"/>
      <c r="AI3994" s="10"/>
      <c r="AJ3994" s="9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</row>
    <row r="3995" spans="1:145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13"/>
      <c r="T3995" s="13"/>
      <c r="U3995" s="13"/>
      <c r="V3995" s="13"/>
      <c r="W3995" s="4"/>
      <c r="X3995" s="30"/>
      <c r="Y3995" s="9"/>
      <c r="Z3995" s="9"/>
      <c r="AA3995" s="28"/>
      <c r="AB3995" s="3"/>
      <c r="AC3995" s="1"/>
      <c r="AD3995" s="9"/>
      <c r="AE3995" s="3"/>
      <c r="AF3995" s="3"/>
      <c r="AG3995" s="3"/>
      <c r="AH3995" s="9"/>
      <c r="AI3995" s="10"/>
      <c r="AJ3995" s="9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</row>
    <row r="3996" spans="1:145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13"/>
      <c r="T3996" s="13"/>
      <c r="U3996" s="13"/>
      <c r="V3996" s="13"/>
      <c r="W3996" s="4"/>
      <c r="X3996" s="30"/>
      <c r="Y3996" s="9"/>
      <c r="Z3996" s="9"/>
      <c r="AA3996" s="28"/>
      <c r="AB3996" s="3"/>
      <c r="AC3996" s="1"/>
      <c r="AD3996" s="9"/>
      <c r="AE3996" s="3"/>
      <c r="AF3996" s="3"/>
      <c r="AG3996" s="3"/>
      <c r="AH3996" s="9"/>
      <c r="AI3996" s="10"/>
      <c r="AJ3996" s="9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</row>
    <row r="3997" spans="1:145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13"/>
      <c r="T3997" s="13"/>
      <c r="U3997" s="13"/>
      <c r="V3997" s="13"/>
      <c r="W3997" s="4"/>
      <c r="X3997" s="30"/>
      <c r="Y3997" s="9"/>
      <c r="Z3997" s="9"/>
      <c r="AA3997" s="28"/>
      <c r="AB3997" s="3"/>
      <c r="AC3997" s="1"/>
      <c r="AD3997" s="9"/>
      <c r="AE3997" s="3"/>
      <c r="AF3997" s="3"/>
      <c r="AG3997" s="3"/>
      <c r="AH3997" s="9"/>
      <c r="AI3997" s="10"/>
      <c r="AJ3997" s="9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</row>
    <row r="3998" spans="1:145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13"/>
      <c r="T3998" s="13"/>
      <c r="U3998" s="13"/>
      <c r="V3998" s="13"/>
      <c r="W3998" s="4"/>
      <c r="X3998" s="30"/>
      <c r="Y3998" s="9"/>
      <c r="Z3998" s="9"/>
      <c r="AA3998" s="28"/>
      <c r="AB3998" s="3"/>
      <c r="AC3998" s="1"/>
      <c r="AD3998" s="9"/>
      <c r="AE3998" s="3"/>
      <c r="AF3998" s="3"/>
      <c r="AG3998" s="3"/>
      <c r="AH3998" s="9"/>
      <c r="AI3998" s="10"/>
      <c r="AJ3998" s="9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</row>
    <row r="3999" spans="1:145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13"/>
      <c r="T3999" s="13"/>
      <c r="U3999" s="13"/>
      <c r="V3999" s="13"/>
      <c r="W3999" s="4"/>
      <c r="X3999" s="30"/>
      <c r="Y3999" s="9"/>
      <c r="Z3999" s="9"/>
      <c r="AA3999" s="28"/>
      <c r="AB3999" s="3"/>
      <c r="AC3999" s="1"/>
      <c r="AD3999" s="9"/>
      <c r="AE3999" s="3"/>
      <c r="AF3999" s="3"/>
      <c r="AG3999" s="3"/>
      <c r="AH3999" s="9"/>
      <c r="AI3999" s="10"/>
      <c r="AJ3999" s="9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</row>
    <row r="4000" spans="1:145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13"/>
      <c r="T4000" s="13"/>
      <c r="U4000" s="13"/>
      <c r="V4000" s="13"/>
      <c r="W4000" s="4"/>
      <c r="X4000" s="30"/>
      <c r="Y4000" s="9"/>
      <c r="Z4000" s="9"/>
      <c r="AA4000" s="28"/>
      <c r="AB4000" s="3"/>
      <c r="AC4000" s="1"/>
      <c r="AD4000" s="9"/>
      <c r="AE4000" s="3"/>
      <c r="AF4000" s="3"/>
      <c r="AG4000" s="3"/>
      <c r="AH4000" s="9"/>
      <c r="AI4000" s="10"/>
      <c r="AJ4000" s="9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</row>
    <row r="4001" spans="1:145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13"/>
      <c r="T4001" s="13"/>
      <c r="U4001" s="13"/>
      <c r="V4001" s="13"/>
      <c r="W4001" s="4"/>
      <c r="X4001" s="30"/>
      <c r="Y4001" s="9"/>
      <c r="Z4001" s="9"/>
      <c r="AA4001" s="28"/>
      <c r="AB4001" s="3"/>
      <c r="AC4001" s="1"/>
      <c r="AD4001" s="9"/>
      <c r="AE4001" s="3"/>
      <c r="AF4001" s="3"/>
      <c r="AG4001" s="3"/>
      <c r="AH4001" s="9"/>
      <c r="AI4001" s="10"/>
      <c r="AJ4001" s="9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</row>
    <row r="4002" spans="1:145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13"/>
      <c r="T4002" s="13"/>
      <c r="U4002" s="13"/>
      <c r="V4002" s="13"/>
      <c r="W4002" s="4"/>
      <c r="X4002" s="30"/>
      <c r="Y4002" s="9"/>
      <c r="Z4002" s="9"/>
      <c r="AA4002" s="28"/>
      <c r="AB4002" s="3"/>
      <c r="AC4002" s="1"/>
      <c r="AD4002" s="9"/>
      <c r="AE4002" s="3"/>
      <c r="AF4002" s="3"/>
      <c r="AG4002" s="3"/>
      <c r="AH4002" s="9"/>
      <c r="AI4002" s="10"/>
      <c r="AJ4002" s="9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</row>
    <row r="4003" spans="1:145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13"/>
      <c r="T4003" s="13"/>
      <c r="U4003" s="13"/>
      <c r="V4003" s="13"/>
      <c r="W4003" s="4"/>
      <c r="X4003" s="30"/>
      <c r="Y4003" s="9"/>
      <c r="Z4003" s="9"/>
      <c r="AA4003" s="28"/>
      <c r="AB4003" s="3"/>
      <c r="AC4003" s="1"/>
      <c r="AD4003" s="9"/>
      <c r="AE4003" s="3"/>
      <c r="AF4003" s="3"/>
      <c r="AG4003" s="3"/>
      <c r="AH4003" s="9"/>
      <c r="AI4003" s="10"/>
      <c r="AJ4003" s="9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</row>
    <row r="4004" spans="1:145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13"/>
      <c r="T4004" s="13"/>
      <c r="U4004" s="13"/>
      <c r="V4004" s="13"/>
      <c r="W4004" s="4"/>
      <c r="X4004" s="30"/>
      <c r="Y4004" s="9"/>
      <c r="Z4004" s="9"/>
      <c r="AA4004" s="28"/>
      <c r="AB4004" s="3"/>
      <c r="AC4004" s="1"/>
      <c r="AD4004" s="9"/>
      <c r="AE4004" s="3"/>
      <c r="AF4004" s="3"/>
      <c r="AG4004" s="3"/>
      <c r="AH4004" s="9"/>
      <c r="AI4004" s="10"/>
      <c r="AJ4004" s="9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</row>
    <row r="4005" spans="1:145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13"/>
      <c r="T4005" s="13"/>
      <c r="U4005" s="13"/>
      <c r="V4005" s="13"/>
      <c r="W4005" s="4"/>
      <c r="X4005" s="30"/>
      <c r="Y4005" s="9"/>
      <c r="Z4005" s="9"/>
      <c r="AA4005" s="28"/>
      <c r="AB4005" s="3"/>
      <c r="AC4005" s="1"/>
      <c r="AD4005" s="9"/>
      <c r="AE4005" s="3"/>
      <c r="AF4005" s="3"/>
      <c r="AG4005" s="3"/>
      <c r="AH4005" s="9"/>
      <c r="AI4005" s="10"/>
      <c r="AJ4005" s="9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</row>
    <row r="4006" spans="1:145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13"/>
      <c r="T4006" s="13"/>
      <c r="U4006" s="13"/>
      <c r="V4006" s="13"/>
      <c r="W4006" s="4"/>
      <c r="X4006" s="30"/>
      <c r="Y4006" s="9"/>
      <c r="Z4006" s="9"/>
      <c r="AA4006" s="28"/>
      <c r="AB4006" s="3"/>
      <c r="AC4006" s="1"/>
      <c r="AD4006" s="9"/>
      <c r="AE4006" s="3"/>
      <c r="AF4006" s="3"/>
      <c r="AG4006" s="3"/>
      <c r="AH4006" s="9"/>
      <c r="AI4006" s="10"/>
      <c r="AJ4006" s="9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</row>
    <row r="4007" spans="1:145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13"/>
      <c r="T4007" s="13"/>
      <c r="U4007" s="13"/>
      <c r="V4007" s="13"/>
      <c r="W4007" s="4"/>
      <c r="X4007" s="30"/>
      <c r="Y4007" s="9"/>
      <c r="Z4007" s="9"/>
      <c r="AA4007" s="28"/>
      <c r="AB4007" s="3"/>
      <c r="AC4007" s="1"/>
      <c r="AD4007" s="9"/>
      <c r="AE4007" s="3"/>
      <c r="AF4007" s="3"/>
      <c r="AG4007" s="3"/>
      <c r="AH4007" s="9"/>
      <c r="AI4007" s="10"/>
      <c r="AJ4007" s="9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</row>
    <row r="4008" spans="1:145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13"/>
      <c r="T4008" s="13"/>
      <c r="U4008" s="13"/>
      <c r="V4008" s="13"/>
      <c r="W4008" s="4"/>
      <c r="X4008" s="30"/>
      <c r="Y4008" s="9"/>
      <c r="Z4008" s="9"/>
      <c r="AA4008" s="28"/>
      <c r="AB4008" s="3"/>
      <c r="AC4008" s="1"/>
      <c r="AD4008" s="9"/>
      <c r="AE4008" s="3"/>
      <c r="AF4008" s="3"/>
      <c r="AG4008" s="3"/>
      <c r="AH4008" s="9"/>
      <c r="AI4008" s="10"/>
      <c r="AJ4008" s="9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</row>
    <row r="4009" spans="1:145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13"/>
      <c r="T4009" s="13"/>
      <c r="U4009" s="13"/>
      <c r="V4009" s="13"/>
      <c r="W4009" s="4"/>
      <c r="X4009" s="30"/>
      <c r="Y4009" s="9"/>
      <c r="Z4009" s="9"/>
      <c r="AA4009" s="28"/>
      <c r="AB4009" s="3"/>
      <c r="AC4009" s="1"/>
      <c r="AD4009" s="9"/>
      <c r="AE4009" s="3"/>
      <c r="AF4009" s="3"/>
      <c r="AG4009" s="3"/>
      <c r="AH4009" s="9"/>
      <c r="AI4009" s="10"/>
      <c r="AJ4009" s="9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</row>
    <row r="4010" spans="1:145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13"/>
      <c r="T4010" s="13"/>
      <c r="U4010" s="13"/>
      <c r="V4010" s="13"/>
      <c r="W4010" s="4"/>
      <c r="X4010" s="30"/>
      <c r="Y4010" s="9"/>
      <c r="Z4010" s="9"/>
      <c r="AA4010" s="28"/>
      <c r="AB4010" s="3"/>
      <c r="AC4010" s="1"/>
      <c r="AD4010" s="9"/>
      <c r="AE4010" s="3"/>
      <c r="AF4010" s="3"/>
      <c r="AG4010" s="3"/>
      <c r="AH4010" s="9"/>
      <c r="AI4010" s="10"/>
      <c r="AJ4010" s="9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</row>
    <row r="4011" spans="1:145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13"/>
      <c r="T4011" s="13"/>
      <c r="U4011" s="13"/>
      <c r="V4011" s="13"/>
      <c r="W4011" s="4"/>
      <c r="X4011" s="30"/>
      <c r="Y4011" s="9"/>
      <c r="Z4011" s="9"/>
      <c r="AA4011" s="28"/>
      <c r="AB4011" s="3"/>
      <c r="AC4011" s="1"/>
      <c r="AD4011" s="9"/>
      <c r="AE4011" s="3"/>
      <c r="AF4011" s="3"/>
      <c r="AG4011" s="3"/>
      <c r="AH4011" s="9"/>
      <c r="AI4011" s="10"/>
      <c r="AJ4011" s="9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</row>
    <row r="4012" spans="1:145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13"/>
      <c r="T4012" s="13"/>
      <c r="U4012" s="13"/>
      <c r="V4012" s="13"/>
      <c r="W4012" s="4"/>
      <c r="X4012" s="30"/>
      <c r="Y4012" s="9"/>
      <c r="Z4012" s="9"/>
      <c r="AA4012" s="28"/>
      <c r="AB4012" s="3"/>
      <c r="AC4012" s="1"/>
      <c r="AD4012" s="9"/>
      <c r="AE4012" s="3"/>
      <c r="AF4012" s="3"/>
      <c r="AG4012" s="3"/>
      <c r="AH4012" s="9"/>
      <c r="AI4012" s="10"/>
      <c r="AJ4012" s="9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</row>
    <row r="4013" spans="1:145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13"/>
      <c r="T4013" s="13"/>
      <c r="U4013" s="13"/>
      <c r="V4013" s="13"/>
      <c r="W4013" s="4"/>
      <c r="X4013" s="30"/>
      <c r="Y4013" s="9"/>
      <c r="Z4013" s="9"/>
      <c r="AA4013" s="28"/>
      <c r="AB4013" s="3"/>
      <c r="AC4013" s="1"/>
      <c r="AD4013" s="9"/>
      <c r="AE4013" s="3"/>
      <c r="AF4013" s="3"/>
      <c r="AG4013" s="3"/>
      <c r="AH4013" s="9"/>
      <c r="AI4013" s="10"/>
      <c r="AJ4013" s="9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</row>
    <row r="4014" spans="1:145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13"/>
      <c r="T4014" s="13"/>
      <c r="U4014" s="13"/>
      <c r="V4014" s="13"/>
      <c r="W4014" s="4"/>
      <c r="X4014" s="30"/>
      <c r="Y4014" s="9"/>
      <c r="Z4014" s="9"/>
      <c r="AA4014" s="28"/>
      <c r="AB4014" s="3"/>
      <c r="AC4014" s="1"/>
      <c r="AD4014" s="9"/>
      <c r="AE4014" s="3"/>
      <c r="AF4014" s="3"/>
      <c r="AG4014" s="3"/>
      <c r="AH4014" s="9"/>
      <c r="AI4014" s="10"/>
      <c r="AJ4014" s="9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</row>
    <row r="4015" spans="1:145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13"/>
      <c r="T4015" s="13"/>
      <c r="U4015" s="13"/>
      <c r="V4015" s="13"/>
      <c r="W4015" s="4"/>
      <c r="X4015" s="30"/>
      <c r="Y4015" s="9"/>
      <c r="Z4015" s="9"/>
      <c r="AA4015" s="28"/>
      <c r="AB4015" s="3"/>
      <c r="AC4015" s="1"/>
      <c r="AD4015" s="9"/>
      <c r="AE4015" s="3"/>
      <c r="AF4015" s="3"/>
      <c r="AG4015" s="3"/>
      <c r="AH4015" s="9"/>
      <c r="AI4015" s="10"/>
      <c r="AJ4015" s="9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</row>
    <row r="4016" spans="1:145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13"/>
      <c r="T4016" s="13"/>
      <c r="U4016" s="13"/>
      <c r="V4016" s="13"/>
      <c r="W4016" s="4"/>
      <c r="X4016" s="30"/>
      <c r="Y4016" s="9"/>
      <c r="Z4016" s="9"/>
      <c r="AA4016" s="28"/>
      <c r="AB4016" s="3"/>
      <c r="AC4016" s="1"/>
      <c r="AD4016" s="9"/>
      <c r="AE4016" s="3"/>
      <c r="AF4016" s="3"/>
      <c r="AG4016" s="3"/>
      <c r="AH4016" s="9"/>
      <c r="AI4016" s="10"/>
      <c r="AJ4016" s="9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</row>
    <row r="4017" spans="1:145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13"/>
      <c r="T4017" s="13"/>
      <c r="U4017" s="13"/>
      <c r="V4017" s="13"/>
      <c r="W4017" s="4"/>
      <c r="X4017" s="30"/>
      <c r="Y4017" s="9"/>
      <c r="Z4017" s="9"/>
      <c r="AA4017" s="28"/>
      <c r="AB4017" s="3"/>
      <c r="AC4017" s="1"/>
      <c r="AD4017" s="9"/>
      <c r="AE4017" s="3"/>
      <c r="AF4017" s="3"/>
      <c r="AG4017" s="3"/>
      <c r="AH4017" s="9"/>
      <c r="AI4017" s="10"/>
      <c r="AJ4017" s="9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</row>
    <row r="4018" spans="1:145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13"/>
      <c r="T4018" s="13"/>
      <c r="U4018" s="13"/>
      <c r="V4018" s="13"/>
      <c r="W4018" s="4"/>
      <c r="X4018" s="30"/>
      <c r="Y4018" s="9"/>
      <c r="Z4018" s="9"/>
      <c r="AA4018" s="28"/>
      <c r="AB4018" s="3"/>
      <c r="AC4018" s="1"/>
      <c r="AD4018" s="9"/>
      <c r="AE4018" s="3"/>
      <c r="AF4018" s="3"/>
      <c r="AG4018" s="3"/>
      <c r="AH4018" s="9"/>
      <c r="AI4018" s="10"/>
      <c r="AJ4018" s="9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</row>
    <row r="4019" spans="1:145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13"/>
      <c r="T4019" s="13"/>
      <c r="U4019" s="13"/>
      <c r="V4019" s="13"/>
      <c r="W4019" s="4"/>
      <c r="X4019" s="30"/>
      <c r="Y4019" s="9"/>
      <c r="Z4019" s="9"/>
      <c r="AA4019" s="28"/>
      <c r="AB4019" s="3"/>
      <c r="AC4019" s="1"/>
      <c r="AD4019" s="9"/>
      <c r="AE4019" s="3"/>
      <c r="AF4019" s="3"/>
      <c r="AG4019" s="3"/>
      <c r="AH4019" s="9"/>
      <c r="AI4019" s="10"/>
      <c r="AJ4019" s="9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</row>
    <row r="4020" spans="1:145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13"/>
      <c r="T4020" s="13"/>
      <c r="U4020" s="13"/>
      <c r="V4020" s="13"/>
      <c r="W4020" s="4"/>
      <c r="X4020" s="30"/>
      <c r="Y4020" s="9"/>
      <c r="Z4020" s="9"/>
      <c r="AA4020" s="28"/>
      <c r="AB4020" s="3"/>
      <c r="AC4020" s="1"/>
      <c r="AD4020" s="9"/>
      <c r="AE4020" s="3"/>
      <c r="AF4020" s="3"/>
      <c r="AG4020" s="3"/>
      <c r="AH4020" s="9"/>
      <c r="AI4020" s="10"/>
      <c r="AJ4020" s="9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</row>
    <row r="4021" spans="1:145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13"/>
      <c r="T4021" s="13"/>
      <c r="U4021" s="13"/>
      <c r="V4021" s="13"/>
      <c r="W4021" s="4"/>
      <c r="X4021" s="30"/>
      <c r="Y4021" s="9"/>
      <c r="Z4021" s="9"/>
      <c r="AA4021" s="28"/>
      <c r="AB4021" s="3"/>
      <c r="AC4021" s="1"/>
      <c r="AD4021" s="9"/>
      <c r="AE4021" s="3"/>
      <c r="AF4021" s="3"/>
      <c r="AG4021" s="3"/>
      <c r="AH4021" s="9"/>
      <c r="AI4021" s="10"/>
      <c r="AJ4021" s="9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</row>
    <row r="4022" spans="1:145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13"/>
      <c r="T4022" s="13"/>
      <c r="U4022" s="13"/>
      <c r="V4022" s="13"/>
      <c r="W4022" s="4"/>
      <c r="X4022" s="30"/>
      <c r="Y4022" s="9"/>
      <c r="Z4022" s="9"/>
      <c r="AA4022" s="28"/>
      <c r="AB4022" s="3"/>
      <c r="AC4022" s="1"/>
      <c r="AD4022" s="9"/>
      <c r="AE4022" s="3"/>
      <c r="AF4022" s="3"/>
      <c r="AG4022" s="3"/>
      <c r="AH4022" s="9"/>
      <c r="AI4022" s="10"/>
      <c r="AJ4022" s="9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</row>
    <row r="4023" spans="1:145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13"/>
      <c r="T4023" s="13"/>
      <c r="U4023" s="13"/>
      <c r="V4023" s="13"/>
      <c r="W4023" s="4"/>
      <c r="X4023" s="30"/>
      <c r="Y4023" s="9"/>
      <c r="Z4023" s="9"/>
      <c r="AA4023" s="28"/>
      <c r="AB4023" s="3"/>
      <c r="AC4023" s="1"/>
      <c r="AD4023" s="9"/>
      <c r="AE4023" s="3"/>
      <c r="AF4023" s="3"/>
      <c r="AG4023" s="3"/>
      <c r="AH4023" s="9"/>
      <c r="AI4023" s="10"/>
      <c r="AJ4023" s="9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</row>
    <row r="4024" spans="1:145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13"/>
      <c r="T4024" s="13"/>
      <c r="U4024" s="13"/>
      <c r="V4024" s="13"/>
      <c r="W4024" s="4"/>
      <c r="X4024" s="30"/>
      <c r="Y4024" s="9"/>
      <c r="Z4024" s="9"/>
      <c r="AA4024" s="28"/>
      <c r="AB4024" s="3"/>
      <c r="AC4024" s="1"/>
      <c r="AD4024" s="9"/>
      <c r="AE4024" s="3"/>
      <c r="AF4024" s="3"/>
      <c r="AG4024" s="3"/>
      <c r="AH4024" s="9"/>
      <c r="AI4024" s="10"/>
      <c r="AJ4024" s="9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</row>
    <row r="4025" spans="1:145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13"/>
      <c r="T4025" s="13"/>
      <c r="U4025" s="13"/>
      <c r="V4025" s="13"/>
      <c r="W4025" s="4"/>
      <c r="X4025" s="30"/>
      <c r="Y4025" s="9"/>
      <c r="Z4025" s="9"/>
      <c r="AA4025" s="28"/>
      <c r="AB4025" s="3"/>
      <c r="AC4025" s="1"/>
      <c r="AD4025" s="9"/>
      <c r="AE4025" s="3"/>
      <c r="AF4025" s="3"/>
      <c r="AG4025" s="3"/>
      <c r="AH4025" s="9"/>
      <c r="AI4025" s="10"/>
      <c r="AJ4025" s="9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</row>
    <row r="4026" spans="1:145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13"/>
      <c r="T4026" s="13"/>
      <c r="U4026" s="13"/>
      <c r="V4026" s="13"/>
      <c r="W4026" s="4"/>
      <c r="X4026" s="30"/>
      <c r="Y4026" s="9"/>
      <c r="Z4026" s="9"/>
      <c r="AA4026" s="28"/>
      <c r="AB4026" s="3"/>
      <c r="AC4026" s="1"/>
      <c r="AD4026" s="9"/>
      <c r="AE4026" s="3"/>
      <c r="AF4026" s="3"/>
      <c r="AG4026" s="3"/>
      <c r="AH4026" s="9"/>
      <c r="AI4026" s="10"/>
      <c r="AJ4026" s="9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</row>
    <row r="4027" spans="1:145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13"/>
      <c r="T4027" s="13"/>
      <c r="U4027" s="13"/>
      <c r="V4027" s="13"/>
      <c r="W4027" s="4"/>
      <c r="X4027" s="30"/>
      <c r="Y4027" s="9"/>
      <c r="Z4027" s="9"/>
      <c r="AA4027" s="28"/>
      <c r="AB4027" s="3"/>
      <c r="AC4027" s="1"/>
      <c r="AD4027" s="9"/>
      <c r="AE4027" s="3"/>
      <c r="AF4027" s="3"/>
      <c r="AG4027" s="3"/>
      <c r="AH4027" s="9"/>
      <c r="AI4027" s="10"/>
      <c r="AJ4027" s="9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</row>
    <row r="4028" spans="1:145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13"/>
      <c r="T4028" s="13"/>
      <c r="U4028" s="13"/>
      <c r="V4028" s="13"/>
      <c r="W4028" s="4"/>
      <c r="X4028" s="30"/>
      <c r="Y4028" s="9"/>
      <c r="Z4028" s="9"/>
      <c r="AA4028" s="28"/>
      <c r="AB4028" s="3"/>
      <c r="AC4028" s="1"/>
      <c r="AD4028" s="9"/>
      <c r="AE4028" s="3"/>
      <c r="AF4028" s="3"/>
      <c r="AG4028" s="3"/>
      <c r="AH4028" s="9"/>
      <c r="AI4028" s="10"/>
      <c r="AJ4028" s="9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</row>
    <row r="4029" spans="1:145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13"/>
      <c r="T4029" s="13"/>
      <c r="U4029" s="13"/>
      <c r="V4029" s="13"/>
      <c r="W4029" s="4"/>
      <c r="X4029" s="30"/>
      <c r="Y4029" s="27"/>
      <c r="Z4029" s="27"/>
      <c r="AA4029" s="32"/>
      <c r="AB4029" s="20"/>
      <c r="AC4029" s="23"/>
      <c r="AD4029" s="27"/>
      <c r="AE4029" s="20"/>
      <c r="AF4029" s="20"/>
      <c r="AG4029" s="20"/>
      <c r="AH4029" s="27"/>
      <c r="AI4029" s="21"/>
      <c r="AJ4029" s="27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</row>
    <row r="4030" spans="1:145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13"/>
      <c r="T4030" s="13"/>
      <c r="U4030" s="13"/>
      <c r="V4030" s="13"/>
      <c r="W4030" s="4"/>
      <c r="X4030" s="30"/>
      <c r="Y4030" s="9"/>
      <c r="Z4030" s="9"/>
      <c r="AA4030" s="28"/>
      <c r="AB4030" s="3"/>
      <c r="AC4030" s="1"/>
      <c r="AD4030" s="9"/>
      <c r="AE4030" s="3"/>
      <c r="AF4030" s="3"/>
      <c r="AG4030" s="3"/>
      <c r="AH4030" s="9"/>
      <c r="AI4030" s="10"/>
      <c r="AJ4030" s="9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</row>
    <row r="4031" spans="1:145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13"/>
      <c r="T4031" s="13"/>
      <c r="U4031" s="13"/>
      <c r="V4031" s="13"/>
      <c r="W4031" s="4"/>
      <c r="X4031" s="30"/>
      <c r="Y4031" s="9"/>
      <c r="Z4031" s="9"/>
      <c r="AA4031" s="28"/>
      <c r="AB4031" s="3"/>
      <c r="AC4031" s="1"/>
      <c r="AD4031" s="9"/>
      <c r="AE4031" s="3"/>
      <c r="AF4031" s="3"/>
      <c r="AG4031" s="3"/>
      <c r="AH4031" s="9"/>
      <c r="AI4031" s="10"/>
      <c r="AJ4031" s="9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</row>
    <row r="4032" spans="1:145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13"/>
      <c r="T4032" s="13"/>
      <c r="U4032" s="13"/>
      <c r="V4032" s="13"/>
      <c r="W4032" s="4"/>
      <c r="X4032" s="30"/>
      <c r="Y4032" s="9"/>
      <c r="Z4032" s="9"/>
      <c r="AA4032" s="28"/>
      <c r="AB4032" s="3"/>
      <c r="AC4032" s="1"/>
      <c r="AD4032" s="9"/>
      <c r="AE4032" s="3"/>
      <c r="AF4032" s="3"/>
      <c r="AG4032" s="3"/>
      <c r="AH4032" s="9"/>
      <c r="AI4032" s="10"/>
      <c r="AJ4032" s="9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</row>
    <row r="4033" spans="1:145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13"/>
      <c r="T4033" s="13"/>
      <c r="U4033" s="13"/>
      <c r="V4033" s="13"/>
      <c r="W4033" s="4"/>
      <c r="X4033" s="30"/>
      <c r="Y4033" s="9"/>
      <c r="Z4033" s="9"/>
      <c r="AA4033" s="28"/>
      <c r="AB4033" s="3"/>
      <c r="AC4033" s="1"/>
      <c r="AD4033" s="9"/>
      <c r="AE4033" s="3"/>
      <c r="AF4033" s="3"/>
      <c r="AG4033" s="3"/>
      <c r="AH4033" s="9"/>
      <c r="AI4033" s="10"/>
      <c r="AJ4033" s="9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</row>
    <row r="4034" spans="1:145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13"/>
      <c r="T4034" s="13"/>
      <c r="U4034" s="13"/>
      <c r="V4034" s="13"/>
      <c r="W4034" s="4"/>
      <c r="X4034" s="30"/>
      <c r="Y4034" s="9"/>
      <c r="Z4034" s="9"/>
      <c r="AA4034" s="28"/>
      <c r="AB4034" s="3"/>
      <c r="AC4034" s="1"/>
      <c r="AD4034" s="9"/>
      <c r="AE4034" s="3"/>
      <c r="AF4034" s="3"/>
      <c r="AG4034" s="3"/>
      <c r="AH4034" s="9"/>
      <c r="AI4034" s="10"/>
      <c r="AJ4034" s="9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</row>
    <row r="4035" spans="1:145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13"/>
      <c r="T4035" s="13"/>
      <c r="U4035" s="13"/>
      <c r="V4035" s="13"/>
      <c r="W4035" s="4"/>
      <c r="X4035" s="30"/>
      <c r="Y4035" s="9"/>
      <c r="Z4035" s="9"/>
      <c r="AA4035" s="28"/>
      <c r="AB4035" s="3"/>
      <c r="AC4035" s="1"/>
      <c r="AD4035" s="9"/>
      <c r="AE4035" s="3"/>
      <c r="AF4035" s="3"/>
      <c r="AG4035" s="3"/>
      <c r="AH4035" s="9"/>
      <c r="AI4035" s="10"/>
      <c r="AJ4035" s="9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</row>
    <row r="4036" spans="1:145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13"/>
      <c r="T4036" s="13"/>
      <c r="U4036" s="13"/>
      <c r="V4036" s="13"/>
      <c r="W4036" s="4"/>
      <c r="X4036" s="30"/>
      <c r="Y4036" s="9"/>
      <c r="Z4036" s="9"/>
      <c r="AA4036" s="28"/>
      <c r="AB4036" s="3"/>
      <c r="AC4036" s="1"/>
      <c r="AD4036" s="9"/>
      <c r="AE4036" s="3"/>
      <c r="AF4036" s="3"/>
      <c r="AG4036" s="3"/>
      <c r="AH4036" s="9"/>
      <c r="AI4036" s="10"/>
      <c r="AJ4036" s="9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</row>
    <row r="4037" spans="1:145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13"/>
      <c r="T4037" s="13"/>
      <c r="U4037" s="13"/>
      <c r="V4037" s="13"/>
      <c r="W4037" s="4"/>
      <c r="X4037" s="30"/>
      <c r="Y4037" s="9"/>
      <c r="Z4037" s="9"/>
      <c r="AA4037" s="28"/>
      <c r="AB4037" s="3"/>
      <c r="AC4037" s="1"/>
      <c r="AD4037" s="9"/>
      <c r="AE4037" s="3"/>
      <c r="AF4037" s="3"/>
      <c r="AG4037" s="3"/>
      <c r="AH4037" s="9"/>
      <c r="AI4037" s="10"/>
      <c r="AJ4037" s="9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</row>
    <row r="4038" spans="1:145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13"/>
      <c r="T4038" s="13"/>
      <c r="U4038" s="13"/>
      <c r="V4038" s="13"/>
      <c r="W4038" s="4"/>
      <c r="X4038" s="30"/>
      <c r="Y4038" s="9"/>
      <c r="Z4038" s="9"/>
      <c r="AA4038" s="28"/>
      <c r="AB4038" s="3"/>
      <c r="AC4038" s="1"/>
      <c r="AD4038" s="9"/>
      <c r="AE4038" s="3"/>
      <c r="AF4038" s="3"/>
      <c r="AG4038" s="3"/>
      <c r="AH4038" s="9"/>
      <c r="AI4038" s="10"/>
      <c r="AJ4038" s="9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</row>
    <row r="4039" spans="1:145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13"/>
      <c r="T4039" s="13"/>
      <c r="U4039" s="13"/>
      <c r="V4039" s="13"/>
      <c r="W4039" s="4"/>
      <c r="X4039" s="30"/>
      <c r="Y4039" s="9"/>
      <c r="Z4039" s="9"/>
      <c r="AA4039" s="28"/>
      <c r="AB4039" s="3"/>
      <c r="AC4039" s="1"/>
      <c r="AD4039" s="9"/>
      <c r="AE4039" s="3"/>
      <c r="AF4039" s="3"/>
      <c r="AG4039" s="3"/>
      <c r="AH4039" s="9"/>
      <c r="AI4039" s="10"/>
      <c r="AJ4039" s="9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</row>
    <row r="4040" spans="1:145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13"/>
      <c r="T4040" s="13"/>
      <c r="U4040" s="13"/>
      <c r="V4040" s="13"/>
      <c r="W4040" s="4"/>
      <c r="X4040" s="30"/>
      <c r="Y4040" s="9"/>
      <c r="Z4040" s="9"/>
      <c r="AA4040" s="28"/>
      <c r="AB4040" s="3"/>
      <c r="AC4040" s="1"/>
      <c r="AD4040" s="9"/>
      <c r="AE4040" s="3"/>
      <c r="AF4040" s="3"/>
      <c r="AG4040" s="3"/>
      <c r="AH4040" s="9"/>
      <c r="AI4040" s="10"/>
      <c r="AJ4040" s="9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</row>
    <row r="4041" spans="1:145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13"/>
      <c r="T4041" s="13"/>
      <c r="U4041" s="13"/>
      <c r="V4041" s="13"/>
      <c r="W4041" s="4"/>
      <c r="X4041" s="30"/>
      <c r="Y4041" s="9"/>
      <c r="Z4041" s="9"/>
      <c r="AA4041" s="28"/>
      <c r="AB4041" s="3"/>
      <c r="AC4041" s="1"/>
      <c r="AD4041" s="9"/>
      <c r="AE4041" s="3"/>
      <c r="AF4041" s="3"/>
      <c r="AG4041" s="3"/>
      <c r="AH4041" s="9"/>
      <c r="AI4041" s="10"/>
      <c r="AJ4041" s="9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</row>
    <row r="4042" spans="1:145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13"/>
      <c r="T4042" s="13"/>
      <c r="U4042" s="13"/>
      <c r="V4042" s="13"/>
      <c r="W4042" s="4"/>
      <c r="X4042" s="30"/>
      <c r="Y4042" s="9"/>
      <c r="Z4042" s="9"/>
      <c r="AA4042" s="28"/>
      <c r="AB4042" s="3"/>
      <c r="AC4042" s="1"/>
      <c r="AD4042" s="9"/>
      <c r="AE4042" s="3"/>
      <c r="AF4042" s="3"/>
      <c r="AG4042" s="3"/>
      <c r="AH4042" s="9"/>
      <c r="AI4042" s="10"/>
      <c r="AJ4042" s="9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</row>
    <row r="4043" spans="1:145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13"/>
      <c r="T4043" s="13"/>
      <c r="U4043" s="13"/>
      <c r="V4043" s="13"/>
      <c r="W4043" s="4"/>
      <c r="X4043" s="30"/>
      <c r="Y4043" s="9"/>
      <c r="Z4043" s="9"/>
      <c r="AA4043" s="28"/>
      <c r="AB4043" s="3"/>
      <c r="AC4043" s="1"/>
      <c r="AD4043" s="9"/>
      <c r="AE4043" s="3"/>
      <c r="AF4043" s="3"/>
      <c r="AG4043" s="3"/>
      <c r="AH4043" s="9"/>
      <c r="AI4043" s="10"/>
      <c r="AJ4043" s="9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</row>
    <row r="4044" spans="1:145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13"/>
      <c r="T4044" s="13"/>
      <c r="U4044" s="13"/>
      <c r="V4044" s="13"/>
      <c r="W4044" s="4"/>
      <c r="X4044" s="30"/>
      <c r="Y4044" s="9"/>
      <c r="Z4044" s="9"/>
      <c r="AA4044" s="28"/>
      <c r="AB4044" s="3"/>
      <c r="AC4044" s="1"/>
      <c r="AD4044" s="9"/>
      <c r="AE4044" s="3"/>
      <c r="AF4044" s="3"/>
      <c r="AG4044" s="3"/>
      <c r="AH4044" s="9"/>
      <c r="AI4044" s="10"/>
      <c r="AJ4044" s="9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</row>
    <row r="4045" spans="1:145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13"/>
      <c r="T4045" s="13"/>
      <c r="U4045" s="13"/>
      <c r="V4045" s="13"/>
      <c r="W4045" s="4"/>
      <c r="X4045" s="30"/>
      <c r="Y4045" s="9"/>
      <c r="Z4045" s="9"/>
      <c r="AA4045" s="28"/>
      <c r="AB4045" s="3"/>
      <c r="AC4045" s="1"/>
      <c r="AD4045" s="9"/>
      <c r="AE4045" s="3"/>
      <c r="AF4045" s="3"/>
      <c r="AG4045" s="3"/>
      <c r="AH4045" s="9"/>
      <c r="AI4045" s="10"/>
      <c r="AJ4045" s="9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</row>
    <row r="4046" spans="1:145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13"/>
      <c r="T4046" s="13"/>
      <c r="U4046" s="13"/>
      <c r="V4046" s="13"/>
      <c r="W4046" s="4"/>
      <c r="X4046" s="30"/>
      <c r="Y4046" s="9"/>
      <c r="Z4046" s="9"/>
      <c r="AA4046" s="28"/>
      <c r="AB4046" s="3"/>
      <c r="AC4046" s="1"/>
      <c r="AD4046" s="9"/>
      <c r="AE4046" s="3"/>
      <c r="AF4046" s="3"/>
      <c r="AG4046" s="3"/>
      <c r="AH4046" s="9"/>
      <c r="AI4046" s="10"/>
      <c r="AJ4046" s="9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</row>
    <row r="4047" spans="1:145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13"/>
      <c r="T4047" s="13"/>
      <c r="U4047" s="13"/>
      <c r="V4047" s="13"/>
      <c r="W4047" s="4"/>
      <c r="X4047" s="30"/>
      <c r="Y4047" s="9"/>
      <c r="Z4047" s="9"/>
      <c r="AA4047" s="28"/>
      <c r="AB4047" s="3"/>
      <c r="AC4047" s="1"/>
      <c r="AD4047" s="9"/>
      <c r="AE4047" s="3"/>
      <c r="AF4047" s="3"/>
      <c r="AG4047" s="3"/>
      <c r="AH4047" s="9"/>
      <c r="AI4047" s="10"/>
      <c r="AJ4047" s="9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</row>
    <row r="4048" spans="1:145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13"/>
      <c r="T4048" s="13"/>
      <c r="U4048" s="13"/>
      <c r="V4048" s="13"/>
      <c r="W4048" s="4"/>
      <c r="X4048" s="30"/>
      <c r="Y4048" s="9"/>
      <c r="Z4048" s="9"/>
      <c r="AA4048" s="28"/>
      <c r="AB4048" s="3"/>
      <c r="AC4048" s="1"/>
      <c r="AD4048" s="9"/>
      <c r="AE4048" s="3"/>
      <c r="AF4048" s="3"/>
      <c r="AG4048" s="3"/>
      <c r="AH4048" s="9"/>
      <c r="AI4048" s="10"/>
      <c r="AJ4048" s="9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</row>
    <row r="4049" spans="1:145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13"/>
      <c r="T4049" s="13"/>
      <c r="U4049" s="13"/>
      <c r="V4049" s="13"/>
      <c r="W4049" s="4"/>
      <c r="X4049" s="30"/>
      <c r="Y4049" s="9"/>
      <c r="Z4049" s="9"/>
      <c r="AA4049" s="28"/>
      <c r="AB4049" s="3"/>
      <c r="AC4049" s="1"/>
      <c r="AD4049" s="9"/>
      <c r="AE4049" s="3"/>
      <c r="AF4049" s="3"/>
      <c r="AG4049" s="3"/>
      <c r="AH4049" s="9"/>
      <c r="AI4049" s="10"/>
      <c r="AJ4049" s="9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</row>
    <row r="4050" spans="1:145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13"/>
      <c r="T4050" s="13"/>
      <c r="U4050" s="13"/>
      <c r="V4050" s="13"/>
      <c r="W4050" s="4"/>
      <c r="X4050" s="30"/>
      <c r="Y4050" s="9"/>
      <c r="Z4050" s="9"/>
      <c r="AA4050" s="28"/>
      <c r="AB4050" s="3"/>
      <c r="AC4050" s="1"/>
      <c r="AD4050" s="9"/>
      <c r="AE4050" s="3"/>
      <c r="AF4050" s="3"/>
      <c r="AG4050" s="3"/>
      <c r="AH4050" s="9"/>
      <c r="AI4050" s="10"/>
      <c r="AJ4050" s="9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</row>
    <row r="4051" spans="1:145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13"/>
      <c r="T4051" s="13"/>
      <c r="U4051" s="13"/>
      <c r="V4051" s="13"/>
      <c r="W4051" s="4"/>
      <c r="X4051" s="30"/>
      <c r="Y4051" s="9"/>
      <c r="Z4051" s="9"/>
      <c r="AA4051" s="28"/>
      <c r="AB4051" s="3"/>
      <c r="AC4051" s="1"/>
      <c r="AD4051" s="9"/>
      <c r="AE4051" s="3"/>
      <c r="AF4051" s="3"/>
      <c r="AG4051" s="3"/>
      <c r="AH4051" s="9"/>
      <c r="AI4051" s="10"/>
      <c r="AJ4051" s="9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</row>
    <row r="4052" spans="1:145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13"/>
      <c r="T4052" s="13"/>
      <c r="U4052" s="13"/>
      <c r="V4052" s="13"/>
      <c r="W4052" s="4"/>
      <c r="X4052" s="30"/>
      <c r="Y4052" s="9"/>
      <c r="Z4052" s="9"/>
      <c r="AA4052" s="28"/>
      <c r="AB4052" s="3"/>
      <c r="AC4052" s="1"/>
      <c r="AD4052" s="9"/>
      <c r="AE4052" s="3"/>
      <c r="AF4052" s="3"/>
      <c r="AG4052" s="3"/>
      <c r="AH4052" s="9"/>
      <c r="AI4052" s="10"/>
      <c r="AJ4052" s="9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</row>
    <row r="4053" spans="1:145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13"/>
      <c r="T4053" s="13"/>
      <c r="U4053" s="13"/>
      <c r="V4053" s="13"/>
      <c r="W4053" s="4"/>
      <c r="X4053" s="30"/>
      <c r="Y4053" s="9"/>
      <c r="Z4053" s="9"/>
      <c r="AA4053" s="28"/>
      <c r="AB4053" s="3"/>
      <c r="AC4053" s="1"/>
      <c r="AD4053" s="9"/>
      <c r="AE4053" s="3"/>
      <c r="AF4053" s="3"/>
      <c r="AG4053" s="3"/>
      <c r="AH4053" s="9"/>
      <c r="AI4053" s="10"/>
      <c r="AJ4053" s="9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</row>
    <row r="4054" spans="1:145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13"/>
      <c r="T4054" s="13"/>
      <c r="U4054" s="13"/>
      <c r="V4054" s="13"/>
      <c r="W4054" s="4"/>
      <c r="X4054" s="30"/>
      <c r="Y4054" s="9"/>
      <c r="Z4054" s="9"/>
      <c r="AA4054" s="28"/>
      <c r="AB4054" s="3"/>
      <c r="AC4054" s="1"/>
      <c r="AD4054" s="9"/>
      <c r="AE4054" s="3"/>
      <c r="AF4054" s="3"/>
      <c r="AG4054" s="3"/>
      <c r="AH4054" s="9"/>
      <c r="AI4054" s="10"/>
      <c r="AJ4054" s="9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</row>
    <row r="4055" spans="1:145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13"/>
      <c r="T4055" s="13"/>
      <c r="U4055" s="13"/>
      <c r="V4055" s="13"/>
      <c r="W4055" s="4"/>
      <c r="X4055" s="30"/>
      <c r="Y4055" s="9"/>
      <c r="Z4055" s="9"/>
      <c r="AA4055" s="28"/>
      <c r="AB4055" s="3"/>
      <c r="AC4055" s="1"/>
      <c r="AD4055" s="9"/>
      <c r="AE4055" s="3"/>
      <c r="AF4055" s="3"/>
      <c r="AG4055" s="3"/>
      <c r="AH4055" s="9"/>
      <c r="AI4055" s="10"/>
      <c r="AJ4055" s="9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</row>
    <row r="4056" spans="1:145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13"/>
      <c r="T4056" s="13"/>
      <c r="U4056" s="13"/>
      <c r="V4056" s="13"/>
      <c r="W4056" s="4"/>
      <c r="X4056" s="30"/>
      <c r="Y4056" s="9"/>
      <c r="Z4056" s="9"/>
      <c r="AA4056" s="28"/>
      <c r="AB4056" s="3"/>
      <c r="AC4056" s="1"/>
      <c r="AD4056" s="9"/>
      <c r="AE4056" s="3"/>
      <c r="AF4056" s="3"/>
      <c r="AG4056" s="3"/>
      <c r="AH4056" s="9"/>
      <c r="AI4056" s="10"/>
      <c r="AJ4056" s="9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</row>
    <row r="4057" spans="1:145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13"/>
      <c r="T4057" s="13"/>
      <c r="U4057" s="13"/>
      <c r="V4057" s="13"/>
      <c r="W4057" s="4"/>
      <c r="X4057" s="30"/>
      <c r="Y4057" s="9"/>
      <c r="Z4057" s="9"/>
      <c r="AA4057" s="28"/>
      <c r="AB4057" s="3"/>
      <c r="AC4057" s="1"/>
      <c r="AD4057" s="9"/>
      <c r="AE4057" s="3"/>
      <c r="AF4057" s="3"/>
      <c r="AG4057" s="3"/>
      <c r="AH4057" s="9"/>
      <c r="AI4057" s="10"/>
      <c r="AJ4057" s="9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</row>
    <row r="4058" spans="1:145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13"/>
      <c r="T4058" s="13"/>
      <c r="U4058" s="13"/>
      <c r="V4058" s="13"/>
      <c r="W4058" s="4"/>
      <c r="X4058" s="30"/>
      <c r="Y4058" s="9"/>
      <c r="Z4058" s="9"/>
      <c r="AA4058" s="28"/>
      <c r="AB4058" s="3"/>
      <c r="AC4058" s="1"/>
      <c r="AD4058" s="9"/>
      <c r="AE4058" s="3"/>
      <c r="AF4058" s="3"/>
      <c r="AG4058" s="3"/>
      <c r="AH4058" s="9"/>
      <c r="AI4058" s="10"/>
      <c r="AJ4058" s="9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</row>
    <row r="4059" spans="1:145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13"/>
      <c r="T4059" s="13"/>
      <c r="U4059" s="13"/>
      <c r="V4059" s="13"/>
      <c r="W4059" s="4"/>
      <c r="X4059" s="30"/>
      <c r="Y4059" s="9"/>
      <c r="Z4059" s="9"/>
      <c r="AA4059" s="28"/>
      <c r="AB4059" s="3"/>
      <c r="AC4059" s="1"/>
      <c r="AD4059" s="9"/>
      <c r="AE4059" s="3"/>
      <c r="AF4059" s="3"/>
      <c r="AG4059" s="3"/>
      <c r="AH4059" s="9"/>
      <c r="AI4059" s="10"/>
      <c r="AJ4059" s="9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</row>
    <row r="4060" spans="1:145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13"/>
      <c r="T4060" s="13"/>
      <c r="U4060" s="13"/>
      <c r="V4060" s="13"/>
      <c r="W4060" s="4"/>
      <c r="X4060" s="30"/>
      <c r="Y4060" s="9"/>
      <c r="Z4060" s="9"/>
      <c r="AA4060" s="28"/>
      <c r="AB4060" s="3"/>
      <c r="AC4060" s="1"/>
      <c r="AD4060" s="9"/>
      <c r="AE4060" s="3"/>
      <c r="AF4060" s="3"/>
      <c r="AG4060" s="3"/>
      <c r="AH4060" s="9"/>
      <c r="AI4060" s="10"/>
      <c r="AJ4060" s="9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</row>
    <row r="4061" spans="1:145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13"/>
      <c r="T4061" s="13"/>
      <c r="U4061" s="13"/>
      <c r="V4061" s="13"/>
      <c r="W4061" s="4"/>
      <c r="X4061" s="30"/>
      <c r="Y4061" s="9"/>
      <c r="Z4061" s="9"/>
      <c r="AA4061" s="28"/>
      <c r="AB4061" s="3"/>
      <c r="AC4061" s="1"/>
      <c r="AD4061" s="9"/>
      <c r="AE4061" s="3"/>
      <c r="AF4061" s="3"/>
      <c r="AG4061" s="3"/>
      <c r="AH4061" s="9"/>
      <c r="AI4061" s="10"/>
      <c r="AJ4061" s="9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</row>
    <row r="4062" spans="1:145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13"/>
      <c r="T4062" s="13"/>
      <c r="U4062" s="13"/>
      <c r="V4062" s="13"/>
      <c r="W4062" s="4"/>
      <c r="X4062" s="30"/>
      <c r="Y4062" s="9"/>
      <c r="Z4062" s="9"/>
      <c r="AA4062" s="28"/>
      <c r="AB4062" s="3"/>
      <c r="AC4062" s="1"/>
      <c r="AD4062" s="9"/>
      <c r="AE4062" s="3"/>
      <c r="AF4062" s="3"/>
      <c r="AG4062" s="3"/>
      <c r="AH4062" s="9"/>
      <c r="AI4062" s="10"/>
      <c r="AJ4062" s="9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</row>
    <row r="4063" spans="1:145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13"/>
      <c r="T4063" s="13"/>
      <c r="U4063" s="13"/>
      <c r="V4063" s="13"/>
      <c r="W4063" s="4"/>
      <c r="X4063" s="30"/>
      <c r="Y4063" s="9"/>
      <c r="Z4063" s="9"/>
      <c r="AA4063" s="28"/>
      <c r="AB4063" s="3"/>
      <c r="AC4063" s="1"/>
      <c r="AD4063" s="9"/>
      <c r="AE4063" s="3"/>
      <c r="AF4063" s="3"/>
      <c r="AG4063" s="3"/>
      <c r="AH4063" s="9"/>
      <c r="AI4063" s="10"/>
      <c r="AJ4063" s="9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</row>
    <row r="4064" spans="1:145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13"/>
      <c r="T4064" s="13"/>
      <c r="U4064" s="13"/>
      <c r="V4064" s="13"/>
      <c r="W4064" s="4"/>
      <c r="X4064" s="30"/>
      <c r="Y4064" s="9"/>
      <c r="Z4064" s="9"/>
      <c r="AA4064" s="28"/>
      <c r="AB4064" s="3"/>
      <c r="AC4064" s="1"/>
      <c r="AD4064" s="9"/>
      <c r="AE4064" s="3"/>
      <c r="AF4064" s="3"/>
      <c r="AG4064" s="3"/>
      <c r="AH4064" s="9"/>
      <c r="AI4064" s="10"/>
      <c r="AJ4064" s="9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</row>
    <row r="4065" spans="1:145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13"/>
      <c r="T4065" s="13"/>
      <c r="U4065" s="13"/>
      <c r="V4065" s="13"/>
      <c r="W4065" s="4"/>
      <c r="X4065" s="30"/>
      <c r="Y4065" s="9"/>
      <c r="Z4065" s="9"/>
      <c r="AA4065" s="28"/>
      <c r="AB4065" s="3"/>
      <c r="AC4065" s="1"/>
      <c r="AD4065" s="9"/>
      <c r="AE4065" s="3"/>
      <c r="AF4065" s="3"/>
      <c r="AG4065" s="3"/>
      <c r="AH4065" s="9"/>
      <c r="AI4065" s="10"/>
      <c r="AJ4065" s="9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</row>
    <row r="4066" spans="1:145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13"/>
      <c r="T4066" s="13"/>
      <c r="U4066" s="13"/>
      <c r="V4066" s="13"/>
      <c r="W4066" s="4"/>
      <c r="X4066" s="30"/>
      <c r="Y4066" s="9"/>
      <c r="Z4066" s="9"/>
      <c r="AA4066" s="28"/>
      <c r="AB4066" s="3"/>
      <c r="AC4066" s="1"/>
      <c r="AD4066" s="9"/>
      <c r="AE4066" s="3"/>
      <c r="AF4066" s="3"/>
      <c r="AG4066" s="3"/>
      <c r="AH4066" s="9"/>
      <c r="AI4066" s="10"/>
      <c r="AJ4066" s="9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</row>
    <row r="4067" spans="1:145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13"/>
      <c r="T4067" s="13"/>
      <c r="U4067" s="13"/>
      <c r="V4067" s="13"/>
      <c r="W4067" s="4"/>
      <c r="X4067" s="30"/>
      <c r="Y4067" s="9"/>
      <c r="Z4067" s="9"/>
      <c r="AA4067" s="28"/>
      <c r="AB4067" s="3"/>
      <c r="AC4067" s="1"/>
      <c r="AD4067" s="9"/>
      <c r="AE4067" s="3"/>
      <c r="AF4067" s="3"/>
      <c r="AG4067" s="3"/>
      <c r="AH4067" s="9"/>
      <c r="AI4067" s="10"/>
      <c r="AJ4067" s="9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</row>
    <row r="4068" spans="1:145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13"/>
      <c r="T4068" s="13"/>
      <c r="U4068" s="13"/>
      <c r="V4068" s="13"/>
      <c r="W4068" s="4"/>
      <c r="X4068" s="30"/>
      <c r="Y4068" s="9"/>
      <c r="Z4068" s="9"/>
      <c r="AA4068" s="28"/>
      <c r="AB4068" s="3"/>
      <c r="AC4068" s="1"/>
      <c r="AD4068" s="9"/>
      <c r="AE4068" s="3"/>
      <c r="AF4068" s="3"/>
      <c r="AG4068" s="3"/>
      <c r="AH4068" s="9"/>
      <c r="AI4068" s="10"/>
      <c r="AJ4068" s="9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</row>
    <row r="4069" spans="1:145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13"/>
      <c r="T4069" s="13"/>
      <c r="U4069" s="13"/>
      <c r="V4069" s="13"/>
      <c r="W4069" s="4"/>
      <c r="X4069" s="30"/>
      <c r="Y4069" s="9"/>
      <c r="Z4069" s="9"/>
      <c r="AA4069" s="28"/>
      <c r="AB4069" s="3"/>
      <c r="AC4069" s="1"/>
      <c r="AD4069" s="9"/>
      <c r="AE4069" s="3"/>
      <c r="AF4069" s="3"/>
      <c r="AG4069" s="3"/>
      <c r="AH4069" s="9"/>
      <c r="AI4069" s="10"/>
      <c r="AJ4069" s="9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</row>
    <row r="4070" spans="1:145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13"/>
      <c r="T4070" s="13"/>
      <c r="U4070" s="13"/>
      <c r="V4070" s="13"/>
      <c r="W4070" s="4"/>
      <c r="X4070" s="30"/>
      <c r="Y4070" s="9"/>
      <c r="Z4070" s="9"/>
      <c r="AA4070" s="28"/>
      <c r="AB4070" s="3"/>
      <c r="AC4070" s="1"/>
      <c r="AD4070" s="9"/>
      <c r="AE4070" s="3"/>
      <c r="AF4070" s="3"/>
      <c r="AG4070" s="3"/>
      <c r="AH4070" s="9"/>
      <c r="AI4070" s="10"/>
      <c r="AJ4070" s="9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</row>
    <row r="4071" spans="1:145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13"/>
      <c r="T4071" s="13"/>
      <c r="U4071" s="13"/>
      <c r="V4071" s="13"/>
      <c r="W4071" s="4"/>
      <c r="X4071" s="30"/>
      <c r="Y4071" s="9"/>
      <c r="Z4071" s="9"/>
      <c r="AA4071" s="28"/>
      <c r="AB4071" s="3"/>
      <c r="AC4071" s="1"/>
      <c r="AD4071" s="9"/>
      <c r="AE4071" s="3"/>
      <c r="AF4071" s="3"/>
      <c r="AG4071" s="3"/>
      <c r="AH4071" s="9"/>
      <c r="AI4071" s="10"/>
      <c r="AJ4071" s="9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</row>
    <row r="4072" spans="1:145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13"/>
      <c r="T4072" s="13"/>
      <c r="U4072" s="13"/>
      <c r="V4072" s="13"/>
      <c r="W4072" s="4"/>
      <c r="X4072" s="30"/>
      <c r="Y4072" s="9"/>
      <c r="Z4072" s="9"/>
      <c r="AA4072" s="28"/>
      <c r="AB4072" s="3"/>
      <c r="AC4072" s="1"/>
      <c r="AD4072" s="9"/>
      <c r="AE4072" s="3"/>
      <c r="AF4072" s="3"/>
      <c r="AG4072" s="3"/>
      <c r="AH4072" s="9"/>
      <c r="AI4072" s="10"/>
      <c r="AJ4072" s="9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</row>
    <row r="4073" spans="1:145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13"/>
      <c r="T4073" s="13"/>
      <c r="U4073" s="13"/>
      <c r="V4073" s="13"/>
      <c r="W4073" s="4"/>
      <c r="X4073" s="30"/>
      <c r="Y4073" s="9"/>
      <c r="Z4073" s="9"/>
      <c r="AA4073" s="28"/>
      <c r="AB4073" s="3"/>
      <c r="AC4073" s="1"/>
      <c r="AD4073" s="9"/>
      <c r="AE4073" s="3"/>
      <c r="AF4073" s="3"/>
      <c r="AG4073" s="3"/>
      <c r="AH4073" s="9"/>
      <c r="AI4073" s="10"/>
      <c r="AJ4073" s="9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</row>
    <row r="4074" spans="1:145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13"/>
      <c r="T4074" s="13"/>
      <c r="U4074" s="13"/>
      <c r="V4074" s="13"/>
      <c r="W4074" s="4"/>
      <c r="X4074" s="30"/>
      <c r="Y4074" s="9"/>
      <c r="Z4074" s="9"/>
      <c r="AA4074" s="28"/>
      <c r="AB4074" s="3"/>
      <c r="AC4074" s="1"/>
      <c r="AD4074" s="9"/>
      <c r="AE4074" s="3"/>
      <c r="AF4074" s="3"/>
      <c r="AG4074" s="3"/>
      <c r="AH4074" s="9"/>
      <c r="AI4074" s="10"/>
      <c r="AJ4074" s="9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</row>
    <row r="4075" spans="1:145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13"/>
      <c r="T4075" s="13"/>
      <c r="U4075" s="13"/>
      <c r="V4075" s="13"/>
      <c r="W4075" s="4"/>
      <c r="X4075" s="30"/>
      <c r="Y4075" s="9"/>
      <c r="Z4075" s="9"/>
      <c r="AA4075" s="28"/>
      <c r="AB4075" s="3"/>
      <c r="AC4075" s="1"/>
      <c r="AD4075" s="9"/>
      <c r="AE4075" s="3"/>
      <c r="AF4075" s="3"/>
      <c r="AG4075" s="3"/>
      <c r="AH4075" s="9"/>
      <c r="AI4075" s="10"/>
      <c r="AJ4075" s="9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</row>
    <row r="4076" spans="1:145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13"/>
      <c r="T4076" s="13"/>
      <c r="U4076" s="13"/>
      <c r="V4076" s="13"/>
      <c r="W4076" s="4"/>
      <c r="X4076" s="30"/>
      <c r="Y4076" s="9"/>
      <c r="Z4076" s="9"/>
      <c r="AA4076" s="28"/>
      <c r="AB4076" s="3"/>
      <c r="AC4076" s="1"/>
      <c r="AD4076" s="9"/>
      <c r="AE4076" s="3"/>
      <c r="AF4076" s="3"/>
      <c r="AG4076" s="3"/>
      <c r="AH4076" s="9"/>
      <c r="AI4076" s="10"/>
      <c r="AJ4076" s="9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</row>
    <row r="4077" spans="1:145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13"/>
      <c r="T4077" s="13"/>
      <c r="U4077" s="13"/>
      <c r="V4077" s="13"/>
      <c r="W4077" s="4"/>
      <c r="X4077" s="30"/>
      <c r="Y4077" s="9"/>
      <c r="Z4077" s="9"/>
      <c r="AA4077" s="28"/>
      <c r="AB4077" s="3"/>
      <c r="AC4077" s="1"/>
      <c r="AD4077" s="9"/>
      <c r="AE4077" s="3"/>
      <c r="AF4077" s="3"/>
      <c r="AG4077" s="3"/>
      <c r="AH4077" s="9"/>
      <c r="AI4077" s="10"/>
      <c r="AJ4077" s="9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</row>
    <row r="4078" spans="1:145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13"/>
      <c r="T4078" s="13"/>
      <c r="U4078" s="13"/>
      <c r="V4078" s="13"/>
      <c r="W4078" s="4"/>
      <c r="X4078" s="30"/>
      <c r="Y4078" s="9"/>
      <c r="Z4078" s="9"/>
      <c r="AA4078" s="28"/>
      <c r="AB4078" s="3"/>
      <c r="AC4078" s="1"/>
      <c r="AD4078" s="9"/>
      <c r="AE4078" s="3"/>
      <c r="AF4078" s="3"/>
      <c r="AG4078" s="3"/>
      <c r="AH4078" s="9"/>
      <c r="AI4078" s="10"/>
      <c r="AJ4078" s="9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</row>
    <row r="4079" spans="1:145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13"/>
      <c r="T4079" s="13"/>
      <c r="U4079" s="13"/>
      <c r="V4079" s="13"/>
      <c r="W4079" s="4"/>
      <c r="X4079" s="30"/>
      <c r="Y4079" s="9"/>
      <c r="Z4079" s="9"/>
      <c r="AA4079" s="28"/>
      <c r="AB4079" s="3"/>
      <c r="AC4079" s="1"/>
      <c r="AD4079" s="9"/>
      <c r="AE4079" s="3"/>
      <c r="AF4079" s="3"/>
      <c r="AG4079" s="3"/>
      <c r="AH4079" s="9"/>
      <c r="AI4079" s="10"/>
      <c r="AJ4079" s="9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</row>
    <row r="4080" spans="1:145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13"/>
      <c r="T4080" s="13"/>
      <c r="U4080" s="13"/>
      <c r="V4080" s="13"/>
      <c r="W4080" s="4"/>
      <c r="X4080" s="30"/>
      <c r="Y4080" s="9"/>
      <c r="Z4080" s="9"/>
      <c r="AA4080" s="28"/>
      <c r="AB4080" s="3"/>
      <c r="AC4080" s="1"/>
      <c r="AD4080" s="9"/>
      <c r="AE4080" s="3"/>
      <c r="AF4080" s="3"/>
      <c r="AG4080" s="3"/>
      <c r="AH4080" s="9"/>
      <c r="AI4080" s="10"/>
      <c r="AJ4080" s="9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</row>
    <row r="4081" spans="1:145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13"/>
      <c r="T4081" s="13"/>
      <c r="U4081" s="13"/>
      <c r="V4081" s="13"/>
      <c r="W4081" s="4"/>
      <c r="X4081" s="30"/>
      <c r="Y4081" s="9"/>
      <c r="Z4081" s="9"/>
      <c r="AA4081" s="28"/>
      <c r="AB4081" s="3"/>
      <c r="AC4081" s="1"/>
      <c r="AD4081" s="9"/>
      <c r="AE4081" s="3"/>
      <c r="AF4081" s="3"/>
      <c r="AG4081" s="3"/>
      <c r="AH4081" s="9"/>
      <c r="AI4081" s="10"/>
      <c r="AJ4081" s="9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</row>
    <row r="4082" spans="1:145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13"/>
      <c r="T4082" s="13"/>
      <c r="U4082" s="13"/>
      <c r="V4082" s="13"/>
      <c r="W4082" s="4"/>
      <c r="X4082" s="30"/>
      <c r="Y4082" s="9"/>
      <c r="Z4082" s="9"/>
      <c r="AA4082" s="28"/>
      <c r="AB4082" s="3"/>
      <c r="AC4082" s="1"/>
      <c r="AD4082" s="9"/>
      <c r="AE4082" s="3"/>
      <c r="AF4082" s="3"/>
      <c r="AG4082" s="3"/>
      <c r="AH4082" s="9"/>
      <c r="AI4082" s="10"/>
      <c r="AJ4082" s="9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</row>
    <row r="4083" spans="1:145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13"/>
      <c r="T4083" s="13"/>
      <c r="U4083" s="13"/>
      <c r="V4083" s="13"/>
      <c r="W4083" s="4"/>
      <c r="X4083" s="30"/>
      <c r="Y4083" s="9"/>
      <c r="Z4083" s="9"/>
      <c r="AA4083" s="28"/>
      <c r="AB4083" s="3"/>
      <c r="AC4083" s="1"/>
      <c r="AD4083" s="9"/>
      <c r="AE4083" s="3"/>
      <c r="AF4083" s="3"/>
      <c r="AG4083" s="3"/>
      <c r="AH4083" s="9"/>
      <c r="AI4083" s="10"/>
      <c r="AJ4083" s="9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</row>
    <row r="4084" spans="1:145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13"/>
      <c r="T4084" s="13"/>
      <c r="U4084" s="13"/>
      <c r="V4084" s="13"/>
      <c r="W4084" s="4"/>
      <c r="X4084" s="30"/>
      <c r="Y4084" s="9"/>
      <c r="Z4084" s="9"/>
      <c r="AA4084" s="28"/>
      <c r="AB4084" s="3"/>
      <c r="AC4084" s="1"/>
      <c r="AD4084" s="9"/>
      <c r="AE4084" s="3"/>
      <c r="AF4084" s="3"/>
      <c r="AG4084" s="3"/>
      <c r="AH4084" s="9"/>
      <c r="AI4084" s="10"/>
      <c r="AJ4084" s="9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</row>
    <row r="4085" spans="1:145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13"/>
      <c r="T4085" s="13"/>
      <c r="U4085" s="13"/>
      <c r="V4085" s="13"/>
      <c r="W4085" s="4"/>
      <c r="X4085" s="30"/>
      <c r="Y4085" s="9"/>
      <c r="Z4085" s="9"/>
      <c r="AA4085" s="28"/>
      <c r="AB4085" s="3"/>
      <c r="AC4085" s="1"/>
      <c r="AD4085" s="9"/>
      <c r="AE4085" s="3"/>
      <c r="AF4085" s="3"/>
      <c r="AG4085" s="3"/>
      <c r="AH4085" s="9"/>
      <c r="AI4085" s="10"/>
      <c r="AJ4085" s="9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</row>
    <row r="4086" spans="1:145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13"/>
      <c r="T4086" s="13"/>
      <c r="U4086" s="13"/>
      <c r="V4086" s="13"/>
      <c r="W4086" s="4"/>
      <c r="X4086" s="30"/>
      <c r="Y4086" s="9"/>
      <c r="Z4086" s="9"/>
      <c r="AA4086" s="28"/>
      <c r="AB4086" s="3"/>
      <c r="AC4086" s="1"/>
      <c r="AD4086" s="9"/>
      <c r="AE4086" s="3"/>
      <c r="AF4086" s="3"/>
      <c r="AG4086" s="3"/>
      <c r="AH4086" s="9"/>
      <c r="AI4086" s="10"/>
      <c r="AJ4086" s="9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</row>
    <row r="4087" spans="1:145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13"/>
      <c r="T4087" s="13"/>
      <c r="U4087" s="13"/>
      <c r="V4087" s="13"/>
      <c r="W4087" s="4"/>
      <c r="X4087" s="30"/>
      <c r="Y4087" s="9"/>
      <c r="Z4087" s="9"/>
      <c r="AA4087" s="28"/>
      <c r="AB4087" s="3"/>
      <c r="AC4087" s="1"/>
      <c r="AD4087" s="9"/>
      <c r="AE4087" s="3"/>
      <c r="AF4087" s="3"/>
      <c r="AG4087" s="3"/>
      <c r="AH4087" s="9"/>
      <c r="AI4087" s="10"/>
      <c r="AJ4087" s="9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</row>
    <row r="4088" spans="1:145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13"/>
      <c r="T4088" s="13"/>
      <c r="U4088" s="13"/>
      <c r="V4088" s="13"/>
      <c r="W4088" s="4"/>
      <c r="X4088" s="30"/>
      <c r="Y4088" s="9"/>
      <c r="Z4088" s="9"/>
      <c r="AA4088" s="28"/>
      <c r="AB4088" s="3"/>
      <c r="AC4088" s="1"/>
      <c r="AD4088" s="9"/>
      <c r="AE4088" s="3"/>
      <c r="AF4088" s="3"/>
      <c r="AG4088" s="3"/>
      <c r="AH4088" s="9"/>
      <c r="AI4088" s="10"/>
      <c r="AJ4088" s="9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</row>
    <row r="4089" spans="1:145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13"/>
      <c r="T4089" s="13"/>
      <c r="U4089" s="13"/>
      <c r="V4089" s="13"/>
      <c r="W4089" s="4"/>
      <c r="X4089" s="30"/>
      <c r="Y4089" s="9"/>
      <c r="Z4089" s="9"/>
      <c r="AA4089" s="28"/>
      <c r="AB4089" s="3"/>
      <c r="AC4089" s="1"/>
      <c r="AD4089" s="9"/>
      <c r="AE4089" s="3"/>
      <c r="AF4089" s="3"/>
      <c r="AG4089" s="3"/>
      <c r="AH4089" s="9"/>
      <c r="AI4089" s="10"/>
      <c r="AJ4089" s="9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</row>
    <row r="4090" spans="1:145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13"/>
      <c r="T4090" s="13"/>
      <c r="U4090" s="13"/>
      <c r="V4090" s="13"/>
      <c r="W4090" s="4"/>
      <c r="X4090" s="30"/>
      <c r="Y4090" s="9"/>
      <c r="Z4090" s="9"/>
      <c r="AA4090" s="28"/>
      <c r="AB4090" s="3"/>
      <c r="AC4090" s="1"/>
      <c r="AD4090" s="9"/>
      <c r="AE4090" s="3"/>
      <c r="AF4090" s="3"/>
      <c r="AG4090" s="3"/>
      <c r="AH4090" s="9"/>
      <c r="AI4090" s="10"/>
      <c r="AJ4090" s="9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</row>
    <row r="4091" spans="1:145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13"/>
      <c r="T4091" s="13"/>
      <c r="U4091" s="13"/>
      <c r="V4091" s="13"/>
      <c r="W4091" s="4"/>
      <c r="X4091" s="30"/>
      <c r="Y4091" s="9"/>
      <c r="Z4091" s="9"/>
      <c r="AA4091" s="28"/>
      <c r="AB4091" s="3"/>
      <c r="AC4091" s="1"/>
      <c r="AD4091" s="9"/>
      <c r="AE4091" s="3"/>
      <c r="AF4091" s="3"/>
      <c r="AG4091" s="3"/>
      <c r="AH4091" s="9"/>
      <c r="AI4091" s="10"/>
      <c r="AJ4091" s="9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</row>
    <row r="4092" spans="1:145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13"/>
      <c r="T4092" s="13"/>
      <c r="U4092" s="13"/>
      <c r="V4092" s="13"/>
      <c r="W4092" s="4"/>
      <c r="X4092" s="30"/>
      <c r="Y4092" s="9"/>
      <c r="Z4092" s="9"/>
      <c r="AA4092" s="28"/>
      <c r="AB4092" s="3"/>
      <c r="AC4092" s="1"/>
      <c r="AD4092" s="9"/>
      <c r="AE4092" s="3"/>
      <c r="AF4092" s="3"/>
      <c r="AG4092" s="3"/>
      <c r="AH4092" s="9"/>
      <c r="AI4092" s="10"/>
      <c r="AJ4092" s="9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</row>
    <row r="4093" spans="1:145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13"/>
      <c r="T4093" s="13"/>
      <c r="U4093" s="13"/>
      <c r="V4093" s="13"/>
      <c r="W4093" s="4"/>
      <c r="X4093" s="30"/>
      <c r="Y4093" s="9"/>
      <c r="Z4093" s="9"/>
      <c r="AA4093" s="28"/>
      <c r="AB4093" s="3"/>
      <c r="AC4093" s="1"/>
      <c r="AD4093" s="9"/>
      <c r="AE4093" s="3"/>
      <c r="AF4093" s="3"/>
      <c r="AG4093" s="3"/>
      <c r="AH4093" s="9"/>
      <c r="AI4093" s="10"/>
      <c r="AJ4093" s="9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</row>
    <row r="4094" spans="1:145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13"/>
      <c r="T4094" s="13"/>
      <c r="U4094" s="13"/>
      <c r="V4094" s="13"/>
      <c r="W4094" s="4"/>
      <c r="X4094" s="30"/>
      <c r="Y4094" s="9"/>
      <c r="Z4094" s="9"/>
      <c r="AA4094" s="28"/>
      <c r="AB4094" s="3"/>
      <c r="AC4094" s="1"/>
      <c r="AD4094" s="9"/>
      <c r="AE4094" s="3"/>
      <c r="AF4094" s="3"/>
      <c r="AG4094" s="3"/>
      <c r="AH4094" s="9"/>
      <c r="AI4094" s="10"/>
      <c r="AJ4094" s="9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</row>
    <row r="4095" spans="1:145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13"/>
      <c r="T4095" s="13"/>
      <c r="U4095" s="13"/>
      <c r="V4095" s="13"/>
      <c r="W4095" s="4"/>
      <c r="X4095" s="30"/>
      <c r="Y4095" s="9"/>
      <c r="Z4095" s="9"/>
      <c r="AA4095" s="28"/>
      <c r="AB4095" s="3"/>
      <c r="AC4095" s="1"/>
      <c r="AD4095" s="9"/>
      <c r="AE4095" s="3"/>
      <c r="AF4095" s="3"/>
      <c r="AG4095" s="3"/>
      <c r="AH4095" s="9"/>
      <c r="AI4095" s="10"/>
      <c r="AJ4095" s="9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</row>
    <row r="4096" spans="1:145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13"/>
      <c r="T4096" s="13"/>
      <c r="U4096" s="13"/>
      <c r="V4096" s="13"/>
      <c r="W4096" s="4"/>
      <c r="X4096" s="30"/>
      <c r="Y4096" s="9"/>
      <c r="Z4096" s="9"/>
      <c r="AA4096" s="28"/>
      <c r="AB4096" s="3"/>
      <c r="AC4096" s="1"/>
      <c r="AD4096" s="9"/>
      <c r="AE4096" s="3"/>
      <c r="AF4096" s="3"/>
      <c r="AG4096" s="3"/>
      <c r="AH4096" s="9"/>
      <c r="AI4096" s="10"/>
      <c r="AJ4096" s="9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</row>
    <row r="4097" spans="1:145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13"/>
      <c r="T4097" s="13"/>
      <c r="U4097" s="13"/>
      <c r="V4097" s="13"/>
      <c r="W4097" s="4"/>
      <c r="X4097" s="30"/>
      <c r="Y4097" s="9"/>
      <c r="Z4097" s="9"/>
      <c r="AA4097" s="28"/>
      <c r="AB4097" s="3"/>
      <c r="AC4097" s="1"/>
      <c r="AD4097" s="9"/>
      <c r="AE4097" s="3"/>
      <c r="AF4097" s="3"/>
      <c r="AG4097" s="3"/>
      <c r="AH4097" s="9"/>
      <c r="AI4097" s="10"/>
      <c r="AJ4097" s="9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</row>
    <row r="4098" spans="1:145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13"/>
      <c r="T4098" s="13"/>
      <c r="U4098" s="13"/>
      <c r="V4098" s="13"/>
      <c r="W4098" s="4"/>
      <c r="X4098" s="30"/>
      <c r="Y4098" s="9"/>
      <c r="Z4098" s="9"/>
      <c r="AA4098" s="28"/>
      <c r="AB4098" s="3"/>
      <c r="AC4098" s="1"/>
      <c r="AD4098" s="9"/>
      <c r="AE4098" s="3"/>
      <c r="AF4098" s="3"/>
      <c r="AG4098" s="3"/>
      <c r="AH4098" s="9"/>
      <c r="AI4098" s="10"/>
      <c r="AJ4098" s="9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</row>
    <row r="4099" spans="1:145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13"/>
      <c r="T4099" s="13"/>
      <c r="U4099" s="13"/>
      <c r="V4099" s="13"/>
      <c r="W4099" s="4"/>
      <c r="X4099" s="30"/>
      <c r="Y4099" s="9"/>
      <c r="Z4099" s="9"/>
      <c r="AA4099" s="28"/>
      <c r="AB4099" s="3"/>
      <c r="AC4099" s="1"/>
      <c r="AD4099" s="9"/>
      <c r="AE4099" s="3"/>
      <c r="AF4099" s="3"/>
      <c r="AG4099" s="3"/>
      <c r="AH4099" s="9"/>
      <c r="AI4099" s="10"/>
      <c r="AJ4099" s="9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</row>
    <row r="4100" spans="1:145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13"/>
      <c r="T4100" s="13"/>
      <c r="U4100" s="13"/>
      <c r="V4100" s="13"/>
      <c r="W4100" s="4"/>
      <c r="X4100" s="30"/>
      <c r="Y4100" s="9"/>
      <c r="Z4100" s="9"/>
      <c r="AA4100" s="28"/>
      <c r="AB4100" s="3"/>
      <c r="AC4100" s="1"/>
      <c r="AD4100" s="9"/>
      <c r="AE4100" s="3"/>
      <c r="AF4100" s="3"/>
      <c r="AG4100" s="3"/>
      <c r="AH4100" s="9"/>
      <c r="AI4100" s="10"/>
      <c r="AJ4100" s="9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</row>
    <row r="4101" spans="1:145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13"/>
      <c r="T4101" s="13"/>
      <c r="U4101" s="13"/>
      <c r="V4101" s="13"/>
      <c r="W4101" s="4"/>
      <c r="X4101" s="30"/>
      <c r="Y4101" s="9"/>
      <c r="Z4101" s="9"/>
      <c r="AA4101" s="28"/>
      <c r="AB4101" s="3"/>
      <c r="AC4101" s="1"/>
      <c r="AD4101" s="9"/>
      <c r="AE4101" s="3"/>
      <c r="AF4101" s="3"/>
      <c r="AG4101" s="3"/>
      <c r="AH4101" s="9"/>
      <c r="AI4101" s="10"/>
      <c r="AJ4101" s="9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</row>
    <row r="4102" spans="1:145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13"/>
      <c r="T4102" s="13"/>
      <c r="U4102" s="13"/>
      <c r="V4102" s="13"/>
      <c r="W4102" s="4"/>
      <c r="X4102" s="30"/>
      <c r="Y4102" s="9"/>
      <c r="Z4102" s="9"/>
      <c r="AA4102" s="28"/>
      <c r="AB4102" s="3"/>
      <c r="AC4102" s="1"/>
      <c r="AD4102" s="9"/>
      <c r="AE4102" s="3"/>
      <c r="AF4102" s="3"/>
      <c r="AG4102" s="3"/>
      <c r="AH4102" s="9"/>
      <c r="AI4102" s="10"/>
      <c r="AJ4102" s="9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</row>
    <row r="4103" spans="1:145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13"/>
      <c r="T4103" s="13"/>
      <c r="U4103" s="13"/>
      <c r="V4103" s="13"/>
      <c r="W4103" s="4"/>
      <c r="X4103" s="30"/>
      <c r="Y4103" s="9"/>
      <c r="Z4103" s="9"/>
      <c r="AA4103" s="28"/>
      <c r="AB4103" s="3"/>
      <c r="AC4103" s="1"/>
      <c r="AD4103" s="9"/>
      <c r="AE4103" s="3"/>
      <c r="AF4103" s="3"/>
      <c r="AG4103" s="3"/>
      <c r="AH4103" s="9"/>
      <c r="AI4103" s="10"/>
      <c r="AJ4103" s="9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</row>
    <row r="4104" spans="1:145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13"/>
      <c r="T4104" s="13"/>
      <c r="U4104" s="13"/>
      <c r="V4104" s="13"/>
      <c r="W4104" s="4"/>
      <c r="X4104" s="30"/>
      <c r="Y4104" s="9"/>
      <c r="Z4104" s="9"/>
      <c r="AA4104" s="28"/>
      <c r="AB4104" s="3"/>
      <c r="AC4104" s="1"/>
      <c r="AD4104" s="9"/>
      <c r="AE4104" s="3"/>
      <c r="AF4104" s="3"/>
      <c r="AG4104" s="3"/>
      <c r="AH4104" s="9"/>
      <c r="AI4104" s="10"/>
      <c r="AJ4104" s="9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</row>
    <row r="4105" spans="1:145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13"/>
      <c r="T4105" s="13"/>
      <c r="U4105" s="13"/>
      <c r="V4105" s="13"/>
      <c r="W4105" s="4"/>
      <c r="X4105" s="30"/>
      <c r="Y4105" s="9"/>
      <c r="Z4105" s="9"/>
      <c r="AA4105" s="28"/>
      <c r="AB4105" s="3"/>
      <c r="AC4105" s="1"/>
      <c r="AD4105" s="9"/>
      <c r="AE4105" s="3"/>
      <c r="AF4105" s="3"/>
      <c r="AG4105" s="3"/>
      <c r="AH4105" s="9"/>
      <c r="AI4105" s="10"/>
      <c r="AJ4105" s="9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</row>
    <row r="4106" spans="1:145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13"/>
      <c r="T4106" s="13"/>
      <c r="U4106" s="13"/>
      <c r="V4106" s="13"/>
      <c r="W4106" s="4"/>
      <c r="X4106" s="30"/>
      <c r="Y4106" s="9"/>
      <c r="Z4106" s="9"/>
      <c r="AA4106" s="28"/>
      <c r="AB4106" s="3"/>
      <c r="AC4106" s="1"/>
      <c r="AD4106" s="9"/>
      <c r="AE4106" s="3"/>
      <c r="AF4106" s="3"/>
      <c r="AG4106" s="3"/>
      <c r="AH4106" s="9"/>
      <c r="AI4106" s="10"/>
      <c r="AJ4106" s="9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</row>
    <row r="4107" spans="1:145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13"/>
      <c r="T4107" s="13"/>
      <c r="U4107" s="13"/>
      <c r="V4107" s="13"/>
      <c r="W4107" s="4"/>
      <c r="X4107" s="30"/>
      <c r="Y4107" s="9"/>
      <c r="Z4107" s="9"/>
      <c r="AA4107" s="28"/>
      <c r="AB4107" s="3"/>
      <c r="AC4107" s="1"/>
      <c r="AD4107" s="9"/>
      <c r="AE4107" s="3"/>
      <c r="AF4107" s="3"/>
      <c r="AG4107" s="3"/>
      <c r="AH4107" s="9"/>
      <c r="AI4107" s="10"/>
      <c r="AJ4107" s="9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</row>
    <row r="4108" spans="1:145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13"/>
      <c r="T4108" s="13"/>
      <c r="U4108" s="13"/>
      <c r="V4108" s="13"/>
      <c r="W4108" s="4"/>
      <c r="X4108" s="30"/>
      <c r="Y4108" s="9"/>
      <c r="Z4108" s="9"/>
      <c r="AA4108" s="28"/>
      <c r="AB4108" s="3"/>
      <c r="AC4108" s="1"/>
      <c r="AD4108" s="9"/>
      <c r="AE4108" s="3"/>
      <c r="AF4108" s="3"/>
      <c r="AG4108" s="3"/>
      <c r="AH4108" s="9"/>
      <c r="AI4108" s="10"/>
      <c r="AJ4108" s="9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</row>
    <row r="4109" spans="1:145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13"/>
      <c r="T4109" s="13"/>
      <c r="U4109" s="13"/>
      <c r="V4109" s="13"/>
      <c r="W4109" s="4"/>
      <c r="X4109" s="30"/>
      <c r="Y4109" s="9"/>
      <c r="Z4109" s="9"/>
      <c r="AA4109" s="28"/>
      <c r="AB4109" s="3"/>
      <c r="AC4109" s="1"/>
      <c r="AD4109" s="9"/>
      <c r="AE4109" s="3"/>
      <c r="AF4109" s="3"/>
      <c r="AG4109" s="3"/>
      <c r="AH4109" s="9"/>
      <c r="AI4109" s="10"/>
      <c r="AJ4109" s="9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</row>
    <row r="4110" spans="1:145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13"/>
      <c r="T4110" s="13"/>
      <c r="U4110" s="13"/>
      <c r="V4110" s="13"/>
      <c r="W4110" s="4"/>
      <c r="X4110" s="30"/>
      <c r="Y4110" s="9"/>
      <c r="Z4110" s="9"/>
      <c r="AA4110" s="28"/>
      <c r="AB4110" s="3"/>
      <c r="AC4110" s="1"/>
      <c r="AD4110" s="9"/>
      <c r="AE4110" s="3"/>
      <c r="AF4110" s="3"/>
      <c r="AG4110" s="3"/>
      <c r="AH4110" s="9"/>
      <c r="AI4110" s="10"/>
      <c r="AJ4110" s="9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</row>
    <row r="4111" spans="1:145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13"/>
      <c r="T4111" s="13"/>
      <c r="U4111" s="13"/>
      <c r="V4111" s="13"/>
      <c r="W4111" s="4"/>
      <c r="X4111" s="30"/>
      <c r="Y4111" s="9"/>
      <c r="Z4111" s="9"/>
      <c r="AA4111" s="28"/>
      <c r="AB4111" s="3"/>
      <c r="AC4111" s="1"/>
      <c r="AD4111" s="9"/>
      <c r="AE4111" s="3"/>
      <c r="AF4111" s="3"/>
      <c r="AG4111" s="3"/>
      <c r="AH4111" s="9"/>
      <c r="AI4111" s="10"/>
      <c r="AJ4111" s="9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</row>
    <row r="4112" spans="1:145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13"/>
      <c r="T4112" s="13"/>
      <c r="U4112" s="13"/>
      <c r="V4112" s="13"/>
      <c r="W4112" s="4"/>
      <c r="X4112" s="30"/>
      <c r="Y4112" s="9"/>
      <c r="Z4112" s="9"/>
      <c r="AA4112" s="28"/>
      <c r="AB4112" s="3"/>
      <c r="AC4112" s="1"/>
      <c r="AD4112" s="9"/>
      <c r="AE4112" s="3"/>
      <c r="AF4112" s="3"/>
      <c r="AG4112" s="3"/>
      <c r="AH4112" s="9"/>
      <c r="AI4112" s="10"/>
      <c r="AJ4112" s="9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</row>
    <row r="4113" spans="1:145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13"/>
      <c r="T4113" s="13"/>
      <c r="U4113" s="13"/>
      <c r="V4113" s="13"/>
      <c r="W4113" s="4"/>
      <c r="X4113" s="30"/>
      <c r="Y4113" s="9"/>
      <c r="Z4113" s="9"/>
      <c r="AA4113" s="28"/>
      <c r="AB4113" s="3"/>
      <c r="AC4113" s="1"/>
      <c r="AD4113" s="9"/>
      <c r="AE4113" s="3"/>
      <c r="AF4113" s="3"/>
      <c r="AG4113" s="3"/>
      <c r="AH4113" s="9"/>
      <c r="AI4113" s="10"/>
      <c r="AJ4113" s="9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</row>
    <row r="4114" spans="1:145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13"/>
      <c r="T4114" s="13"/>
      <c r="U4114" s="13"/>
      <c r="V4114" s="13"/>
      <c r="W4114" s="4"/>
      <c r="X4114" s="30"/>
      <c r="Y4114" s="9"/>
      <c r="Z4114" s="9"/>
      <c r="AA4114" s="28"/>
      <c r="AB4114" s="3"/>
      <c r="AC4114" s="1"/>
      <c r="AD4114" s="9"/>
      <c r="AE4114" s="3"/>
      <c r="AF4114" s="3"/>
      <c r="AG4114" s="3"/>
      <c r="AH4114" s="9"/>
      <c r="AI4114" s="10"/>
      <c r="AJ4114" s="9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</row>
    <row r="4115" spans="1:145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13"/>
      <c r="T4115" s="13"/>
      <c r="U4115" s="13"/>
      <c r="V4115" s="13"/>
      <c r="W4115" s="4"/>
      <c r="X4115" s="30"/>
      <c r="Y4115" s="9"/>
      <c r="Z4115" s="9"/>
      <c r="AA4115" s="28"/>
      <c r="AB4115" s="3"/>
      <c r="AC4115" s="1"/>
      <c r="AD4115" s="9"/>
      <c r="AE4115" s="3"/>
      <c r="AF4115" s="3"/>
      <c r="AG4115" s="3"/>
      <c r="AH4115" s="9"/>
      <c r="AI4115" s="10"/>
      <c r="AJ4115" s="9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</row>
    <row r="4116" spans="1:145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13"/>
      <c r="T4116" s="13"/>
      <c r="U4116" s="13"/>
      <c r="V4116" s="13"/>
      <c r="W4116" s="4"/>
      <c r="X4116" s="30"/>
      <c r="Y4116" s="9"/>
      <c r="Z4116" s="9"/>
      <c r="AA4116" s="28"/>
      <c r="AB4116" s="3"/>
      <c r="AC4116" s="1"/>
      <c r="AD4116" s="9"/>
      <c r="AE4116" s="3"/>
      <c r="AF4116" s="3"/>
      <c r="AG4116" s="3"/>
      <c r="AH4116" s="9"/>
      <c r="AI4116" s="10"/>
      <c r="AJ4116" s="9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</row>
    <row r="4117" spans="1:145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13"/>
      <c r="T4117" s="13"/>
      <c r="U4117" s="13"/>
      <c r="V4117" s="13"/>
      <c r="W4117" s="4"/>
      <c r="X4117" s="30"/>
      <c r="Y4117" s="9"/>
      <c r="Z4117" s="9"/>
      <c r="AA4117" s="28"/>
      <c r="AB4117" s="3"/>
      <c r="AC4117" s="1"/>
      <c r="AD4117" s="9"/>
      <c r="AE4117" s="3"/>
      <c r="AF4117" s="3"/>
      <c r="AG4117" s="3"/>
      <c r="AH4117" s="9"/>
      <c r="AI4117" s="10"/>
      <c r="AJ4117" s="9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</row>
    <row r="4118" spans="1:145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13"/>
      <c r="T4118" s="13"/>
      <c r="U4118" s="13"/>
      <c r="V4118" s="13"/>
      <c r="W4118" s="4"/>
      <c r="X4118" s="30"/>
      <c r="Y4118" s="9"/>
      <c r="Z4118" s="9"/>
      <c r="AA4118" s="28"/>
      <c r="AB4118" s="3"/>
      <c r="AC4118" s="1"/>
      <c r="AD4118" s="9"/>
      <c r="AE4118" s="3"/>
      <c r="AF4118" s="3"/>
      <c r="AG4118" s="3"/>
      <c r="AH4118" s="9"/>
      <c r="AI4118" s="10"/>
      <c r="AJ4118" s="9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</row>
    <row r="4119" spans="1:145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13"/>
      <c r="T4119" s="13"/>
      <c r="U4119" s="13"/>
      <c r="V4119" s="13"/>
      <c r="W4119" s="4"/>
      <c r="X4119" s="30"/>
      <c r="Y4119" s="9"/>
      <c r="Z4119" s="9"/>
      <c r="AA4119" s="28"/>
      <c r="AB4119" s="3"/>
      <c r="AC4119" s="1"/>
      <c r="AD4119" s="9"/>
      <c r="AE4119" s="3"/>
      <c r="AF4119" s="3"/>
      <c r="AG4119" s="3"/>
      <c r="AH4119" s="9"/>
      <c r="AI4119" s="10"/>
      <c r="AJ4119" s="9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</row>
    <row r="4120" spans="1:145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13"/>
      <c r="T4120" s="13"/>
      <c r="U4120" s="13"/>
      <c r="V4120" s="13"/>
      <c r="W4120" s="4"/>
      <c r="X4120" s="30"/>
      <c r="Y4120" s="9"/>
      <c r="Z4120" s="9"/>
      <c r="AA4120" s="28"/>
      <c r="AB4120" s="3"/>
      <c r="AC4120" s="1"/>
      <c r="AD4120" s="9"/>
      <c r="AE4120" s="3"/>
      <c r="AF4120" s="3"/>
      <c r="AG4120" s="3"/>
      <c r="AH4120" s="9"/>
      <c r="AI4120" s="10"/>
      <c r="AJ4120" s="9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</row>
    <row r="4121" spans="1:145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13"/>
      <c r="T4121" s="13"/>
      <c r="U4121" s="13"/>
      <c r="V4121" s="13"/>
      <c r="W4121" s="4"/>
      <c r="X4121" s="30"/>
      <c r="Y4121" s="9"/>
      <c r="Z4121" s="9"/>
      <c r="AA4121" s="28"/>
      <c r="AB4121" s="3"/>
      <c r="AC4121" s="1"/>
      <c r="AD4121" s="9"/>
      <c r="AE4121" s="3"/>
      <c r="AF4121" s="3"/>
      <c r="AG4121" s="3"/>
      <c r="AH4121" s="9"/>
      <c r="AI4121" s="10"/>
      <c r="AJ4121" s="9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</row>
    <row r="4122" spans="1:145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13"/>
      <c r="T4122" s="13"/>
      <c r="U4122" s="13"/>
      <c r="V4122" s="13"/>
      <c r="W4122" s="4"/>
      <c r="X4122" s="30"/>
      <c r="Y4122" s="9"/>
      <c r="Z4122" s="9"/>
      <c r="AA4122" s="28"/>
      <c r="AB4122" s="3"/>
      <c r="AC4122" s="1"/>
      <c r="AD4122" s="9"/>
      <c r="AE4122" s="3"/>
      <c r="AF4122" s="3"/>
      <c r="AG4122" s="3"/>
      <c r="AH4122" s="9"/>
      <c r="AI4122" s="10"/>
      <c r="AJ4122" s="9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</row>
    <row r="4123" spans="1:145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13"/>
      <c r="T4123" s="13"/>
      <c r="U4123" s="13"/>
      <c r="V4123" s="13"/>
      <c r="W4123" s="4"/>
      <c r="X4123" s="30"/>
      <c r="Y4123" s="9"/>
      <c r="Z4123" s="9"/>
      <c r="AA4123" s="28"/>
      <c r="AB4123" s="3"/>
      <c r="AC4123" s="1"/>
      <c r="AD4123" s="9"/>
      <c r="AE4123" s="3"/>
      <c r="AF4123" s="3"/>
      <c r="AG4123" s="3"/>
      <c r="AH4123" s="9"/>
      <c r="AI4123" s="10"/>
      <c r="AJ4123" s="9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</row>
    <row r="4124" spans="1:145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13"/>
      <c r="T4124" s="13"/>
      <c r="U4124" s="13"/>
      <c r="V4124" s="13"/>
      <c r="W4124" s="4"/>
      <c r="X4124" s="30"/>
      <c r="Y4124" s="9"/>
      <c r="Z4124" s="9"/>
      <c r="AA4124" s="28"/>
      <c r="AB4124" s="3"/>
      <c r="AC4124" s="1"/>
      <c r="AD4124" s="9"/>
      <c r="AE4124" s="3"/>
      <c r="AF4124" s="3"/>
      <c r="AG4124" s="3"/>
      <c r="AH4124" s="9"/>
      <c r="AI4124" s="10"/>
      <c r="AJ4124" s="9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</row>
    <row r="4125" spans="1:145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13"/>
      <c r="T4125" s="13"/>
      <c r="U4125" s="13"/>
      <c r="V4125" s="13"/>
      <c r="W4125" s="4"/>
      <c r="X4125" s="30"/>
      <c r="Y4125" s="9"/>
      <c r="Z4125" s="9"/>
      <c r="AA4125" s="28"/>
      <c r="AB4125" s="3"/>
      <c r="AC4125" s="1"/>
      <c r="AD4125" s="9"/>
      <c r="AE4125" s="3"/>
      <c r="AF4125" s="3"/>
      <c r="AG4125" s="3"/>
      <c r="AH4125" s="9"/>
      <c r="AI4125" s="10"/>
      <c r="AJ4125" s="9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</row>
    <row r="4126" spans="1:145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13"/>
      <c r="T4126" s="13"/>
      <c r="U4126" s="13"/>
      <c r="V4126" s="13"/>
      <c r="W4126" s="4"/>
      <c r="X4126" s="30"/>
      <c r="Y4126" s="9"/>
      <c r="Z4126" s="9"/>
      <c r="AA4126" s="28"/>
      <c r="AB4126" s="3"/>
      <c r="AC4126" s="1"/>
      <c r="AD4126" s="9"/>
      <c r="AE4126" s="3"/>
      <c r="AF4126" s="3"/>
      <c r="AG4126" s="3"/>
      <c r="AH4126" s="9"/>
      <c r="AI4126" s="10"/>
      <c r="AJ4126" s="9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</row>
    <row r="4127" spans="1:145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13"/>
      <c r="T4127" s="13"/>
      <c r="U4127" s="13"/>
      <c r="V4127" s="13"/>
      <c r="W4127" s="4"/>
      <c r="X4127" s="30"/>
      <c r="Y4127" s="9"/>
      <c r="Z4127" s="9"/>
      <c r="AA4127" s="28"/>
      <c r="AB4127" s="3"/>
      <c r="AC4127" s="1"/>
      <c r="AD4127" s="9"/>
      <c r="AE4127" s="3"/>
      <c r="AF4127" s="3"/>
      <c r="AG4127" s="3"/>
      <c r="AH4127" s="9"/>
      <c r="AI4127" s="10"/>
      <c r="AJ4127" s="9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</row>
    <row r="4128" spans="1:145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13"/>
      <c r="T4128" s="13"/>
      <c r="U4128" s="13"/>
      <c r="V4128" s="13"/>
      <c r="W4128" s="4"/>
      <c r="X4128" s="30"/>
      <c r="Y4128" s="9"/>
      <c r="Z4128" s="9"/>
      <c r="AA4128" s="28"/>
      <c r="AB4128" s="3"/>
      <c r="AC4128" s="1"/>
      <c r="AD4128" s="9"/>
      <c r="AE4128" s="3"/>
      <c r="AF4128" s="3"/>
      <c r="AG4128" s="3"/>
      <c r="AH4128" s="9"/>
      <c r="AI4128" s="10"/>
      <c r="AJ4128" s="9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</row>
    <row r="4129" spans="1:145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13"/>
      <c r="T4129" s="13"/>
      <c r="U4129" s="13"/>
      <c r="V4129" s="13"/>
      <c r="W4129" s="4"/>
      <c r="X4129" s="30"/>
      <c r="Y4129" s="9"/>
      <c r="Z4129" s="9"/>
      <c r="AA4129" s="28"/>
      <c r="AB4129" s="3"/>
      <c r="AC4129" s="1"/>
      <c r="AD4129" s="9"/>
      <c r="AE4129" s="3"/>
      <c r="AF4129" s="3"/>
      <c r="AG4129" s="3"/>
      <c r="AH4129" s="9"/>
      <c r="AI4129" s="10"/>
      <c r="AJ4129" s="9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</row>
    <row r="4130" spans="1:145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13"/>
      <c r="T4130" s="13"/>
      <c r="U4130" s="13"/>
      <c r="V4130" s="13"/>
      <c r="W4130" s="4"/>
      <c r="X4130" s="30"/>
      <c r="Y4130" s="9"/>
      <c r="Z4130" s="9"/>
      <c r="AA4130" s="28"/>
      <c r="AB4130" s="3"/>
      <c r="AC4130" s="1"/>
      <c r="AD4130" s="9"/>
      <c r="AE4130" s="3"/>
      <c r="AF4130" s="3"/>
      <c r="AG4130" s="3"/>
      <c r="AH4130" s="9"/>
      <c r="AI4130" s="10"/>
      <c r="AJ4130" s="9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</row>
    <row r="4131" spans="1:145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13"/>
      <c r="T4131" s="13"/>
      <c r="U4131" s="13"/>
      <c r="V4131" s="13"/>
      <c r="W4131" s="4"/>
      <c r="X4131" s="30"/>
      <c r="Y4131" s="9"/>
      <c r="Z4131" s="9"/>
      <c r="AA4131" s="28"/>
      <c r="AB4131" s="3"/>
      <c r="AC4131" s="1"/>
      <c r="AD4131" s="9"/>
      <c r="AE4131" s="3"/>
      <c r="AF4131" s="3"/>
      <c r="AG4131" s="3"/>
      <c r="AH4131" s="9"/>
      <c r="AI4131" s="10"/>
      <c r="AJ4131" s="9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</row>
    <row r="4132" spans="1:145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13"/>
      <c r="T4132" s="13"/>
      <c r="U4132" s="13"/>
      <c r="V4132" s="13"/>
      <c r="W4132" s="4"/>
      <c r="X4132" s="30"/>
      <c r="Y4132" s="9"/>
      <c r="Z4132" s="9"/>
      <c r="AA4132" s="28"/>
      <c r="AB4132" s="3"/>
      <c r="AC4132" s="1"/>
      <c r="AD4132" s="9"/>
      <c r="AE4132" s="3"/>
      <c r="AF4132" s="3"/>
      <c r="AG4132" s="3"/>
      <c r="AH4132" s="9"/>
      <c r="AI4132" s="10"/>
      <c r="AJ4132" s="9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</row>
    <row r="4133" spans="1:145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13"/>
      <c r="T4133" s="13"/>
      <c r="U4133" s="13"/>
      <c r="V4133" s="13"/>
      <c r="W4133" s="4"/>
      <c r="X4133" s="30"/>
      <c r="Y4133" s="9"/>
      <c r="Z4133" s="9"/>
      <c r="AA4133" s="28"/>
      <c r="AB4133" s="3"/>
      <c r="AC4133" s="1"/>
      <c r="AD4133" s="9"/>
      <c r="AE4133" s="3"/>
      <c r="AF4133" s="3"/>
      <c r="AG4133" s="3"/>
      <c r="AH4133" s="9"/>
      <c r="AI4133" s="10"/>
      <c r="AJ4133" s="9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</row>
    <row r="4134" spans="1:145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13"/>
      <c r="T4134" s="13"/>
      <c r="U4134" s="13"/>
      <c r="V4134" s="13"/>
      <c r="W4134" s="4"/>
      <c r="X4134" s="30"/>
      <c r="Y4134" s="9"/>
      <c r="Z4134" s="9"/>
      <c r="AA4134" s="28"/>
      <c r="AB4134" s="3"/>
      <c r="AC4134" s="1"/>
      <c r="AD4134" s="9"/>
      <c r="AE4134" s="3"/>
      <c r="AF4134" s="3"/>
      <c r="AG4134" s="3"/>
      <c r="AH4134" s="9"/>
      <c r="AI4134" s="10"/>
      <c r="AJ4134" s="9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</row>
    <row r="4135" spans="1:145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13"/>
      <c r="T4135" s="13"/>
      <c r="U4135" s="13"/>
      <c r="V4135" s="13"/>
      <c r="W4135" s="4"/>
      <c r="X4135" s="30"/>
      <c r="Y4135" s="9"/>
      <c r="Z4135" s="9"/>
      <c r="AA4135" s="28"/>
      <c r="AB4135" s="3"/>
      <c r="AC4135" s="1"/>
      <c r="AD4135" s="9"/>
      <c r="AE4135" s="3"/>
      <c r="AF4135" s="3"/>
      <c r="AG4135" s="3"/>
      <c r="AH4135" s="9"/>
      <c r="AI4135" s="10"/>
      <c r="AJ4135" s="9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</row>
    <row r="4136" spans="1:145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13"/>
      <c r="T4136" s="13"/>
      <c r="U4136" s="13"/>
      <c r="V4136" s="13"/>
      <c r="W4136" s="4"/>
      <c r="X4136" s="30"/>
      <c r="Y4136" s="9"/>
      <c r="Z4136" s="9"/>
      <c r="AA4136" s="28"/>
      <c r="AB4136" s="3"/>
      <c r="AC4136" s="1"/>
      <c r="AD4136" s="9"/>
      <c r="AE4136" s="3"/>
      <c r="AF4136" s="3"/>
      <c r="AG4136" s="3"/>
      <c r="AH4136" s="9"/>
      <c r="AI4136" s="10"/>
      <c r="AJ4136" s="9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</row>
    <row r="4137" spans="1:145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13"/>
      <c r="T4137" s="13"/>
      <c r="U4137" s="13"/>
      <c r="V4137" s="13"/>
      <c r="W4137" s="4"/>
      <c r="X4137" s="30"/>
      <c r="Y4137" s="9"/>
      <c r="Z4137" s="9"/>
      <c r="AA4137" s="28"/>
      <c r="AB4137" s="3"/>
      <c r="AC4137" s="1"/>
      <c r="AD4137" s="9"/>
      <c r="AE4137" s="3"/>
      <c r="AF4137" s="3"/>
      <c r="AG4137" s="3"/>
      <c r="AH4137" s="9"/>
      <c r="AI4137" s="10"/>
      <c r="AJ4137" s="9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</row>
    <row r="4138" spans="1:145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13"/>
      <c r="T4138" s="13"/>
      <c r="U4138" s="13"/>
      <c r="V4138" s="13"/>
      <c r="W4138" s="4"/>
      <c r="X4138" s="30"/>
      <c r="Y4138" s="9"/>
      <c r="Z4138" s="9"/>
      <c r="AA4138" s="28"/>
      <c r="AB4138" s="3"/>
      <c r="AC4138" s="1"/>
      <c r="AD4138" s="9"/>
      <c r="AE4138" s="3"/>
      <c r="AF4138" s="3"/>
      <c r="AG4138" s="3"/>
      <c r="AH4138" s="9"/>
      <c r="AI4138" s="10"/>
      <c r="AJ4138" s="9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</row>
    <row r="4139" spans="1:145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13"/>
      <c r="T4139" s="13"/>
      <c r="U4139" s="13"/>
      <c r="V4139" s="13"/>
      <c r="W4139" s="4"/>
      <c r="X4139" s="30"/>
      <c r="Y4139" s="9"/>
      <c r="Z4139" s="9"/>
      <c r="AA4139" s="28"/>
      <c r="AB4139" s="3"/>
      <c r="AC4139" s="1"/>
      <c r="AD4139" s="9"/>
      <c r="AE4139" s="3"/>
      <c r="AF4139" s="3"/>
      <c r="AG4139" s="3"/>
      <c r="AH4139" s="9"/>
      <c r="AI4139" s="10"/>
      <c r="AJ4139" s="9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</row>
    <row r="4140" spans="1:145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13"/>
      <c r="T4140" s="13"/>
      <c r="U4140" s="13"/>
      <c r="V4140" s="13"/>
      <c r="W4140" s="4"/>
      <c r="X4140" s="30"/>
      <c r="Y4140" s="9"/>
      <c r="Z4140" s="9"/>
      <c r="AA4140" s="28"/>
      <c r="AB4140" s="3"/>
      <c r="AC4140" s="1"/>
      <c r="AD4140" s="9"/>
      <c r="AE4140" s="3"/>
      <c r="AF4140" s="3"/>
      <c r="AG4140" s="3"/>
      <c r="AH4140" s="9"/>
      <c r="AI4140" s="10"/>
      <c r="AJ4140" s="9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</row>
    <row r="4141" spans="1:145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13"/>
      <c r="T4141" s="13"/>
      <c r="U4141" s="13"/>
      <c r="V4141" s="13"/>
      <c r="W4141" s="4"/>
      <c r="X4141" s="30"/>
      <c r="Y4141" s="9"/>
      <c r="Z4141" s="9"/>
      <c r="AA4141" s="28"/>
      <c r="AB4141" s="3"/>
      <c r="AC4141" s="1"/>
      <c r="AD4141" s="9"/>
      <c r="AE4141" s="3"/>
      <c r="AF4141" s="3"/>
      <c r="AG4141" s="3"/>
      <c r="AH4141" s="9"/>
      <c r="AI4141" s="10"/>
      <c r="AJ4141" s="9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</row>
    <row r="4142" spans="1:145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13"/>
      <c r="T4142" s="13"/>
      <c r="U4142" s="13"/>
      <c r="V4142" s="13"/>
      <c r="W4142" s="4"/>
      <c r="X4142" s="30"/>
      <c r="Y4142" s="9"/>
      <c r="Z4142" s="9"/>
      <c r="AA4142" s="28"/>
      <c r="AB4142" s="3"/>
      <c r="AC4142" s="1"/>
      <c r="AD4142" s="9"/>
      <c r="AE4142" s="3"/>
      <c r="AF4142" s="3"/>
      <c r="AG4142" s="3"/>
      <c r="AH4142" s="9"/>
      <c r="AI4142" s="10"/>
      <c r="AJ4142" s="9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</row>
    <row r="4143" spans="1:145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13"/>
      <c r="T4143" s="13"/>
      <c r="U4143" s="13"/>
      <c r="V4143" s="13"/>
      <c r="W4143" s="4"/>
      <c r="X4143" s="30"/>
      <c r="Y4143" s="9"/>
      <c r="Z4143" s="9"/>
      <c r="AA4143" s="28"/>
      <c r="AB4143" s="3"/>
      <c r="AC4143" s="1"/>
      <c r="AD4143" s="9"/>
      <c r="AE4143" s="3"/>
      <c r="AF4143" s="3"/>
      <c r="AG4143" s="3"/>
      <c r="AH4143" s="9"/>
      <c r="AI4143" s="10"/>
      <c r="AJ4143" s="9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</row>
    <row r="4144" spans="1:145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13"/>
      <c r="T4144" s="13"/>
      <c r="U4144" s="13"/>
      <c r="V4144" s="13"/>
      <c r="W4144" s="4"/>
      <c r="X4144" s="30"/>
      <c r="Y4144" s="9"/>
      <c r="Z4144" s="9"/>
      <c r="AA4144" s="28"/>
      <c r="AB4144" s="3"/>
      <c r="AC4144" s="1"/>
      <c r="AD4144" s="9"/>
      <c r="AE4144" s="3"/>
      <c r="AF4144" s="3"/>
      <c r="AG4144" s="3"/>
      <c r="AH4144" s="9"/>
      <c r="AI4144" s="10"/>
      <c r="AJ4144" s="9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</row>
    <row r="4145" spans="1:145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13"/>
      <c r="T4145" s="13"/>
      <c r="U4145" s="13"/>
      <c r="V4145" s="13"/>
      <c r="W4145" s="4"/>
      <c r="X4145" s="30"/>
      <c r="Y4145" s="9"/>
      <c r="Z4145" s="9"/>
      <c r="AA4145" s="28"/>
      <c r="AB4145" s="3"/>
      <c r="AC4145" s="1"/>
      <c r="AD4145" s="9"/>
      <c r="AE4145" s="3"/>
      <c r="AF4145" s="3"/>
      <c r="AG4145" s="3"/>
      <c r="AH4145" s="9"/>
      <c r="AI4145" s="10"/>
      <c r="AJ4145" s="9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</row>
    <row r="4146" spans="1:145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13"/>
      <c r="T4146" s="13"/>
      <c r="U4146" s="13"/>
      <c r="V4146" s="13"/>
      <c r="W4146" s="4"/>
      <c r="X4146" s="30"/>
      <c r="Y4146" s="9"/>
      <c r="Z4146" s="9"/>
      <c r="AA4146" s="28"/>
      <c r="AB4146" s="3"/>
      <c r="AC4146" s="1"/>
      <c r="AD4146" s="9"/>
      <c r="AE4146" s="3"/>
      <c r="AF4146" s="3"/>
      <c r="AG4146" s="3"/>
      <c r="AH4146" s="9"/>
      <c r="AI4146" s="10"/>
      <c r="AJ4146" s="9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</row>
    <row r="4147" spans="1:145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13"/>
      <c r="T4147" s="13"/>
      <c r="U4147" s="13"/>
      <c r="V4147" s="13"/>
      <c r="W4147" s="4"/>
      <c r="X4147" s="30"/>
      <c r="Y4147" s="9"/>
      <c r="Z4147" s="9"/>
      <c r="AA4147" s="28"/>
      <c r="AB4147" s="3"/>
      <c r="AC4147" s="1"/>
      <c r="AD4147" s="9"/>
      <c r="AE4147" s="3"/>
      <c r="AF4147" s="3"/>
      <c r="AG4147" s="3"/>
      <c r="AH4147" s="9"/>
      <c r="AI4147" s="10"/>
      <c r="AJ4147" s="9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</row>
    <row r="4148" spans="1:145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13"/>
      <c r="T4148" s="13"/>
      <c r="U4148" s="13"/>
      <c r="V4148" s="13"/>
      <c r="W4148" s="4"/>
      <c r="X4148" s="30"/>
      <c r="Y4148" s="9"/>
      <c r="Z4148" s="9"/>
      <c r="AA4148" s="28"/>
      <c r="AB4148" s="3"/>
      <c r="AC4148" s="1"/>
      <c r="AD4148" s="9"/>
      <c r="AE4148" s="3"/>
      <c r="AF4148" s="3"/>
      <c r="AG4148" s="3"/>
      <c r="AH4148" s="9"/>
      <c r="AI4148" s="10"/>
      <c r="AJ4148" s="9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</row>
    <row r="4149" spans="1:145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13"/>
      <c r="T4149" s="13"/>
      <c r="U4149" s="13"/>
      <c r="V4149" s="13"/>
      <c r="W4149" s="4"/>
      <c r="X4149" s="30"/>
      <c r="Y4149" s="9"/>
      <c r="Z4149" s="9"/>
      <c r="AA4149" s="28"/>
      <c r="AB4149" s="3"/>
      <c r="AC4149" s="1"/>
      <c r="AD4149" s="9"/>
      <c r="AE4149" s="3"/>
      <c r="AF4149" s="3"/>
      <c r="AG4149" s="3"/>
      <c r="AH4149" s="9"/>
      <c r="AI4149" s="10"/>
      <c r="AJ4149" s="9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</row>
    <row r="4150" spans="1:145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13"/>
      <c r="T4150" s="13"/>
      <c r="U4150" s="13"/>
      <c r="V4150" s="13"/>
      <c r="W4150" s="4"/>
      <c r="X4150" s="30"/>
      <c r="Y4150" s="9"/>
      <c r="Z4150" s="9"/>
      <c r="AA4150" s="28"/>
      <c r="AB4150" s="3"/>
      <c r="AC4150" s="1"/>
      <c r="AD4150" s="9"/>
      <c r="AE4150" s="3"/>
      <c r="AF4150" s="3"/>
      <c r="AG4150" s="3"/>
      <c r="AH4150" s="9"/>
      <c r="AI4150" s="10"/>
      <c r="AJ4150" s="9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</row>
    <row r="4151" spans="1:145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13"/>
      <c r="T4151" s="13"/>
      <c r="U4151" s="13"/>
      <c r="V4151" s="13"/>
      <c r="W4151" s="4"/>
      <c r="X4151" s="30"/>
      <c r="Y4151" s="9"/>
      <c r="Z4151" s="9"/>
      <c r="AA4151" s="28"/>
      <c r="AB4151" s="3"/>
      <c r="AC4151" s="1"/>
      <c r="AD4151" s="9"/>
      <c r="AE4151" s="3"/>
      <c r="AF4151" s="3"/>
      <c r="AG4151" s="3"/>
      <c r="AH4151" s="9"/>
      <c r="AI4151" s="10"/>
      <c r="AJ4151" s="9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</row>
    <row r="4152" spans="1:145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13"/>
      <c r="T4152" s="13"/>
      <c r="U4152" s="13"/>
      <c r="V4152" s="13"/>
      <c r="W4152" s="4"/>
      <c r="X4152" s="30"/>
      <c r="Y4152" s="9"/>
      <c r="Z4152" s="9"/>
      <c r="AA4152" s="28"/>
      <c r="AB4152" s="3"/>
      <c r="AC4152" s="1"/>
      <c r="AD4152" s="9"/>
      <c r="AE4152" s="3"/>
      <c r="AF4152" s="3"/>
      <c r="AG4152" s="3"/>
      <c r="AH4152" s="9"/>
      <c r="AI4152" s="10"/>
      <c r="AJ4152" s="9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</row>
    <row r="4153" spans="1:145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13"/>
      <c r="T4153" s="13"/>
      <c r="U4153" s="13"/>
      <c r="V4153" s="13"/>
      <c r="W4153" s="4"/>
      <c r="X4153" s="30"/>
      <c r="Y4153" s="9"/>
      <c r="Z4153" s="9"/>
      <c r="AA4153" s="28"/>
      <c r="AB4153" s="3"/>
      <c r="AC4153" s="1"/>
      <c r="AD4153" s="9"/>
      <c r="AE4153" s="3"/>
      <c r="AF4153" s="3"/>
      <c r="AG4153" s="3"/>
      <c r="AH4153" s="9"/>
      <c r="AI4153" s="10"/>
      <c r="AJ4153" s="9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</row>
    <row r="4154" spans="1:145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13"/>
      <c r="T4154" s="13"/>
      <c r="U4154" s="13"/>
      <c r="V4154" s="13"/>
      <c r="W4154" s="4"/>
      <c r="X4154" s="30"/>
      <c r="Y4154" s="9"/>
      <c r="Z4154" s="9"/>
      <c r="AA4154" s="28"/>
      <c r="AB4154" s="3"/>
      <c r="AC4154" s="1"/>
      <c r="AD4154" s="9"/>
      <c r="AE4154" s="3"/>
      <c r="AF4154" s="3"/>
      <c r="AG4154" s="3"/>
      <c r="AH4154" s="9"/>
      <c r="AI4154" s="10"/>
      <c r="AJ4154" s="9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</row>
    <row r="4155" spans="1:145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13"/>
      <c r="T4155" s="13"/>
      <c r="U4155" s="13"/>
      <c r="V4155" s="13"/>
      <c r="W4155" s="4"/>
      <c r="X4155" s="30"/>
      <c r="Y4155" s="9"/>
      <c r="Z4155" s="9"/>
      <c r="AA4155" s="28"/>
      <c r="AB4155" s="3"/>
      <c r="AC4155" s="1"/>
      <c r="AD4155" s="9"/>
      <c r="AE4155" s="3"/>
      <c r="AF4155" s="3"/>
      <c r="AG4155" s="3"/>
      <c r="AH4155" s="9"/>
      <c r="AI4155" s="10"/>
      <c r="AJ4155" s="9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</row>
    <row r="4156" spans="1:145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13"/>
      <c r="T4156" s="13"/>
      <c r="U4156" s="13"/>
      <c r="V4156" s="13"/>
      <c r="W4156" s="4"/>
      <c r="X4156" s="30"/>
      <c r="Y4156" s="9"/>
      <c r="Z4156" s="9"/>
      <c r="AA4156" s="28"/>
      <c r="AB4156" s="3"/>
      <c r="AC4156" s="1"/>
      <c r="AD4156" s="9"/>
      <c r="AE4156" s="3"/>
      <c r="AF4156" s="3"/>
      <c r="AG4156" s="3"/>
      <c r="AH4156" s="9"/>
      <c r="AI4156" s="10"/>
      <c r="AJ4156" s="9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</row>
    <row r="4157" spans="1:145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13"/>
      <c r="T4157" s="13"/>
      <c r="U4157" s="13"/>
      <c r="V4157" s="13"/>
      <c r="W4157" s="4"/>
      <c r="X4157" s="30"/>
      <c r="Y4157" s="9"/>
      <c r="Z4157" s="9"/>
      <c r="AA4157" s="28"/>
      <c r="AB4157" s="3"/>
      <c r="AC4157" s="1"/>
      <c r="AD4157" s="9"/>
      <c r="AE4157" s="3"/>
      <c r="AF4157" s="3"/>
      <c r="AG4157" s="3"/>
      <c r="AH4157" s="9"/>
      <c r="AI4157" s="10"/>
      <c r="AJ4157" s="9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</row>
    <row r="4158" spans="1:145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13"/>
      <c r="T4158" s="13"/>
      <c r="U4158" s="13"/>
      <c r="V4158" s="13"/>
      <c r="W4158" s="4"/>
      <c r="X4158" s="30"/>
      <c r="Y4158" s="9"/>
      <c r="Z4158" s="9"/>
      <c r="AA4158" s="28"/>
      <c r="AB4158" s="3"/>
      <c r="AC4158" s="1"/>
      <c r="AD4158" s="9"/>
      <c r="AE4158" s="3"/>
      <c r="AF4158" s="3"/>
      <c r="AG4158" s="3"/>
      <c r="AH4158" s="9"/>
      <c r="AI4158" s="10"/>
      <c r="AJ4158" s="9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</row>
    <row r="4159" spans="1:145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13"/>
      <c r="T4159" s="13"/>
      <c r="U4159" s="13"/>
      <c r="V4159" s="13"/>
      <c r="W4159" s="4"/>
      <c r="X4159" s="30"/>
      <c r="Y4159" s="9"/>
      <c r="Z4159" s="9"/>
      <c r="AA4159" s="28"/>
      <c r="AB4159" s="3"/>
      <c r="AC4159" s="1"/>
      <c r="AD4159" s="9"/>
      <c r="AE4159" s="3"/>
      <c r="AF4159" s="3"/>
      <c r="AG4159" s="3"/>
      <c r="AH4159" s="9"/>
      <c r="AI4159" s="10"/>
      <c r="AJ4159" s="9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</row>
    <row r="4160" spans="1:145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13"/>
      <c r="T4160" s="13"/>
      <c r="U4160" s="13"/>
      <c r="V4160" s="13"/>
      <c r="W4160" s="4"/>
      <c r="X4160" s="30"/>
      <c r="Y4160" s="9"/>
      <c r="Z4160" s="9"/>
      <c r="AA4160" s="28"/>
      <c r="AB4160" s="3"/>
      <c r="AC4160" s="1"/>
      <c r="AD4160" s="9"/>
      <c r="AE4160" s="3"/>
      <c r="AF4160" s="3"/>
      <c r="AG4160" s="3"/>
      <c r="AH4160" s="9"/>
      <c r="AI4160" s="10"/>
      <c r="AJ4160" s="9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</row>
    <row r="4161" spans="1:145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13"/>
      <c r="T4161" s="13"/>
      <c r="U4161" s="13"/>
      <c r="V4161" s="13"/>
      <c r="W4161" s="4"/>
      <c r="X4161" s="30"/>
      <c r="Y4161" s="9"/>
      <c r="Z4161" s="9"/>
      <c r="AA4161" s="28"/>
      <c r="AB4161" s="3"/>
      <c r="AC4161" s="1"/>
      <c r="AD4161" s="9"/>
      <c r="AE4161" s="3"/>
      <c r="AF4161" s="3"/>
      <c r="AG4161" s="3"/>
      <c r="AH4161" s="9"/>
      <c r="AI4161" s="10"/>
      <c r="AJ4161" s="9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</row>
    <row r="4162" spans="1:145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13"/>
      <c r="T4162" s="13"/>
      <c r="U4162" s="13"/>
      <c r="V4162" s="13"/>
      <c r="W4162" s="4"/>
      <c r="X4162" s="30"/>
      <c r="Y4162" s="9"/>
      <c r="Z4162" s="9"/>
      <c r="AA4162" s="28"/>
      <c r="AB4162" s="3"/>
      <c r="AC4162" s="1"/>
      <c r="AD4162" s="9"/>
      <c r="AE4162" s="3"/>
      <c r="AF4162" s="3"/>
      <c r="AG4162" s="3"/>
      <c r="AH4162" s="9"/>
      <c r="AI4162" s="10"/>
      <c r="AJ4162" s="9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</row>
    <row r="4163" spans="1:145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13"/>
      <c r="T4163" s="13"/>
      <c r="U4163" s="13"/>
      <c r="V4163" s="13"/>
      <c r="W4163" s="4"/>
      <c r="X4163" s="30"/>
      <c r="Y4163" s="9"/>
      <c r="Z4163" s="9"/>
      <c r="AA4163" s="28"/>
      <c r="AB4163" s="3"/>
      <c r="AC4163" s="1"/>
      <c r="AD4163" s="9"/>
      <c r="AE4163" s="3"/>
      <c r="AF4163" s="3"/>
      <c r="AG4163" s="3"/>
      <c r="AH4163" s="9"/>
      <c r="AI4163" s="10"/>
      <c r="AJ4163" s="9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</row>
    <row r="4164" spans="1:145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13"/>
      <c r="T4164" s="13"/>
      <c r="U4164" s="13"/>
      <c r="V4164" s="13"/>
      <c r="W4164" s="4"/>
      <c r="X4164" s="30"/>
      <c r="Y4164" s="9"/>
      <c r="Z4164" s="9"/>
      <c r="AA4164" s="28"/>
      <c r="AB4164" s="3"/>
      <c r="AC4164" s="1"/>
      <c r="AD4164" s="9"/>
      <c r="AE4164" s="3"/>
      <c r="AF4164" s="3"/>
      <c r="AG4164" s="3"/>
      <c r="AH4164" s="9"/>
      <c r="AI4164" s="10"/>
      <c r="AJ4164" s="9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</row>
    <row r="4165" spans="1:145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13"/>
      <c r="T4165" s="13"/>
      <c r="U4165" s="13"/>
      <c r="V4165" s="13"/>
      <c r="W4165" s="4"/>
      <c r="X4165" s="30"/>
      <c r="Y4165" s="9"/>
      <c r="Z4165" s="9"/>
      <c r="AA4165" s="28"/>
      <c r="AB4165" s="3"/>
      <c r="AC4165" s="1"/>
      <c r="AD4165" s="9"/>
      <c r="AE4165" s="3"/>
      <c r="AF4165" s="3"/>
      <c r="AG4165" s="3"/>
      <c r="AH4165" s="9"/>
      <c r="AI4165" s="10"/>
      <c r="AJ4165" s="9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</row>
    <row r="4166" spans="1:145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13"/>
      <c r="T4166" s="13"/>
      <c r="U4166" s="13"/>
      <c r="V4166" s="13"/>
      <c r="W4166" s="4"/>
      <c r="X4166" s="30"/>
      <c r="Y4166" s="9"/>
      <c r="Z4166" s="9"/>
      <c r="AA4166" s="28"/>
      <c r="AB4166" s="3"/>
      <c r="AC4166" s="1"/>
      <c r="AD4166" s="9"/>
      <c r="AE4166" s="3"/>
      <c r="AF4166" s="3"/>
      <c r="AG4166" s="3"/>
      <c r="AH4166" s="9"/>
      <c r="AI4166" s="10"/>
      <c r="AJ4166" s="9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</row>
    <row r="4167" spans="1:145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13"/>
      <c r="T4167" s="13"/>
      <c r="U4167" s="13"/>
      <c r="V4167" s="13"/>
      <c r="W4167" s="4"/>
      <c r="X4167" s="30"/>
      <c r="Y4167" s="9"/>
      <c r="Z4167" s="9"/>
      <c r="AA4167" s="28"/>
      <c r="AB4167" s="3"/>
      <c r="AC4167" s="1"/>
      <c r="AD4167" s="9"/>
      <c r="AE4167" s="3"/>
      <c r="AF4167" s="3"/>
      <c r="AG4167" s="3"/>
      <c r="AH4167" s="9"/>
      <c r="AI4167" s="10"/>
      <c r="AJ4167" s="9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</row>
    <row r="4168" spans="1:145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13"/>
      <c r="T4168" s="13"/>
      <c r="U4168" s="13"/>
      <c r="V4168" s="13"/>
      <c r="W4168" s="4"/>
      <c r="X4168" s="30"/>
      <c r="Y4168" s="9"/>
      <c r="Z4168" s="9"/>
      <c r="AA4168" s="28"/>
      <c r="AB4168" s="3"/>
      <c r="AC4168" s="1"/>
      <c r="AD4168" s="9"/>
      <c r="AE4168" s="3"/>
      <c r="AF4168" s="3"/>
      <c r="AG4168" s="3"/>
      <c r="AH4168" s="9"/>
      <c r="AI4168" s="10"/>
      <c r="AJ4168" s="9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</row>
    <row r="4169" spans="1:145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13"/>
      <c r="T4169" s="13"/>
      <c r="U4169" s="13"/>
      <c r="V4169" s="13"/>
      <c r="W4169" s="4"/>
      <c r="X4169" s="30"/>
      <c r="Y4169" s="9"/>
      <c r="Z4169" s="9"/>
      <c r="AA4169" s="28"/>
      <c r="AB4169" s="3"/>
      <c r="AC4169" s="1"/>
      <c r="AD4169" s="9"/>
      <c r="AE4169" s="3"/>
      <c r="AF4169" s="3"/>
      <c r="AG4169" s="3"/>
      <c r="AH4169" s="9"/>
      <c r="AI4169" s="10"/>
      <c r="AJ4169" s="9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</row>
    <row r="4170" spans="1:145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13"/>
      <c r="T4170" s="13"/>
      <c r="U4170" s="13"/>
      <c r="V4170" s="13"/>
      <c r="W4170" s="4"/>
      <c r="X4170" s="30"/>
      <c r="Y4170" s="9"/>
      <c r="Z4170" s="9"/>
      <c r="AA4170" s="28"/>
      <c r="AB4170" s="3"/>
      <c r="AC4170" s="1"/>
      <c r="AD4170" s="9"/>
      <c r="AE4170" s="3"/>
      <c r="AF4170" s="3"/>
      <c r="AG4170" s="3"/>
      <c r="AH4170" s="9"/>
      <c r="AI4170" s="10"/>
      <c r="AJ4170" s="9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</row>
    <row r="4171" spans="1:145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13"/>
      <c r="T4171" s="13"/>
      <c r="U4171" s="13"/>
      <c r="V4171" s="13"/>
      <c r="W4171" s="4"/>
      <c r="X4171" s="30"/>
      <c r="Y4171" s="9"/>
      <c r="Z4171" s="9"/>
      <c r="AA4171" s="28"/>
      <c r="AB4171" s="3"/>
      <c r="AC4171" s="1"/>
      <c r="AD4171" s="9"/>
      <c r="AE4171" s="3"/>
      <c r="AF4171" s="3"/>
      <c r="AG4171" s="3"/>
      <c r="AH4171" s="9"/>
      <c r="AI4171" s="10"/>
      <c r="AJ4171" s="9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</row>
    <row r="4172" spans="1:145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13"/>
      <c r="T4172" s="13"/>
      <c r="U4172" s="13"/>
      <c r="V4172" s="13"/>
      <c r="W4172" s="4"/>
      <c r="X4172" s="30"/>
      <c r="Y4172" s="9"/>
      <c r="Z4172" s="9"/>
      <c r="AA4172" s="28"/>
      <c r="AB4172" s="3"/>
      <c r="AC4172" s="1"/>
      <c r="AD4172" s="9"/>
      <c r="AE4172" s="3"/>
      <c r="AF4172" s="3"/>
      <c r="AG4172" s="3"/>
      <c r="AH4172" s="9"/>
      <c r="AI4172" s="10"/>
      <c r="AJ4172" s="9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</row>
    <row r="4173" spans="1:145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13"/>
      <c r="T4173" s="13"/>
      <c r="U4173" s="13"/>
      <c r="V4173" s="13"/>
      <c r="W4173" s="4"/>
      <c r="X4173" s="30"/>
      <c r="Y4173" s="9"/>
      <c r="Z4173" s="9"/>
      <c r="AA4173" s="28"/>
      <c r="AB4173" s="3"/>
      <c r="AC4173" s="1"/>
      <c r="AD4173" s="9"/>
      <c r="AE4173" s="3"/>
      <c r="AF4173" s="3"/>
      <c r="AG4173" s="3"/>
      <c r="AH4173" s="9"/>
      <c r="AI4173" s="10"/>
      <c r="AJ4173" s="9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</row>
    <row r="4174" spans="1:145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13"/>
      <c r="T4174" s="13"/>
      <c r="U4174" s="13"/>
      <c r="V4174" s="13"/>
      <c r="W4174" s="4"/>
      <c r="X4174" s="30"/>
      <c r="Y4174" s="9"/>
      <c r="Z4174" s="9"/>
      <c r="AA4174" s="28"/>
      <c r="AB4174" s="3"/>
      <c r="AC4174" s="1"/>
      <c r="AD4174" s="9"/>
      <c r="AE4174" s="3"/>
      <c r="AF4174" s="3"/>
      <c r="AG4174" s="3"/>
      <c r="AH4174" s="9"/>
      <c r="AI4174" s="10"/>
      <c r="AJ4174" s="9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</row>
    <row r="4175" spans="1:145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13"/>
      <c r="T4175" s="13"/>
      <c r="U4175" s="13"/>
      <c r="V4175" s="13"/>
      <c r="W4175" s="4"/>
      <c r="X4175" s="30"/>
      <c r="Y4175" s="9"/>
      <c r="Z4175" s="9"/>
      <c r="AA4175" s="28"/>
      <c r="AB4175" s="3"/>
      <c r="AC4175" s="1"/>
      <c r="AD4175" s="9"/>
      <c r="AE4175" s="3"/>
      <c r="AF4175" s="3"/>
      <c r="AG4175" s="3"/>
      <c r="AH4175" s="9"/>
      <c r="AI4175" s="10"/>
      <c r="AJ4175" s="9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</row>
    <row r="4176" spans="1:145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13"/>
      <c r="T4176" s="13"/>
      <c r="U4176" s="13"/>
      <c r="V4176" s="13"/>
      <c r="W4176" s="4"/>
      <c r="X4176" s="30"/>
      <c r="Y4176" s="9"/>
      <c r="Z4176" s="9"/>
      <c r="AA4176" s="28"/>
      <c r="AB4176" s="3"/>
      <c r="AC4176" s="1"/>
      <c r="AD4176" s="9"/>
      <c r="AE4176" s="3"/>
      <c r="AF4176" s="3"/>
      <c r="AG4176" s="3"/>
      <c r="AH4176" s="9"/>
      <c r="AI4176" s="10"/>
      <c r="AJ4176" s="9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</row>
    <row r="4177" spans="1:145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13"/>
      <c r="T4177" s="13"/>
      <c r="U4177" s="13"/>
      <c r="V4177" s="13"/>
      <c r="W4177" s="4"/>
      <c r="X4177" s="30"/>
      <c r="Y4177" s="9"/>
      <c r="Z4177" s="9"/>
      <c r="AA4177" s="28"/>
      <c r="AB4177" s="3"/>
      <c r="AC4177" s="1"/>
      <c r="AD4177" s="9"/>
      <c r="AE4177" s="3"/>
      <c r="AF4177" s="3"/>
      <c r="AG4177" s="3"/>
      <c r="AH4177" s="9"/>
      <c r="AI4177" s="10"/>
      <c r="AJ4177" s="9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</row>
    <row r="4178" spans="1:145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13"/>
      <c r="T4178" s="13"/>
      <c r="U4178" s="13"/>
      <c r="V4178" s="13"/>
      <c r="W4178" s="4"/>
      <c r="X4178" s="30"/>
      <c r="Y4178" s="9"/>
      <c r="Z4178" s="9"/>
      <c r="AA4178" s="28"/>
      <c r="AB4178" s="3"/>
      <c r="AC4178" s="1"/>
      <c r="AD4178" s="9"/>
      <c r="AE4178" s="3"/>
      <c r="AF4178" s="3"/>
      <c r="AG4178" s="3"/>
      <c r="AH4178" s="9"/>
      <c r="AI4178" s="10"/>
      <c r="AJ4178" s="9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</row>
    <row r="4179" spans="1:145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13"/>
      <c r="T4179" s="13"/>
      <c r="U4179" s="13"/>
      <c r="V4179" s="13"/>
      <c r="W4179" s="4"/>
      <c r="X4179" s="30"/>
      <c r="Y4179" s="9"/>
      <c r="Z4179" s="9"/>
      <c r="AA4179" s="28"/>
      <c r="AB4179" s="3"/>
      <c r="AC4179" s="1"/>
      <c r="AD4179" s="9"/>
      <c r="AE4179" s="3"/>
      <c r="AF4179" s="3"/>
      <c r="AG4179" s="3"/>
      <c r="AH4179" s="9"/>
      <c r="AI4179" s="10"/>
      <c r="AJ4179" s="9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</row>
    <row r="4180" spans="1:145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13"/>
      <c r="T4180" s="13"/>
      <c r="U4180" s="13"/>
      <c r="V4180" s="13"/>
      <c r="W4180" s="4"/>
      <c r="X4180" s="30"/>
      <c r="Y4180" s="9"/>
      <c r="Z4180" s="9"/>
      <c r="AA4180" s="28"/>
      <c r="AB4180" s="3"/>
      <c r="AC4180" s="1"/>
      <c r="AD4180" s="9"/>
      <c r="AE4180" s="3"/>
      <c r="AF4180" s="3"/>
      <c r="AG4180" s="3"/>
      <c r="AH4180" s="9"/>
      <c r="AI4180" s="10"/>
      <c r="AJ4180" s="9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</row>
    <row r="4181" spans="1:145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13"/>
      <c r="T4181" s="13"/>
      <c r="U4181" s="13"/>
      <c r="V4181" s="13"/>
      <c r="W4181" s="4"/>
      <c r="X4181" s="30"/>
      <c r="Y4181" s="9"/>
      <c r="Z4181" s="9"/>
      <c r="AA4181" s="28"/>
      <c r="AB4181" s="3"/>
      <c r="AC4181" s="1"/>
      <c r="AD4181" s="9"/>
      <c r="AE4181" s="3"/>
      <c r="AF4181" s="3"/>
      <c r="AG4181" s="3"/>
      <c r="AH4181" s="9"/>
      <c r="AI4181" s="10"/>
      <c r="AJ4181" s="9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</row>
    <row r="4182" spans="1:145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13"/>
      <c r="T4182" s="13"/>
      <c r="U4182" s="13"/>
      <c r="V4182" s="13"/>
      <c r="W4182" s="4"/>
      <c r="X4182" s="30"/>
      <c r="Y4182" s="9"/>
      <c r="Z4182" s="9"/>
      <c r="AA4182" s="28"/>
      <c r="AB4182" s="3"/>
      <c r="AC4182" s="1"/>
      <c r="AD4182" s="9"/>
      <c r="AE4182" s="3"/>
      <c r="AF4182" s="3"/>
      <c r="AG4182" s="3"/>
      <c r="AH4182" s="9"/>
      <c r="AI4182" s="10"/>
      <c r="AJ4182" s="9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</row>
    <row r="4183" spans="1:145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13"/>
      <c r="T4183" s="13"/>
      <c r="U4183" s="13"/>
      <c r="V4183" s="13"/>
      <c r="W4183" s="4"/>
      <c r="X4183" s="30"/>
      <c r="Y4183" s="9"/>
      <c r="Z4183" s="9"/>
      <c r="AA4183" s="28"/>
      <c r="AB4183" s="3"/>
      <c r="AC4183" s="1"/>
      <c r="AD4183" s="9"/>
      <c r="AE4183" s="3"/>
      <c r="AF4183" s="3"/>
      <c r="AG4183" s="3"/>
      <c r="AH4183" s="9"/>
      <c r="AI4183" s="10"/>
      <c r="AJ4183" s="9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</row>
    <row r="4184" spans="1:145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13"/>
      <c r="T4184" s="13"/>
      <c r="U4184" s="13"/>
      <c r="V4184" s="13"/>
      <c r="W4184" s="4"/>
      <c r="X4184" s="30"/>
      <c r="Y4184" s="9"/>
      <c r="Z4184" s="9"/>
      <c r="AA4184" s="28"/>
      <c r="AB4184" s="3"/>
      <c r="AC4184" s="1"/>
      <c r="AD4184" s="9"/>
      <c r="AE4184" s="3"/>
      <c r="AF4184" s="3"/>
      <c r="AG4184" s="3"/>
      <c r="AH4184" s="9"/>
      <c r="AI4184" s="10"/>
      <c r="AJ4184" s="9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</row>
    <row r="4185" spans="1:145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13"/>
      <c r="T4185" s="13"/>
      <c r="U4185" s="13"/>
      <c r="V4185" s="13"/>
      <c r="W4185" s="4"/>
      <c r="X4185" s="30"/>
      <c r="Y4185" s="9"/>
      <c r="Z4185" s="9"/>
      <c r="AA4185" s="28"/>
      <c r="AB4185" s="3"/>
      <c r="AC4185" s="1"/>
      <c r="AD4185" s="9"/>
      <c r="AE4185" s="3"/>
      <c r="AF4185" s="3"/>
      <c r="AG4185" s="3"/>
      <c r="AH4185" s="9"/>
      <c r="AI4185" s="10"/>
      <c r="AJ4185" s="9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</row>
    <row r="4186" spans="1:145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13"/>
      <c r="T4186" s="13"/>
      <c r="U4186" s="13"/>
      <c r="V4186" s="13"/>
      <c r="W4186" s="4"/>
      <c r="X4186" s="30"/>
      <c r="Y4186" s="9"/>
      <c r="Z4186" s="9"/>
      <c r="AA4186" s="28"/>
      <c r="AB4186" s="3"/>
      <c r="AC4186" s="1"/>
      <c r="AD4186" s="9"/>
      <c r="AE4186" s="3"/>
      <c r="AF4186" s="3"/>
      <c r="AG4186" s="3"/>
      <c r="AH4186" s="9"/>
      <c r="AI4186" s="10"/>
      <c r="AJ4186" s="9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</row>
    <row r="4187" spans="1:145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13"/>
      <c r="T4187" s="13"/>
      <c r="U4187" s="13"/>
      <c r="V4187" s="13"/>
      <c r="W4187" s="4"/>
      <c r="X4187" s="30"/>
      <c r="Y4187" s="9"/>
      <c r="Z4187" s="9"/>
      <c r="AA4187" s="28"/>
      <c r="AB4187" s="3"/>
      <c r="AC4187" s="1"/>
      <c r="AD4187" s="9"/>
      <c r="AE4187" s="3"/>
      <c r="AF4187" s="3"/>
      <c r="AG4187" s="3"/>
      <c r="AH4187" s="9"/>
      <c r="AI4187" s="10"/>
      <c r="AJ4187" s="9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</row>
    <row r="4188" spans="1:145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13"/>
      <c r="T4188" s="13"/>
      <c r="U4188" s="13"/>
      <c r="V4188" s="13"/>
      <c r="W4188" s="4"/>
      <c r="X4188" s="30"/>
      <c r="Y4188" s="9"/>
      <c r="Z4188" s="9"/>
      <c r="AA4188" s="28"/>
      <c r="AB4188" s="3"/>
      <c r="AC4188" s="1"/>
      <c r="AD4188" s="9"/>
      <c r="AE4188" s="3"/>
      <c r="AF4188" s="3"/>
      <c r="AG4188" s="3"/>
      <c r="AH4188" s="9"/>
      <c r="AI4188" s="10"/>
      <c r="AJ4188" s="9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</row>
    <row r="4189" spans="1:145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13"/>
      <c r="T4189" s="13"/>
      <c r="U4189" s="13"/>
      <c r="V4189" s="13"/>
      <c r="W4189" s="4"/>
      <c r="X4189" s="30"/>
      <c r="Y4189" s="9"/>
      <c r="Z4189" s="9"/>
      <c r="AA4189" s="28"/>
      <c r="AB4189" s="3"/>
      <c r="AC4189" s="1"/>
      <c r="AD4189" s="9"/>
      <c r="AE4189" s="3"/>
      <c r="AF4189" s="3"/>
      <c r="AG4189" s="3"/>
      <c r="AH4189" s="9"/>
      <c r="AI4189" s="10"/>
      <c r="AJ4189" s="9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</row>
    <row r="4190" spans="1:145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13"/>
      <c r="T4190" s="13"/>
      <c r="U4190" s="13"/>
      <c r="V4190" s="13"/>
      <c r="W4190" s="4"/>
      <c r="X4190" s="30"/>
      <c r="Y4190" s="9"/>
      <c r="Z4190" s="9"/>
      <c r="AA4190" s="28"/>
      <c r="AB4190" s="3"/>
      <c r="AC4190" s="1"/>
      <c r="AD4190" s="9"/>
      <c r="AE4190" s="3"/>
      <c r="AF4190" s="3"/>
      <c r="AG4190" s="3"/>
      <c r="AH4190" s="9"/>
      <c r="AI4190" s="10"/>
      <c r="AJ4190" s="9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</row>
    <row r="4191" spans="1:145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13"/>
      <c r="T4191" s="13"/>
      <c r="U4191" s="13"/>
      <c r="V4191" s="13"/>
      <c r="W4191" s="4"/>
      <c r="X4191" s="30"/>
      <c r="Y4191" s="9"/>
      <c r="Z4191" s="9"/>
      <c r="AA4191" s="28"/>
      <c r="AB4191" s="3"/>
      <c r="AC4191" s="1"/>
      <c r="AD4191" s="9"/>
      <c r="AE4191" s="3"/>
      <c r="AF4191" s="3"/>
      <c r="AG4191" s="3"/>
      <c r="AH4191" s="9"/>
      <c r="AI4191" s="10"/>
      <c r="AJ4191" s="9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</row>
    <row r="4192" spans="1:145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13"/>
      <c r="T4192" s="13"/>
      <c r="U4192" s="13"/>
      <c r="V4192" s="13"/>
      <c r="W4192" s="4"/>
      <c r="X4192" s="30"/>
      <c r="Y4192" s="9"/>
      <c r="Z4192" s="9"/>
      <c r="AA4192" s="28"/>
      <c r="AB4192" s="3"/>
      <c r="AC4192" s="1"/>
      <c r="AD4192" s="9"/>
      <c r="AE4192" s="3"/>
      <c r="AF4192" s="3"/>
      <c r="AG4192" s="3"/>
      <c r="AH4192" s="9"/>
      <c r="AI4192" s="10"/>
      <c r="AJ4192" s="9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</row>
    <row r="4193" spans="1:145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13"/>
      <c r="T4193" s="13"/>
      <c r="U4193" s="13"/>
      <c r="V4193" s="13"/>
      <c r="W4193" s="4"/>
      <c r="X4193" s="30"/>
      <c r="Y4193" s="9"/>
      <c r="Z4193" s="9"/>
      <c r="AA4193" s="28"/>
      <c r="AB4193" s="3"/>
      <c r="AC4193" s="1"/>
      <c r="AD4193" s="9"/>
      <c r="AE4193" s="3"/>
      <c r="AF4193" s="3"/>
      <c r="AG4193" s="3"/>
      <c r="AH4193" s="9"/>
      <c r="AI4193" s="10"/>
      <c r="AJ4193" s="9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</row>
    <row r="4194" spans="1:145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13"/>
      <c r="T4194" s="13"/>
      <c r="U4194" s="13"/>
      <c r="V4194" s="13"/>
      <c r="W4194" s="4"/>
      <c r="X4194" s="30"/>
      <c r="Y4194" s="9"/>
      <c r="Z4194" s="9"/>
      <c r="AA4194" s="28"/>
      <c r="AB4194" s="3"/>
      <c r="AC4194" s="1"/>
      <c r="AD4194" s="9"/>
      <c r="AE4194" s="3"/>
      <c r="AF4194" s="3"/>
      <c r="AG4194" s="3"/>
      <c r="AH4194" s="9"/>
      <c r="AI4194" s="10"/>
      <c r="AJ4194" s="9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</row>
    <row r="4195" spans="1:145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13"/>
      <c r="T4195" s="13"/>
      <c r="U4195" s="13"/>
      <c r="V4195" s="13"/>
      <c r="W4195" s="4"/>
      <c r="X4195" s="30"/>
      <c r="Y4195" s="9"/>
      <c r="Z4195" s="9"/>
      <c r="AA4195" s="28"/>
      <c r="AB4195" s="3"/>
      <c r="AC4195" s="1"/>
      <c r="AD4195" s="9"/>
      <c r="AE4195" s="3"/>
      <c r="AF4195" s="3"/>
      <c r="AG4195" s="3"/>
      <c r="AH4195" s="9"/>
      <c r="AI4195" s="10"/>
      <c r="AJ4195" s="9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</row>
    <row r="4196" spans="1:145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13"/>
      <c r="T4196" s="13"/>
      <c r="U4196" s="13"/>
      <c r="V4196" s="13"/>
      <c r="W4196" s="4"/>
      <c r="X4196" s="30"/>
      <c r="Y4196" s="9"/>
      <c r="Z4196" s="9"/>
      <c r="AA4196" s="28"/>
      <c r="AB4196" s="3"/>
      <c r="AC4196" s="1"/>
      <c r="AD4196" s="9"/>
      <c r="AE4196" s="3"/>
      <c r="AF4196" s="3"/>
      <c r="AG4196" s="3"/>
      <c r="AH4196" s="9"/>
      <c r="AI4196" s="10"/>
      <c r="AJ4196" s="9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</row>
    <row r="4197" spans="1:145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13"/>
      <c r="T4197" s="13"/>
      <c r="U4197" s="13"/>
      <c r="V4197" s="13"/>
      <c r="W4197" s="4"/>
      <c r="X4197" s="30"/>
      <c r="Y4197" s="9"/>
      <c r="Z4197" s="9"/>
      <c r="AA4197" s="28"/>
      <c r="AB4197" s="3"/>
      <c r="AC4197" s="1"/>
      <c r="AD4197" s="9"/>
      <c r="AE4197" s="3"/>
      <c r="AF4197" s="3"/>
      <c r="AG4197" s="3"/>
      <c r="AH4197" s="9"/>
      <c r="AI4197" s="10"/>
      <c r="AJ4197" s="9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</row>
    <row r="4198" spans="1:145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13"/>
      <c r="T4198" s="13"/>
      <c r="U4198" s="13"/>
      <c r="V4198" s="13"/>
      <c r="W4198" s="4"/>
      <c r="X4198" s="30"/>
      <c r="Y4198" s="9"/>
      <c r="Z4198" s="9"/>
      <c r="AA4198" s="28"/>
      <c r="AB4198" s="3"/>
      <c r="AC4198" s="1"/>
      <c r="AD4198" s="9"/>
      <c r="AE4198" s="3"/>
      <c r="AF4198" s="3"/>
      <c r="AG4198" s="3"/>
      <c r="AH4198" s="9"/>
      <c r="AI4198" s="10"/>
      <c r="AJ4198" s="9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</row>
    <row r="4199" spans="1:145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13"/>
      <c r="T4199" s="13"/>
      <c r="U4199" s="13"/>
      <c r="V4199" s="13"/>
      <c r="W4199" s="4"/>
      <c r="X4199" s="30"/>
      <c r="Y4199" s="9"/>
      <c r="Z4199" s="9"/>
      <c r="AA4199" s="28"/>
      <c r="AB4199" s="3"/>
      <c r="AC4199" s="1"/>
      <c r="AD4199" s="9"/>
      <c r="AE4199" s="3"/>
      <c r="AF4199" s="3"/>
      <c r="AG4199" s="3"/>
      <c r="AH4199" s="9"/>
      <c r="AI4199" s="10"/>
      <c r="AJ4199" s="9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</row>
    <row r="4200" spans="1:145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13"/>
      <c r="T4200" s="13"/>
      <c r="U4200" s="13"/>
      <c r="V4200" s="13"/>
      <c r="W4200" s="4"/>
      <c r="X4200" s="30"/>
      <c r="Y4200" s="9"/>
      <c r="Z4200" s="9"/>
      <c r="AA4200" s="28"/>
      <c r="AB4200" s="3"/>
      <c r="AC4200" s="1"/>
      <c r="AD4200" s="9"/>
      <c r="AE4200" s="3"/>
      <c r="AF4200" s="3"/>
      <c r="AG4200" s="3"/>
      <c r="AH4200" s="9"/>
      <c r="AI4200" s="10"/>
      <c r="AJ4200" s="9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</row>
    <row r="4201" spans="1:145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13"/>
      <c r="T4201" s="13"/>
      <c r="U4201" s="13"/>
      <c r="V4201" s="13"/>
      <c r="W4201" s="4"/>
      <c r="X4201" s="30"/>
      <c r="Y4201" s="9"/>
      <c r="Z4201" s="9"/>
      <c r="AA4201" s="28"/>
      <c r="AB4201" s="3"/>
      <c r="AC4201" s="1"/>
      <c r="AD4201" s="9"/>
      <c r="AE4201" s="3"/>
      <c r="AF4201" s="3"/>
      <c r="AG4201" s="3"/>
      <c r="AH4201" s="9"/>
      <c r="AI4201" s="10"/>
      <c r="AJ4201" s="9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</row>
    <row r="4202" spans="1:145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13"/>
      <c r="T4202" s="13"/>
      <c r="U4202" s="13"/>
      <c r="V4202" s="13"/>
      <c r="W4202" s="4"/>
      <c r="X4202" s="30"/>
      <c r="Y4202" s="9"/>
      <c r="Z4202" s="9"/>
      <c r="AA4202" s="28"/>
      <c r="AB4202" s="3"/>
      <c r="AC4202" s="1"/>
      <c r="AD4202" s="9"/>
      <c r="AE4202" s="3"/>
      <c r="AF4202" s="3"/>
      <c r="AG4202" s="3"/>
      <c r="AH4202" s="9"/>
      <c r="AI4202" s="10"/>
      <c r="AJ4202" s="9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</row>
    <row r="4203" spans="1:145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13"/>
      <c r="T4203" s="13"/>
      <c r="U4203" s="13"/>
      <c r="V4203" s="13"/>
      <c r="W4203" s="4"/>
      <c r="X4203" s="30"/>
      <c r="Y4203" s="9"/>
      <c r="Z4203" s="9"/>
      <c r="AA4203" s="28"/>
      <c r="AB4203" s="3"/>
      <c r="AC4203" s="1"/>
      <c r="AD4203" s="9"/>
      <c r="AE4203" s="3"/>
      <c r="AF4203" s="3"/>
      <c r="AG4203" s="3"/>
      <c r="AH4203" s="9"/>
      <c r="AI4203" s="10"/>
      <c r="AJ4203" s="9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</row>
    <row r="4204" spans="1:145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13"/>
      <c r="T4204" s="13"/>
      <c r="U4204" s="13"/>
      <c r="V4204" s="13"/>
      <c r="W4204" s="4"/>
      <c r="X4204" s="30"/>
      <c r="Y4204" s="9"/>
      <c r="Z4204" s="9"/>
      <c r="AA4204" s="28"/>
      <c r="AB4204" s="3"/>
      <c r="AC4204" s="1"/>
      <c r="AD4204" s="9"/>
      <c r="AE4204" s="3"/>
      <c r="AF4204" s="3"/>
      <c r="AG4204" s="3"/>
      <c r="AH4204" s="9"/>
      <c r="AI4204" s="10"/>
      <c r="AJ4204" s="9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</row>
    <row r="4205" spans="1:145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13"/>
      <c r="T4205" s="13"/>
      <c r="U4205" s="13"/>
      <c r="V4205" s="13"/>
      <c r="W4205" s="4"/>
      <c r="X4205" s="30"/>
      <c r="Y4205" s="9"/>
      <c r="Z4205" s="9"/>
      <c r="AA4205" s="28"/>
      <c r="AB4205" s="3"/>
      <c r="AC4205" s="1"/>
      <c r="AD4205" s="9"/>
      <c r="AE4205" s="3"/>
      <c r="AF4205" s="3"/>
      <c r="AG4205" s="3"/>
      <c r="AH4205" s="9"/>
      <c r="AI4205" s="10"/>
      <c r="AJ4205" s="9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</row>
    <row r="4206" spans="1:145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13"/>
      <c r="T4206" s="13"/>
      <c r="U4206" s="13"/>
      <c r="V4206" s="13"/>
      <c r="W4206" s="4"/>
      <c r="X4206" s="30"/>
      <c r="Y4206" s="9"/>
      <c r="Z4206" s="9"/>
      <c r="AA4206" s="28"/>
      <c r="AB4206" s="3"/>
      <c r="AC4206" s="1"/>
      <c r="AD4206" s="9"/>
      <c r="AE4206" s="3"/>
      <c r="AF4206" s="3"/>
      <c r="AG4206" s="3"/>
      <c r="AH4206" s="9"/>
      <c r="AI4206" s="10"/>
      <c r="AJ4206" s="9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</row>
    <row r="4207" spans="1:145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13"/>
      <c r="T4207" s="13"/>
      <c r="U4207" s="13"/>
      <c r="V4207" s="13"/>
      <c r="W4207" s="4"/>
      <c r="X4207" s="30"/>
      <c r="Y4207" s="9"/>
      <c r="Z4207" s="9"/>
      <c r="AA4207" s="28"/>
      <c r="AB4207" s="3"/>
      <c r="AC4207" s="1"/>
      <c r="AD4207" s="9"/>
      <c r="AE4207" s="3"/>
      <c r="AF4207" s="3"/>
      <c r="AG4207" s="3"/>
      <c r="AH4207" s="9"/>
      <c r="AI4207" s="10"/>
      <c r="AJ4207" s="9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</row>
    <row r="4208" spans="1:145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13"/>
      <c r="T4208" s="13"/>
      <c r="U4208" s="13"/>
      <c r="V4208" s="13"/>
      <c r="W4208" s="4"/>
      <c r="X4208" s="30"/>
      <c r="Y4208" s="9"/>
      <c r="Z4208" s="9"/>
      <c r="AA4208" s="28"/>
      <c r="AB4208" s="3"/>
      <c r="AC4208" s="1"/>
      <c r="AD4208" s="9"/>
      <c r="AE4208" s="3"/>
      <c r="AF4208" s="3"/>
      <c r="AG4208" s="3"/>
      <c r="AH4208" s="9"/>
      <c r="AI4208" s="10"/>
      <c r="AJ4208" s="9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</row>
    <row r="4209" spans="1:145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13"/>
      <c r="T4209" s="13"/>
      <c r="U4209" s="13"/>
      <c r="V4209" s="13"/>
      <c r="W4209" s="4"/>
      <c r="X4209" s="30"/>
      <c r="Y4209" s="9"/>
      <c r="Z4209" s="9"/>
      <c r="AA4209" s="28"/>
      <c r="AB4209" s="3"/>
      <c r="AC4209" s="1"/>
      <c r="AD4209" s="9"/>
      <c r="AE4209" s="3"/>
      <c r="AF4209" s="3"/>
      <c r="AG4209" s="3"/>
      <c r="AH4209" s="9"/>
      <c r="AI4209" s="10"/>
      <c r="AJ4209" s="9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</row>
    <row r="4210" spans="1:145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13"/>
      <c r="T4210" s="13"/>
      <c r="U4210" s="13"/>
      <c r="V4210" s="13"/>
      <c r="W4210" s="4"/>
      <c r="X4210" s="30"/>
      <c r="Y4210" s="9"/>
      <c r="Z4210" s="9"/>
      <c r="AA4210" s="28"/>
      <c r="AB4210" s="3"/>
      <c r="AC4210" s="1"/>
      <c r="AD4210" s="9"/>
      <c r="AE4210" s="3"/>
      <c r="AF4210" s="3"/>
      <c r="AG4210" s="3"/>
      <c r="AH4210" s="9"/>
      <c r="AI4210" s="10"/>
      <c r="AJ4210" s="9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</row>
    <row r="4211" spans="1:145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13"/>
      <c r="T4211" s="13"/>
      <c r="U4211" s="13"/>
      <c r="V4211" s="13"/>
      <c r="W4211" s="4"/>
      <c r="X4211" s="30"/>
      <c r="Y4211" s="9"/>
      <c r="Z4211" s="9"/>
      <c r="AA4211" s="28"/>
      <c r="AB4211" s="3"/>
      <c r="AC4211" s="1"/>
      <c r="AD4211" s="9"/>
      <c r="AE4211" s="3"/>
      <c r="AF4211" s="3"/>
      <c r="AG4211" s="3"/>
      <c r="AH4211" s="9"/>
      <c r="AI4211" s="10"/>
      <c r="AJ4211" s="9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</row>
    <row r="4212" spans="1:145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13"/>
      <c r="T4212" s="13"/>
      <c r="U4212" s="13"/>
      <c r="V4212" s="13"/>
      <c r="W4212" s="4"/>
      <c r="X4212" s="30"/>
      <c r="Y4212" s="9"/>
      <c r="Z4212" s="9"/>
      <c r="AA4212" s="28"/>
      <c r="AB4212" s="3"/>
      <c r="AC4212" s="1"/>
      <c r="AD4212" s="9"/>
      <c r="AE4212" s="3"/>
      <c r="AF4212" s="3"/>
      <c r="AG4212" s="3"/>
      <c r="AH4212" s="9"/>
      <c r="AI4212" s="10"/>
      <c r="AJ4212" s="9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</row>
    <row r="4213" spans="1:145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13"/>
      <c r="T4213" s="13"/>
      <c r="U4213" s="13"/>
      <c r="V4213" s="13"/>
      <c r="W4213" s="4"/>
      <c r="X4213" s="30"/>
      <c r="Y4213" s="27"/>
      <c r="Z4213" s="27"/>
      <c r="AA4213" s="32"/>
      <c r="AB4213" s="20"/>
      <c r="AC4213" s="23"/>
      <c r="AD4213" s="27"/>
      <c r="AE4213" s="20"/>
      <c r="AF4213" s="20"/>
      <c r="AG4213" s="20"/>
      <c r="AH4213" s="27"/>
      <c r="AI4213" s="21"/>
      <c r="AJ4213" s="27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</row>
    <row r="4214" spans="1:145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13"/>
      <c r="T4214" s="13"/>
      <c r="U4214" s="13"/>
      <c r="V4214" s="13"/>
      <c r="W4214" s="4"/>
      <c r="X4214" s="30"/>
      <c r="Y4214" s="9"/>
      <c r="Z4214" s="9"/>
      <c r="AA4214" s="28"/>
      <c r="AB4214" s="3"/>
      <c r="AC4214" s="1"/>
      <c r="AD4214" s="9"/>
      <c r="AE4214" s="3"/>
      <c r="AF4214" s="3"/>
      <c r="AG4214" s="3"/>
      <c r="AH4214" s="9"/>
      <c r="AI4214" s="10"/>
      <c r="AJ4214" s="9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</row>
    <row r="4215" spans="1:145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13"/>
      <c r="T4215" s="13"/>
      <c r="U4215" s="13"/>
      <c r="V4215" s="13"/>
      <c r="W4215" s="4"/>
      <c r="X4215" s="30"/>
      <c r="Y4215" s="9"/>
      <c r="Z4215" s="9"/>
      <c r="AA4215" s="28"/>
      <c r="AB4215" s="3"/>
      <c r="AC4215" s="1"/>
      <c r="AD4215" s="9"/>
      <c r="AE4215" s="3"/>
      <c r="AF4215" s="3"/>
      <c r="AG4215" s="3"/>
      <c r="AH4215" s="9"/>
      <c r="AI4215" s="10"/>
      <c r="AJ4215" s="9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</row>
    <row r="4216" spans="1:145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13"/>
      <c r="T4216" s="13"/>
      <c r="U4216" s="13"/>
      <c r="V4216" s="13"/>
      <c r="W4216" s="4"/>
      <c r="X4216" s="30"/>
      <c r="Y4216" s="9"/>
      <c r="Z4216" s="9"/>
      <c r="AA4216" s="28"/>
      <c r="AB4216" s="3"/>
      <c r="AC4216" s="1"/>
      <c r="AD4216" s="9"/>
      <c r="AE4216" s="3"/>
      <c r="AF4216" s="3"/>
      <c r="AG4216" s="3"/>
      <c r="AH4216" s="9"/>
      <c r="AI4216" s="10"/>
      <c r="AJ4216" s="9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</row>
    <row r="4217" spans="1:145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13"/>
      <c r="T4217" s="13"/>
      <c r="U4217" s="13"/>
      <c r="V4217" s="13"/>
      <c r="W4217" s="4"/>
      <c r="X4217" s="30"/>
      <c r="Y4217" s="9"/>
      <c r="Z4217" s="9"/>
      <c r="AA4217" s="28"/>
      <c r="AB4217" s="3"/>
      <c r="AC4217" s="1"/>
      <c r="AD4217" s="9"/>
      <c r="AE4217" s="3"/>
      <c r="AF4217" s="3"/>
      <c r="AG4217" s="3"/>
      <c r="AH4217" s="9"/>
      <c r="AI4217" s="10"/>
      <c r="AJ4217" s="9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</row>
    <row r="4218" spans="1:145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13"/>
      <c r="T4218" s="13"/>
      <c r="U4218" s="13"/>
      <c r="V4218" s="13"/>
      <c r="W4218" s="4"/>
      <c r="X4218" s="30"/>
      <c r="Y4218" s="9"/>
      <c r="Z4218" s="9"/>
      <c r="AA4218" s="28"/>
      <c r="AB4218" s="3"/>
      <c r="AC4218" s="1"/>
      <c r="AD4218" s="9"/>
      <c r="AE4218" s="3"/>
      <c r="AF4218" s="3"/>
      <c r="AG4218" s="3"/>
      <c r="AH4218" s="9"/>
      <c r="AI4218" s="10"/>
      <c r="AJ4218" s="9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</row>
    <row r="4219" spans="1:145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13"/>
      <c r="T4219" s="13"/>
      <c r="U4219" s="13"/>
      <c r="V4219" s="13"/>
      <c r="W4219" s="4"/>
      <c r="X4219" s="30"/>
      <c r="Y4219" s="9"/>
      <c r="Z4219" s="9"/>
      <c r="AA4219" s="28"/>
      <c r="AB4219" s="3"/>
      <c r="AC4219" s="1"/>
      <c r="AD4219" s="9"/>
      <c r="AE4219" s="3"/>
      <c r="AF4219" s="3"/>
      <c r="AG4219" s="3"/>
      <c r="AH4219" s="9"/>
      <c r="AI4219" s="10"/>
      <c r="AJ4219" s="9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</row>
    <row r="4220" spans="1:145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13"/>
      <c r="T4220" s="13"/>
      <c r="U4220" s="13"/>
      <c r="V4220" s="13"/>
      <c r="W4220" s="4"/>
      <c r="X4220" s="30"/>
      <c r="Y4220" s="9"/>
      <c r="Z4220" s="9"/>
      <c r="AA4220" s="28"/>
      <c r="AB4220" s="3"/>
      <c r="AC4220" s="1"/>
      <c r="AD4220" s="9"/>
      <c r="AE4220" s="3"/>
      <c r="AF4220" s="3"/>
      <c r="AG4220" s="3"/>
      <c r="AH4220" s="9"/>
      <c r="AI4220" s="10"/>
      <c r="AJ4220" s="9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</row>
    <row r="4221" spans="1:145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13"/>
      <c r="T4221" s="13"/>
      <c r="U4221" s="13"/>
      <c r="V4221" s="13"/>
      <c r="W4221" s="4"/>
      <c r="X4221" s="30"/>
      <c r="Y4221" s="9"/>
      <c r="Z4221" s="9"/>
      <c r="AA4221" s="28"/>
      <c r="AB4221" s="3"/>
      <c r="AC4221" s="1"/>
      <c r="AD4221" s="9"/>
      <c r="AE4221" s="3"/>
      <c r="AF4221" s="3"/>
      <c r="AG4221" s="3"/>
      <c r="AH4221" s="9"/>
      <c r="AI4221" s="10"/>
      <c r="AJ4221" s="9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</row>
    <row r="4222" spans="1:145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13"/>
      <c r="T4222" s="13"/>
      <c r="U4222" s="13"/>
      <c r="V4222" s="13"/>
      <c r="W4222" s="4"/>
      <c r="X4222" s="30"/>
      <c r="Y4222" s="9"/>
      <c r="Z4222" s="9"/>
      <c r="AA4222" s="28"/>
      <c r="AB4222" s="3"/>
      <c r="AC4222" s="1"/>
      <c r="AD4222" s="9"/>
      <c r="AE4222" s="3"/>
      <c r="AF4222" s="3"/>
      <c r="AG4222" s="3"/>
      <c r="AH4222" s="9"/>
      <c r="AI4222" s="10"/>
      <c r="AJ4222" s="9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</row>
    <row r="4223" spans="1:145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13"/>
      <c r="T4223" s="13"/>
      <c r="U4223" s="13"/>
      <c r="V4223" s="13"/>
      <c r="W4223" s="4"/>
      <c r="X4223" s="30"/>
      <c r="Y4223" s="9"/>
      <c r="Z4223" s="9"/>
      <c r="AA4223" s="28"/>
      <c r="AB4223" s="3"/>
      <c r="AC4223" s="1"/>
      <c r="AD4223" s="9"/>
      <c r="AE4223" s="3"/>
      <c r="AF4223" s="3"/>
      <c r="AG4223" s="3"/>
      <c r="AH4223" s="9"/>
      <c r="AI4223" s="10"/>
      <c r="AJ4223" s="9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</row>
    <row r="4224" spans="1:145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13"/>
      <c r="T4224" s="13"/>
      <c r="U4224" s="13"/>
      <c r="V4224" s="13"/>
      <c r="W4224" s="4"/>
      <c r="X4224" s="30"/>
      <c r="Y4224" s="9"/>
      <c r="Z4224" s="9"/>
      <c r="AA4224" s="28"/>
      <c r="AB4224" s="3"/>
      <c r="AC4224" s="1"/>
      <c r="AD4224" s="9"/>
      <c r="AE4224" s="3"/>
      <c r="AF4224" s="3"/>
      <c r="AG4224" s="3"/>
      <c r="AH4224" s="9"/>
      <c r="AI4224" s="10"/>
      <c r="AJ4224" s="9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</row>
    <row r="4225" spans="1:145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13"/>
      <c r="T4225" s="13"/>
      <c r="U4225" s="13"/>
      <c r="V4225" s="13"/>
      <c r="W4225" s="4"/>
      <c r="X4225" s="30"/>
      <c r="Y4225" s="9"/>
      <c r="Z4225" s="9"/>
      <c r="AA4225" s="28"/>
      <c r="AB4225" s="3"/>
      <c r="AC4225" s="1"/>
      <c r="AD4225" s="9"/>
      <c r="AE4225" s="3"/>
      <c r="AF4225" s="3"/>
      <c r="AG4225" s="3"/>
      <c r="AH4225" s="9"/>
      <c r="AI4225" s="10"/>
      <c r="AJ4225" s="9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</row>
    <row r="4226" spans="1:145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13"/>
      <c r="T4226" s="13"/>
      <c r="U4226" s="13"/>
      <c r="V4226" s="13"/>
      <c r="W4226" s="4"/>
      <c r="X4226" s="30"/>
      <c r="Y4226" s="9"/>
      <c r="Z4226" s="9"/>
      <c r="AA4226" s="28"/>
      <c r="AB4226" s="3"/>
      <c r="AC4226" s="1"/>
      <c r="AD4226" s="9"/>
      <c r="AE4226" s="3"/>
      <c r="AF4226" s="3"/>
      <c r="AG4226" s="3"/>
      <c r="AH4226" s="9"/>
      <c r="AI4226" s="10"/>
      <c r="AJ4226" s="9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</row>
    <row r="4227" spans="1:145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13"/>
      <c r="T4227" s="13"/>
      <c r="U4227" s="13"/>
      <c r="V4227" s="13"/>
      <c r="W4227" s="4"/>
      <c r="X4227" s="30"/>
      <c r="Y4227" s="9"/>
      <c r="Z4227" s="9"/>
      <c r="AA4227" s="28"/>
      <c r="AB4227" s="3"/>
      <c r="AC4227" s="1"/>
      <c r="AD4227" s="9"/>
      <c r="AE4227" s="3"/>
      <c r="AF4227" s="3"/>
      <c r="AG4227" s="3"/>
      <c r="AH4227" s="9"/>
      <c r="AI4227" s="10"/>
      <c r="AJ4227" s="9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</row>
    <row r="4228" spans="1:145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13"/>
      <c r="T4228" s="13"/>
      <c r="U4228" s="13"/>
      <c r="V4228" s="13"/>
      <c r="W4228" s="4"/>
      <c r="X4228" s="30"/>
      <c r="Y4228" s="9"/>
      <c r="Z4228" s="9"/>
      <c r="AA4228" s="28"/>
      <c r="AB4228" s="3"/>
      <c r="AC4228" s="1"/>
      <c r="AD4228" s="9"/>
      <c r="AE4228" s="3"/>
      <c r="AF4228" s="3"/>
      <c r="AG4228" s="3"/>
      <c r="AH4228" s="9"/>
      <c r="AI4228" s="10"/>
      <c r="AJ4228" s="9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</row>
    <row r="4229" spans="1:145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13"/>
      <c r="T4229" s="13"/>
      <c r="U4229" s="13"/>
      <c r="V4229" s="13"/>
      <c r="W4229" s="4"/>
      <c r="X4229" s="30"/>
      <c r="Y4229" s="9"/>
      <c r="Z4229" s="9"/>
      <c r="AA4229" s="28"/>
      <c r="AB4229" s="3"/>
      <c r="AC4229" s="1"/>
      <c r="AD4229" s="9"/>
      <c r="AE4229" s="3"/>
      <c r="AF4229" s="3"/>
      <c r="AG4229" s="3"/>
      <c r="AH4229" s="9"/>
      <c r="AI4229" s="10"/>
      <c r="AJ4229" s="9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</row>
    <row r="4230" spans="1:145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13"/>
      <c r="T4230" s="13"/>
      <c r="U4230" s="13"/>
      <c r="V4230" s="13"/>
      <c r="W4230" s="4"/>
      <c r="X4230" s="30"/>
      <c r="Y4230" s="9"/>
      <c r="Z4230" s="9"/>
      <c r="AA4230" s="28"/>
      <c r="AB4230" s="3"/>
      <c r="AC4230" s="1"/>
      <c r="AD4230" s="9"/>
      <c r="AE4230" s="3"/>
      <c r="AF4230" s="3"/>
      <c r="AG4230" s="3"/>
      <c r="AH4230" s="9"/>
      <c r="AI4230" s="10"/>
      <c r="AJ4230" s="9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</row>
    <row r="4231" spans="1:145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13"/>
      <c r="T4231" s="13"/>
      <c r="U4231" s="13"/>
      <c r="V4231" s="13"/>
      <c r="W4231" s="4"/>
      <c r="X4231" s="30"/>
      <c r="Y4231" s="9"/>
      <c r="Z4231" s="9"/>
      <c r="AA4231" s="28"/>
      <c r="AB4231" s="3"/>
      <c r="AC4231" s="1"/>
      <c r="AD4231" s="9"/>
      <c r="AE4231" s="3"/>
      <c r="AF4231" s="3"/>
      <c r="AG4231" s="3"/>
      <c r="AH4231" s="9"/>
      <c r="AI4231" s="10"/>
      <c r="AJ4231" s="9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</row>
    <row r="4232" spans="1:145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13"/>
      <c r="T4232" s="13"/>
      <c r="U4232" s="13"/>
      <c r="V4232" s="13"/>
      <c r="W4232" s="4"/>
      <c r="X4232" s="30"/>
      <c r="Y4232" s="9"/>
      <c r="Z4232" s="9"/>
      <c r="AA4232" s="28"/>
      <c r="AB4232" s="3"/>
      <c r="AC4232" s="1"/>
      <c r="AD4232" s="9"/>
      <c r="AE4232" s="3"/>
      <c r="AF4232" s="3"/>
      <c r="AG4232" s="3"/>
      <c r="AH4232" s="9"/>
      <c r="AI4232" s="10"/>
      <c r="AJ4232" s="9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</row>
    <row r="4233" spans="1:145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13"/>
      <c r="T4233" s="13"/>
      <c r="U4233" s="13"/>
      <c r="V4233" s="13"/>
      <c r="W4233" s="4"/>
      <c r="X4233" s="30"/>
      <c r="Y4233" s="9"/>
      <c r="Z4233" s="9"/>
      <c r="AA4233" s="28"/>
      <c r="AB4233" s="3"/>
      <c r="AC4233" s="1"/>
      <c r="AD4233" s="9"/>
      <c r="AE4233" s="3"/>
      <c r="AF4233" s="3"/>
      <c r="AG4233" s="3"/>
      <c r="AH4233" s="9"/>
      <c r="AI4233" s="10"/>
      <c r="AJ4233" s="9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</row>
    <row r="4234" spans="1:145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13"/>
      <c r="T4234" s="13"/>
      <c r="U4234" s="13"/>
      <c r="V4234" s="13"/>
      <c r="W4234" s="4"/>
      <c r="X4234" s="30"/>
      <c r="Y4234" s="9"/>
      <c r="Z4234" s="9"/>
      <c r="AA4234" s="28"/>
      <c r="AB4234" s="3"/>
      <c r="AC4234" s="1"/>
      <c r="AD4234" s="9"/>
      <c r="AE4234" s="3"/>
      <c r="AF4234" s="3"/>
      <c r="AG4234" s="3"/>
      <c r="AH4234" s="9"/>
      <c r="AI4234" s="10"/>
      <c r="AJ4234" s="9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</row>
    <row r="4235" spans="1:145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13"/>
      <c r="T4235" s="13"/>
      <c r="U4235" s="13"/>
      <c r="V4235" s="13"/>
      <c r="W4235" s="4"/>
      <c r="X4235" s="30"/>
      <c r="Y4235" s="9"/>
      <c r="Z4235" s="9"/>
      <c r="AA4235" s="28"/>
      <c r="AB4235" s="3"/>
      <c r="AC4235" s="1"/>
      <c r="AD4235" s="9"/>
      <c r="AE4235" s="3"/>
      <c r="AF4235" s="3"/>
      <c r="AG4235" s="3"/>
      <c r="AH4235" s="9"/>
      <c r="AI4235" s="10"/>
      <c r="AJ4235" s="9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</row>
    <row r="4236" spans="1:145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13"/>
      <c r="T4236" s="13"/>
      <c r="U4236" s="13"/>
      <c r="V4236" s="13"/>
      <c r="W4236" s="4"/>
      <c r="X4236" s="30"/>
      <c r="Y4236" s="9"/>
      <c r="Z4236" s="9"/>
      <c r="AA4236" s="28"/>
      <c r="AB4236" s="3"/>
      <c r="AC4236" s="1"/>
      <c r="AD4236" s="9"/>
      <c r="AE4236" s="3"/>
      <c r="AF4236" s="3"/>
      <c r="AG4236" s="3"/>
      <c r="AH4236" s="9"/>
      <c r="AI4236" s="10"/>
      <c r="AJ4236" s="9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</row>
    <row r="4237" spans="1:145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13"/>
      <c r="T4237" s="13"/>
      <c r="U4237" s="13"/>
      <c r="V4237" s="13"/>
      <c r="W4237" s="4"/>
      <c r="X4237" s="30"/>
      <c r="Y4237" s="9"/>
      <c r="Z4237" s="9"/>
      <c r="AA4237" s="28"/>
      <c r="AB4237" s="3"/>
      <c r="AC4237" s="1"/>
      <c r="AD4237" s="9"/>
      <c r="AE4237" s="3"/>
      <c r="AF4237" s="3"/>
      <c r="AG4237" s="3"/>
      <c r="AH4237" s="9"/>
      <c r="AI4237" s="10"/>
      <c r="AJ4237" s="9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</row>
    <row r="4238" spans="1:145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13"/>
      <c r="T4238" s="13"/>
      <c r="U4238" s="13"/>
      <c r="V4238" s="13"/>
      <c r="W4238" s="4"/>
      <c r="X4238" s="30"/>
      <c r="Y4238" s="9"/>
      <c r="Z4238" s="9"/>
      <c r="AA4238" s="28"/>
      <c r="AB4238" s="3"/>
      <c r="AC4238" s="1"/>
      <c r="AD4238" s="9"/>
      <c r="AE4238" s="3"/>
      <c r="AF4238" s="3"/>
      <c r="AG4238" s="3"/>
      <c r="AH4238" s="9"/>
      <c r="AI4238" s="10"/>
      <c r="AJ4238" s="9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</row>
    <row r="4239" spans="1:145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13"/>
      <c r="T4239" s="13"/>
      <c r="U4239" s="13"/>
      <c r="V4239" s="13"/>
      <c r="W4239" s="4"/>
      <c r="X4239" s="30"/>
      <c r="Y4239" s="9"/>
      <c r="Z4239" s="9"/>
      <c r="AA4239" s="28"/>
      <c r="AB4239" s="3"/>
      <c r="AC4239" s="1"/>
      <c r="AD4239" s="9"/>
      <c r="AE4239" s="3"/>
      <c r="AF4239" s="3"/>
      <c r="AG4239" s="3"/>
      <c r="AH4239" s="9"/>
      <c r="AI4239" s="10"/>
      <c r="AJ4239" s="9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</row>
    <row r="4240" spans="1:145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13"/>
      <c r="T4240" s="13"/>
      <c r="U4240" s="13"/>
      <c r="V4240" s="13"/>
      <c r="W4240" s="4"/>
      <c r="X4240" s="30"/>
      <c r="Y4240" s="9"/>
      <c r="Z4240" s="9"/>
      <c r="AA4240" s="28"/>
      <c r="AB4240" s="3"/>
      <c r="AC4240" s="1"/>
      <c r="AD4240" s="9"/>
      <c r="AE4240" s="3"/>
      <c r="AF4240" s="3"/>
      <c r="AG4240" s="3"/>
      <c r="AH4240" s="9"/>
      <c r="AI4240" s="10"/>
      <c r="AJ4240" s="9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</row>
    <row r="4241" spans="1:145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13"/>
      <c r="T4241" s="13"/>
      <c r="U4241" s="13"/>
      <c r="V4241" s="13"/>
      <c r="W4241" s="4"/>
      <c r="X4241" s="30"/>
      <c r="Y4241" s="9"/>
      <c r="Z4241" s="9"/>
      <c r="AA4241" s="28"/>
      <c r="AB4241" s="3"/>
      <c r="AC4241" s="1"/>
      <c r="AD4241" s="9"/>
      <c r="AE4241" s="3"/>
      <c r="AF4241" s="3"/>
      <c r="AG4241" s="3"/>
      <c r="AH4241" s="9"/>
      <c r="AI4241" s="10"/>
      <c r="AJ4241" s="9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</row>
    <row r="4242" spans="1:145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13"/>
      <c r="T4242" s="13"/>
      <c r="U4242" s="13"/>
      <c r="V4242" s="13"/>
      <c r="W4242" s="4"/>
      <c r="X4242" s="30"/>
      <c r="Y4242" s="9"/>
      <c r="Z4242" s="9"/>
      <c r="AA4242" s="28"/>
      <c r="AB4242" s="3"/>
      <c r="AC4242" s="1"/>
      <c r="AD4242" s="9"/>
      <c r="AE4242" s="3"/>
      <c r="AF4242" s="3"/>
      <c r="AG4242" s="3"/>
      <c r="AH4242" s="9"/>
      <c r="AI4242" s="10"/>
      <c r="AJ4242" s="9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</row>
    <row r="4243" spans="1:145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13"/>
      <c r="T4243" s="13"/>
      <c r="U4243" s="13"/>
      <c r="V4243" s="13"/>
      <c r="W4243" s="4"/>
      <c r="X4243" s="30"/>
      <c r="Y4243" s="9"/>
      <c r="Z4243" s="9"/>
      <c r="AA4243" s="28"/>
      <c r="AB4243" s="3"/>
      <c r="AC4243" s="1"/>
      <c r="AD4243" s="9"/>
      <c r="AE4243" s="3"/>
      <c r="AF4243" s="3"/>
      <c r="AG4243" s="3"/>
      <c r="AH4243" s="9"/>
      <c r="AI4243" s="10"/>
      <c r="AJ4243" s="9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</row>
    <row r="4244" spans="1:145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13"/>
      <c r="T4244" s="13"/>
      <c r="U4244" s="13"/>
      <c r="V4244" s="13"/>
      <c r="W4244" s="4"/>
      <c r="X4244" s="30"/>
      <c r="Y4244" s="9"/>
      <c r="Z4244" s="9"/>
      <c r="AA4244" s="28"/>
      <c r="AB4244" s="3"/>
      <c r="AC4244" s="1"/>
      <c r="AD4244" s="9"/>
      <c r="AE4244" s="3"/>
      <c r="AF4244" s="3"/>
      <c r="AG4244" s="3"/>
      <c r="AH4244" s="9"/>
      <c r="AI4244" s="10"/>
      <c r="AJ4244" s="9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</row>
    <row r="4245" spans="1:145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13"/>
      <c r="T4245" s="13"/>
      <c r="U4245" s="13"/>
      <c r="V4245" s="13"/>
      <c r="W4245" s="4"/>
      <c r="X4245" s="30"/>
      <c r="Y4245" s="9"/>
      <c r="Z4245" s="9"/>
      <c r="AA4245" s="28"/>
      <c r="AB4245" s="3"/>
      <c r="AC4245" s="1"/>
      <c r="AD4245" s="9"/>
      <c r="AE4245" s="3"/>
      <c r="AF4245" s="3"/>
      <c r="AG4245" s="3"/>
      <c r="AH4245" s="9"/>
      <c r="AI4245" s="10"/>
      <c r="AJ4245" s="9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</row>
    <row r="4246" spans="1:145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13"/>
      <c r="T4246" s="13"/>
      <c r="U4246" s="13"/>
      <c r="V4246" s="13"/>
      <c r="W4246" s="4"/>
      <c r="X4246" s="30"/>
      <c r="Y4246" s="9"/>
      <c r="Z4246" s="9"/>
      <c r="AA4246" s="28"/>
      <c r="AB4246" s="3"/>
      <c r="AC4246" s="1"/>
      <c r="AD4246" s="9"/>
      <c r="AE4246" s="3"/>
      <c r="AF4246" s="3"/>
      <c r="AG4246" s="3"/>
      <c r="AH4246" s="9"/>
      <c r="AI4246" s="10"/>
      <c r="AJ4246" s="9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</row>
    <row r="4247" spans="1:145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13"/>
      <c r="T4247" s="13"/>
      <c r="U4247" s="13"/>
      <c r="V4247" s="13"/>
      <c r="W4247" s="4"/>
      <c r="X4247" s="30"/>
      <c r="Y4247" s="9"/>
      <c r="Z4247" s="9"/>
      <c r="AA4247" s="28"/>
      <c r="AB4247" s="3"/>
      <c r="AC4247" s="1"/>
      <c r="AD4247" s="9"/>
      <c r="AE4247" s="3"/>
      <c r="AF4247" s="3"/>
      <c r="AG4247" s="3"/>
      <c r="AH4247" s="9"/>
      <c r="AI4247" s="10"/>
      <c r="AJ4247" s="9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</row>
    <row r="4248" spans="1:145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13"/>
      <c r="T4248" s="13"/>
      <c r="U4248" s="13"/>
      <c r="V4248" s="13"/>
      <c r="W4248" s="4"/>
      <c r="X4248" s="30"/>
      <c r="Y4248" s="9"/>
      <c r="Z4248" s="9"/>
      <c r="AA4248" s="28"/>
      <c r="AB4248" s="3"/>
      <c r="AC4248" s="1"/>
      <c r="AD4248" s="9"/>
      <c r="AE4248" s="3"/>
      <c r="AF4248" s="3"/>
      <c r="AG4248" s="3"/>
      <c r="AH4248" s="9"/>
      <c r="AI4248" s="10"/>
      <c r="AJ4248" s="9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</row>
    <row r="4249" spans="1:145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13"/>
      <c r="T4249" s="13"/>
      <c r="U4249" s="13"/>
      <c r="V4249" s="13"/>
      <c r="W4249" s="4"/>
      <c r="X4249" s="30"/>
      <c r="Y4249" s="9"/>
      <c r="Z4249" s="9"/>
      <c r="AA4249" s="28"/>
      <c r="AB4249" s="3"/>
      <c r="AC4249" s="1"/>
      <c r="AD4249" s="9"/>
      <c r="AE4249" s="3"/>
      <c r="AF4249" s="3"/>
      <c r="AG4249" s="3"/>
      <c r="AH4249" s="9"/>
      <c r="AI4249" s="10"/>
      <c r="AJ4249" s="9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</row>
    <row r="4250" spans="1:145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13"/>
      <c r="T4250" s="13"/>
      <c r="U4250" s="13"/>
      <c r="V4250" s="13"/>
      <c r="W4250" s="4"/>
      <c r="X4250" s="30"/>
      <c r="Y4250" s="9"/>
      <c r="Z4250" s="9"/>
      <c r="AA4250" s="28"/>
      <c r="AB4250" s="3"/>
      <c r="AC4250" s="1"/>
      <c r="AD4250" s="9"/>
      <c r="AE4250" s="3"/>
      <c r="AF4250" s="3"/>
      <c r="AG4250" s="3"/>
      <c r="AH4250" s="9"/>
      <c r="AI4250" s="10"/>
      <c r="AJ4250" s="9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</row>
    <row r="4251" spans="1:145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13"/>
      <c r="T4251" s="13"/>
      <c r="U4251" s="13"/>
      <c r="V4251" s="13"/>
      <c r="W4251" s="4"/>
      <c r="X4251" s="30"/>
      <c r="Y4251" s="9"/>
      <c r="Z4251" s="9"/>
      <c r="AA4251" s="28"/>
      <c r="AB4251" s="3"/>
      <c r="AC4251" s="1"/>
      <c r="AD4251" s="9"/>
      <c r="AE4251" s="3"/>
      <c r="AF4251" s="3"/>
      <c r="AG4251" s="3"/>
      <c r="AH4251" s="9"/>
      <c r="AI4251" s="10"/>
      <c r="AJ4251" s="9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</row>
    <row r="4252" spans="1:145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13"/>
      <c r="T4252" s="13"/>
      <c r="U4252" s="13"/>
      <c r="V4252" s="13"/>
      <c r="W4252" s="4"/>
      <c r="X4252" s="30"/>
      <c r="Y4252" s="9"/>
      <c r="Z4252" s="9"/>
      <c r="AA4252" s="28"/>
      <c r="AB4252" s="3"/>
      <c r="AC4252" s="1"/>
      <c r="AD4252" s="9"/>
      <c r="AE4252" s="3"/>
      <c r="AF4252" s="3"/>
      <c r="AG4252" s="3"/>
      <c r="AH4252" s="9"/>
      <c r="AI4252" s="10"/>
      <c r="AJ4252" s="9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</row>
    <row r="4253" spans="1:145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13"/>
      <c r="T4253" s="13"/>
      <c r="U4253" s="13"/>
      <c r="V4253" s="13"/>
      <c r="W4253" s="4"/>
      <c r="X4253" s="30"/>
      <c r="Y4253" s="9"/>
      <c r="Z4253" s="9"/>
      <c r="AA4253" s="28"/>
      <c r="AB4253" s="3"/>
      <c r="AC4253" s="1"/>
      <c r="AD4253" s="9"/>
      <c r="AE4253" s="3"/>
      <c r="AF4253" s="3"/>
      <c r="AG4253" s="3"/>
      <c r="AH4253" s="9"/>
      <c r="AI4253" s="10"/>
      <c r="AJ4253" s="9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</row>
    <row r="4254" spans="1:145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13"/>
      <c r="T4254" s="13"/>
      <c r="U4254" s="13"/>
      <c r="V4254" s="13"/>
      <c r="W4254" s="4"/>
      <c r="X4254" s="30"/>
      <c r="Y4254" s="9"/>
      <c r="Z4254" s="9"/>
      <c r="AA4254" s="28"/>
      <c r="AB4254" s="3"/>
      <c r="AC4254" s="1"/>
      <c r="AD4254" s="9"/>
      <c r="AE4254" s="3"/>
      <c r="AF4254" s="3"/>
      <c r="AG4254" s="3"/>
      <c r="AH4254" s="9"/>
      <c r="AI4254" s="10"/>
      <c r="AJ4254" s="9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</row>
    <row r="4255" spans="1:145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13"/>
      <c r="T4255" s="13"/>
      <c r="U4255" s="13"/>
      <c r="V4255" s="13"/>
      <c r="W4255" s="4"/>
      <c r="X4255" s="30"/>
      <c r="Y4255" s="9"/>
      <c r="Z4255" s="9"/>
      <c r="AA4255" s="28"/>
      <c r="AB4255" s="3"/>
      <c r="AC4255" s="1"/>
      <c r="AD4255" s="9"/>
      <c r="AE4255" s="3"/>
      <c r="AF4255" s="3"/>
      <c r="AG4255" s="3"/>
      <c r="AH4255" s="9"/>
      <c r="AI4255" s="10"/>
      <c r="AJ4255" s="9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</row>
    <row r="4256" spans="1:145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13"/>
      <c r="T4256" s="13"/>
      <c r="U4256" s="13"/>
      <c r="V4256" s="13"/>
      <c r="W4256" s="4"/>
      <c r="X4256" s="30"/>
      <c r="Y4256" s="9"/>
      <c r="Z4256" s="9"/>
      <c r="AA4256" s="28"/>
      <c r="AB4256" s="3"/>
      <c r="AC4256" s="1"/>
      <c r="AD4256" s="9"/>
      <c r="AE4256" s="3"/>
      <c r="AF4256" s="3"/>
      <c r="AG4256" s="3"/>
      <c r="AH4256" s="9"/>
      <c r="AI4256" s="10"/>
      <c r="AJ4256" s="9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</row>
    <row r="4257" spans="1:145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13"/>
      <c r="T4257" s="13"/>
      <c r="U4257" s="13"/>
      <c r="V4257" s="13"/>
      <c r="W4257" s="4"/>
      <c r="X4257" s="30"/>
      <c r="Y4257" s="9"/>
      <c r="Z4257" s="9"/>
      <c r="AA4257" s="28"/>
      <c r="AB4257" s="3"/>
      <c r="AC4257" s="1"/>
      <c r="AD4257" s="9"/>
      <c r="AE4257" s="3"/>
      <c r="AF4257" s="3"/>
      <c r="AG4257" s="3"/>
      <c r="AH4257" s="9"/>
      <c r="AI4257" s="10"/>
      <c r="AJ4257" s="9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</row>
    <row r="4258" spans="1:145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13"/>
      <c r="T4258" s="13"/>
      <c r="U4258" s="13"/>
      <c r="V4258" s="13"/>
      <c r="W4258" s="4"/>
      <c r="X4258" s="30"/>
      <c r="Y4258" s="9"/>
      <c r="Z4258" s="9"/>
      <c r="AA4258" s="28"/>
      <c r="AB4258" s="3"/>
      <c r="AC4258" s="1"/>
      <c r="AD4258" s="9"/>
      <c r="AE4258" s="3"/>
      <c r="AF4258" s="3"/>
      <c r="AG4258" s="3"/>
      <c r="AH4258" s="9"/>
      <c r="AI4258" s="10"/>
      <c r="AJ4258" s="9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</row>
    <row r="4259" spans="1:145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13"/>
      <c r="T4259" s="13"/>
      <c r="U4259" s="13"/>
      <c r="V4259" s="13"/>
      <c r="W4259" s="4"/>
      <c r="X4259" s="30"/>
      <c r="Y4259" s="9"/>
      <c r="Z4259" s="9"/>
      <c r="AA4259" s="28"/>
      <c r="AB4259" s="3"/>
      <c r="AC4259" s="1"/>
      <c r="AD4259" s="9"/>
      <c r="AE4259" s="3"/>
      <c r="AF4259" s="3"/>
      <c r="AG4259" s="3"/>
      <c r="AH4259" s="9"/>
      <c r="AI4259" s="10"/>
      <c r="AJ4259" s="9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</row>
    <row r="4260" spans="1:145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13"/>
      <c r="T4260" s="13"/>
      <c r="U4260" s="13"/>
      <c r="V4260" s="13"/>
      <c r="W4260" s="4"/>
      <c r="X4260" s="30"/>
      <c r="Y4260" s="9"/>
      <c r="Z4260" s="9"/>
      <c r="AA4260" s="28"/>
      <c r="AB4260" s="3"/>
      <c r="AC4260" s="1"/>
      <c r="AD4260" s="9"/>
      <c r="AE4260" s="3"/>
      <c r="AF4260" s="3"/>
      <c r="AG4260" s="3"/>
      <c r="AH4260" s="9"/>
      <c r="AI4260" s="10"/>
      <c r="AJ4260" s="9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</row>
    <row r="4261" spans="1:145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13"/>
      <c r="T4261" s="13"/>
      <c r="U4261" s="13"/>
      <c r="V4261" s="13"/>
      <c r="W4261" s="4"/>
      <c r="X4261" s="30"/>
      <c r="Y4261" s="9"/>
      <c r="Z4261" s="9"/>
      <c r="AA4261" s="28"/>
      <c r="AB4261" s="3"/>
      <c r="AC4261" s="1"/>
      <c r="AD4261" s="9"/>
      <c r="AE4261" s="3"/>
      <c r="AF4261" s="3"/>
      <c r="AG4261" s="3"/>
      <c r="AH4261" s="9"/>
      <c r="AI4261" s="10"/>
      <c r="AJ4261" s="9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</row>
    <row r="4262" spans="1:145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13"/>
      <c r="T4262" s="13"/>
      <c r="U4262" s="13"/>
      <c r="V4262" s="13"/>
      <c r="W4262" s="4"/>
      <c r="X4262" s="30"/>
      <c r="Y4262" s="9"/>
      <c r="Z4262" s="9"/>
      <c r="AA4262" s="28"/>
      <c r="AB4262" s="3"/>
      <c r="AC4262" s="1"/>
      <c r="AD4262" s="9"/>
      <c r="AE4262" s="3"/>
      <c r="AF4262" s="3"/>
      <c r="AG4262" s="3"/>
      <c r="AH4262" s="9"/>
      <c r="AI4262" s="10"/>
      <c r="AJ4262" s="9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</row>
    <row r="4263" spans="1:145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13"/>
      <c r="T4263" s="13"/>
      <c r="U4263" s="13"/>
      <c r="V4263" s="13"/>
      <c r="W4263" s="4"/>
      <c r="X4263" s="30"/>
      <c r="Y4263" s="9"/>
      <c r="Z4263" s="9"/>
      <c r="AA4263" s="28"/>
      <c r="AB4263" s="3"/>
      <c r="AC4263" s="1"/>
      <c r="AD4263" s="9"/>
      <c r="AE4263" s="3"/>
      <c r="AF4263" s="3"/>
      <c r="AG4263" s="3"/>
      <c r="AH4263" s="9"/>
      <c r="AI4263" s="10"/>
      <c r="AJ4263" s="9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</row>
    <row r="4264" spans="1:145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13"/>
      <c r="T4264" s="13"/>
      <c r="U4264" s="13"/>
      <c r="V4264" s="13"/>
      <c r="W4264" s="4"/>
      <c r="X4264" s="30"/>
      <c r="Y4264" s="9"/>
      <c r="Z4264" s="9"/>
      <c r="AA4264" s="28"/>
      <c r="AB4264" s="3"/>
      <c r="AC4264" s="1"/>
      <c r="AD4264" s="9"/>
      <c r="AE4264" s="3"/>
      <c r="AF4264" s="3"/>
      <c r="AG4264" s="3"/>
      <c r="AH4264" s="9"/>
      <c r="AI4264" s="10"/>
      <c r="AJ4264" s="9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</row>
    <row r="4265" spans="1:145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13"/>
      <c r="T4265" s="13"/>
      <c r="U4265" s="13"/>
      <c r="V4265" s="13"/>
      <c r="W4265" s="4"/>
      <c r="X4265" s="30"/>
      <c r="Y4265" s="9"/>
      <c r="Z4265" s="9"/>
      <c r="AA4265" s="28"/>
      <c r="AB4265" s="3"/>
      <c r="AC4265" s="1"/>
      <c r="AD4265" s="9"/>
      <c r="AE4265" s="3"/>
      <c r="AF4265" s="3"/>
      <c r="AG4265" s="3"/>
      <c r="AH4265" s="9"/>
      <c r="AI4265" s="10"/>
      <c r="AJ4265" s="9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</row>
    <row r="4266" spans="1:145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13"/>
      <c r="T4266" s="13"/>
      <c r="U4266" s="13"/>
      <c r="V4266" s="13"/>
      <c r="W4266" s="4"/>
      <c r="X4266" s="30"/>
      <c r="Y4266" s="9"/>
      <c r="Z4266" s="9"/>
      <c r="AA4266" s="28"/>
      <c r="AB4266" s="3"/>
      <c r="AC4266" s="1"/>
      <c r="AD4266" s="9"/>
      <c r="AE4266" s="3"/>
      <c r="AF4266" s="3"/>
      <c r="AG4266" s="3"/>
      <c r="AH4266" s="9"/>
      <c r="AI4266" s="10"/>
      <c r="AJ4266" s="9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</row>
    <row r="4267" spans="1:145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13"/>
      <c r="T4267" s="13"/>
      <c r="U4267" s="13"/>
      <c r="V4267" s="13"/>
      <c r="W4267" s="4"/>
      <c r="X4267" s="30"/>
      <c r="Y4267" s="9"/>
      <c r="Z4267" s="9"/>
      <c r="AA4267" s="28"/>
      <c r="AB4267" s="3"/>
      <c r="AC4267" s="1"/>
      <c r="AD4267" s="9"/>
      <c r="AE4267" s="3"/>
      <c r="AF4267" s="3"/>
      <c r="AG4267" s="3"/>
      <c r="AH4267" s="9"/>
      <c r="AI4267" s="10"/>
      <c r="AJ4267" s="9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</row>
    <row r="4268" spans="1:145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13"/>
      <c r="T4268" s="13"/>
      <c r="U4268" s="13"/>
      <c r="V4268" s="13"/>
      <c r="W4268" s="4"/>
      <c r="X4268" s="30"/>
      <c r="Y4268" s="9"/>
      <c r="Z4268" s="9"/>
      <c r="AA4268" s="28"/>
      <c r="AB4268" s="3"/>
      <c r="AC4268" s="1"/>
      <c r="AD4268" s="9"/>
      <c r="AE4268" s="3"/>
      <c r="AF4268" s="3"/>
      <c r="AG4268" s="3"/>
      <c r="AH4268" s="9"/>
      <c r="AI4268" s="10"/>
      <c r="AJ4268" s="9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</row>
    <row r="4269" spans="1:145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13"/>
      <c r="T4269" s="13"/>
      <c r="U4269" s="13"/>
      <c r="V4269" s="13"/>
      <c r="W4269" s="4"/>
      <c r="X4269" s="30"/>
      <c r="Y4269" s="9"/>
      <c r="Z4269" s="9"/>
      <c r="AA4269" s="28"/>
      <c r="AB4269" s="3"/>
      <c r="AC4269" s="1"/>
      <c r="AD4269" s="9"/>
      <c r="AE4269" s="3"/>
      <c r="AF4269" s="3"/>
      <c r="AG4269" s="3"/>
      <c r="AH4269" s="9"/>
      <c r="AI4269" s="10"/>
      <c r="AJ4269" s="9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</row>
    <row r="4270" spans="1:145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13"/>
      <c r="T4270" s="13"/>
      <c r="U4270" s="13"/>
      <c r="V4270" s="13"/>
      <c r="W4270" s="4"/>
      <c r="X4270" s="30"/>
      <c r="Y4270" s="9"/>
      <c r="Z4270" s="9"/>
      <c r="AA4270" s="28"/>
      <c r="AB4270" s="3"/>
      <c r="AC4270" s="1"/>
      <c r="AD4270" s="9"/>
      <c r="AE4270" s="3"/>
      <c r="AF4270" s="3"/>
      <c r="AG4270" s="3"/>
      <c r="AH4270" s="9"/>
      <c r="AI4270" s="10"/>
      <c r="AJ4270" s="9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</row>
    <row r="4271" spans="1:145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13"/>
      <c r="T4271" s="13"/>
      <c r="U4271" s="13"/>
      <c r="V4271" s="13"/>
      <c r="W4271" s="4"/>
      <c r="X4271" s="30"/>
      <c r="Y4271" s="9"/>
      <c r="Z4271" s="9"/>
      <c r="AA4271" s="28"/>
      <c r="AB4271" s="3"/>
      <c r="AC4271" s="1"/>
      <c r="AD4271" s="9"/>
      <c r="AE4271" s="3"/>
      <c r="AF4271" s="3"/>
      <c r="AG4271" s="3"/>
      <c r="AH4271" s="9"/>
      <c r="AI4271" s="10"/>
      <c r="AJ4271" s="9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</row>
    <row r="4272" spans="1:145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13"/>
      <c r="T4272" s="13"/>
      <c r="U4272" s="13"/>
      <c r="V4272" s="13"/>
      <c r="W4272" s="4"/>
      <c r="X4272" s="30"/>
      <c r="Y4272" s="9"/>
      <c r="Z4272" s="9"/>
      <c r="AA4272" s="28"/>
      <c r="AB4272" s="3"/>
      <c r="AC4272" s="1"/>
      <c r="AD4272" s="9"/>
      <c r="AE4272" s="3"/>
      <c r="AF4272" s="3"/>
      <c r="AG4272" s="3"/>
      <c r="AH4272" s="9"/>
      <c r="AI4272" s="10"/>
      <c r="AJ4272" s="9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</row>
    <row r="4273" spans="1:145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13"/>
      <c r="T4273" s="13"/>
      <c r="U4273" s="13"/>
      <c r="V4273" s="13"/>
      <c r="W4273" s="4"/>
      <c r="X4273" s="30"/>
      <c r="Y4273" s="9"/>
      <c r="Z4273" s="9"/>
      <c r="AA4273" s="28"/>
      <c r="AB4273" s="3"/>
      <c r="AC4273" s="1"/>
      <c r="AD4273" s="9"/>
      <c r="AE4273" s="3"/>
      <c r="AF4273" s="3"/>
      <c r="AG4273" s="3"/>
      <c r="AH4273" s="9"/>
      <c r="AI4273" s="10"/>
      <c r="AJ4273" s="9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</row>
    <row r="4274" spans="1:145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13"/>
      <c r="T4274" s="13"/>
      <c r="U4274" s="13"/>
      <c r="V4274" s="13"/>
      <c r="W4274" s="4"/>
      <c r="X4274" s="30"/>
      <c r="Y4274" s="9"/>
      <c r="Z4274" s="9"/>
      <c r="AA4274" s="28"/>
      <c r="AB4274" s="3"/>
      <c r="AC4274" s="1"/>
      <c r="AD4274" s="9"/>
      <c r="AE4274" s="3"/>
      <c r="AF4274" s="3"/>
      <c r="AG4274" s="3"/>
      <c r="AH4274" s="9"/>
      <c r="AI4274" s="10"/>
      <c r="AJ4274" s="9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</row>
    <row r="4275" spans="1:145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13"/>
      <c r="T4275" s="13"/>
      <c r="U4275" s="13"/>
      <c r="V4275" s="13"/>
      <c r="W4275" s="4"/>
      <c r="X4275" s="30"/>
      <c r="Y4275" s="9"/>
      <c r="Z4275" s="9"/>
      <c r="AA4275" s="28"/>
      <c r="AB4275" s="3"/>
      <c r="AC4275" s="1"/>
      <c r="AD4275" s="9"/>
      <c r="AE4275" s="3"/>
      <c r="AF4275" s="3"/>
      <c r="AG4275" s="3"/>
      <c r="AH4275" s="9"/>
      <c r="AI4275" s="10"/>
      <c r="AJ4275" s="9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</row>
    <row r="4276" spans="1:145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13"/>
      <c r="T4276" s="13"/>
      <c r="U4276" s="13"/>
      <c r="V4276" s="13"/>
      <c r="W4276" s="4"/>
      <c r="X4276" s="30"/>
      <c r="Y4276" s="9"/>
      <c r="Z4276" s="9"/>
      <c r="AA4276" s="28"/>
      <c r="AB4276" s="3"/>
      <c r="AC4276" s="1"/>
      <c r="AD4276" s="9"/>
      <c r="AE4276" s="3"/>
      <c r="AF4276" s="3"/>
      <c r="AG4276" s="3"/>
      <c r="AH4276" s="9"/>
      <c r="AI4276" s="10"/>
      <c r="AJ4276" s="9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</row>
    <row r="4277" spans="1:145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13"/>
      <c r="T4277" s="13"/>
      <c r="U4277" s="13"/>
      <c r="V4277" s="13"/>
      <c r="W4277" s="4"/>
      <c r="X4277" s="30"/>
      <c r="Y4277" s="9"/>
      <c r="Z4277" s="9"/>
      <c r="AA4277" s="28"/>
      <c r="AB4277" s="3"/>
      <c r="AC4277" s="1"/>
      <c r="AD4277" s="9"/>
      <c r="AE4277" s="3"/>
      <c r="AF4277" s="3"/>
      <c r="AG4277" s="3"/>
      <c r="AH4277" s="9"/>
      <c r="AI4277" s="10"/>
      <c r="AJ4277" s="9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</row>
    <row r="4278" spans="1:145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13"/>
      <c r="T4278" s="13"/>
      <c r="U4278" s="13"/>
      <c r="V4278" s="13"/>
      <c r="W4278" s="4"/>
      <c r="X4278" s="30"/>
      <c r="Y4278" s="9"/>
      <c r="Z4278" s="9"/>
      <c r="AA4278" s="28"/>
      <c r="AB4278" s="3"/>
      <c r="AC4278" s="1"/>
      <c r="AD4278" s="9"/>
      <c r="AE4278" s="3"/>
      <c r="AF4278" s="3"/>
      <c r="AG4278" s="3"/>
      <c r="AH4278" s="9"/>
      <c r="AI4278" s="10"/>
      <c r="AJ4278" s="9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</row>
    <row r="4279" spans="1:145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13"/>
      <c r="T4279" s="13"/>
      <c r="U4279" s="13"/>
      <c r="V4279" s="13"/>
      <c r="W4279" s="4"/>
      <c r="X4279" s="30"/>
      <c r="Y4279" s="9"/>
      <c r="Z4279" s="9"/>
      <c r="AA4279" s="28"/>
      <c r="AB4279" s="3"/>
      <c r="AC4279" s="1"/>
      <c r="AD4279" s="9"/>
      <c r="AE4279" s="3"/>
      <c r="AF4279" s="3"/>
      <c r="AG4279" s="3"/>
      <c r="AH4279" s="9"/>
      <c r="AI4279" s="10"/>
      <c r="AJ4279" s="9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</row>
    <row r="4280" spans="1:145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13"/>
      <c r="T4280" s="13"/>
      <c r="U4280" s="13"/>
      <c r="V4280" s="13"/>
      <c r="W4280" s="4"/>
      <c r="X4280" s="30"/>
      <c r="Y4280" s="9"/>
      <c r="Z4280" s="9"/>
      <c r="AA4280" s="28"/>
      <c r="AB4280" s="3"/>
      <c r="AC4280" s="1"/>
      <c r="AD4280" s="9"/>
      <c r="AE4280" s="3"/>
      <c r="AF4280" s="3"/>
      <c r="AG4280" s="3"/>
      <c r="AH4280" s="9"/>
      <c r="AI4280" s="10"/>
      <c r="AJ4280" s="9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</row>
    <row r="4281" spans="1:145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13"/>
      <c r="T4281" s="13"/>
      <c r="U4281" s="13"/>
      <c r="V4281" s="13"/>
      <c r="W4281" s="4"/>
      <c r="X4281" s="30"/>
      <c r="Y4281" s="9"/>
      <c r="Z4281" s="9"/>
      <c r="AA4281" s="28"/>
      <c r="AB4281" s="3"/>
      <c r="AC4281" s="1"/>
      <c r="AD4281" s="9"/>
      <c r="AE4281" s="3"/>
      <c r="AF4281" s="3"/>
      <c r="AG4281" s="3"/>
      <c r="AH4281" s="9"/>
      <c r="AI4281" s="10"/>
      <c r="AJ4281" s="9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</row>
    <row r="4282" spans="1:145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13"/>
      <c r="T4282" s="13"/>
      <c r="U4282" s="13"/>
      <c r="V4282" s="13"/>
      <c r="W4282" s="4"/>
      <c r="X4282" s="30"/>
      <c r="Y4282" s="9"/>
      <c r="Z4282" s="9"/>
      <c r="AA4282" s="28"/>
      <c r="AB4282" s="3"/>
      <c r="AC4282" s="1"/>
      <c r="AD4282" s="9"/>
      <c r="AE4282" s="3"/>
      <c r="AF4282" s="3"/>
      <c r="AG4282" s="3"/>
      <c r="AH4282" s="9"/>
      <c r="AI4282" s="10"/>
      <c r="AJ4282" s="9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</row>
    <row r="4283" spans="1:145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13"/>
      <c r="T4283" s="13"/>
      <c r="U4283" s="13"/>
      <c r="V4283" s="13"/>
      <c r="W4283" s="4"/>
      <c r="X4283" s="30"/>
      <c r="Y4283" s="9"/>
      <c r="Z4283" s="9"/>
      <c r="AA4283" s="28"/>
      <c r="AB4283" s="3"/>
      <c r="AC4283" s="1"/>
      <c r="AD4283" s="9"/>
      <c r="AE4283" s="3"/>
      <c r="AF4283" s="3"/>
      <c r="AG4283" s="3"/>
      <c r="AH4283" s="9"/>
      <c r="AI4283" s="10"/>
      <c r="AJ4283" s="9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</row>
    <row r="4284" spans="1:145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13"/>
      <c r="T4284" s="13"/>
      <c r="U4284" s="13"/>
      <c r="V4284" s="13"/>
      <c r="W4284" s="4"/>
      <c r="X4284" s="30"/>
      <c r="Y4284" s="9"/>
      <c r="Z4284" s="9"/>
      <c r="AA4284" s="28"/>
      <c r="AB4284" s="3"/>
      <c r="AC4284" s="1"/>
      <c r="AD4284" s="9"/>
      <c r="AE4284" s="3"/>
      <c r="AF4284" s="3"/>
      <c r="AG4284" s="3"/>
      <c r="AH4284" s="9"/>
      <c r="AI4284" s="10"/>
      <c r="AJ4284" s="9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</row>
    <row r="4285" spans="1:145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13"/>
      <c r="T4285" s="13"/>
      <c r="U4285" s="13"/>
      <c r="V4285" s="13"/>
      <c r="W4285" s="4"/>
      <c r="X4285" s="30"/>
      <c r="Y4285" s="9"/>
      <c r="Z4285" s="9"/>
      <c r="AA4285" s="28"/>
      <c r="AB4285" s="3"/>
      <c r="AC4285" s="1"/>
      <c r="AD4285" s="9"/>
      <c r="AE4285" s="3"/>
      <c r="AF4285" s="3"/>
      <c r="AG4285" s="3"/>
      <c r="AH4285" s="9"/>
      <c r="AI4285" s="10"/>
      <c r="AJ4285" s="9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</row>
    <row r="4286" spans="1:145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13"/>
      <c r="T4286" s="13"/>
      <c r="U4286" s="13"/>
      <c r="V4286" s="13"/>
      <c r="W4286" s="4"/>
      <c r="X4286" s="30"/>
      <c r="Y4286" s="9"/>
      <c r="Z4286" s="9"/>
      <c r="AA4286" s="28"/>
      <c r="AB4286" s="3"/>
      <c r="AC4286" s="1"/>
      <c r="AD4286" s="9"/>
      <c r="AE4286" s="3"/>
      <c r="AF4286" s="3"/>
      <c r="AG4286" s="3"/>
      <c r="AH4286" s="9"/>
      <c r="AI4286" s="10"/>
      <c r="AJ4286" s="9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</row>
    <row r="4287" spans="1:145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13"/>
      <c r="T4287" s="13"/>
      <c r="U4287" s="13"/>
      <c r="V4287" s="13"/>
      <c r="W4287" s="4"/>
      <c r="X4287" s="30"/>
      <c r="Y4287" s="9"/>
      <c r="Z4287" s="9"/>
      <c r="AA4287" s="28"/>
      <c r="AB4287" s="3"/>
      <c r="AC4287" s="1"/>
      <c r="AD4287" s="9"/>
      <c r="AE4287" s="3"/>
      <c r="AF4287" s="3"/>
      <c r="AG4287" s="3"/>
      <c r="AH4287" s="9"/>
      <c r="AI4287" s="10"/>
      <c r="AJ4287" s="9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</row>
    <row r="4288" spans="1:145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13"/>
      <c r="T4288" s="13"/>
      <c r="U4288" s="13"/>
      <c r="V4288" s="13"/>
      <c r="W4288" s="4"/>
      <c r="X4288" s="30"/>
      <c r="Y4288" s="9"/>
      <c r="Z4288" s="9"/>
      <c r="AA4288" s="28"/>
      <c r="AB4288" s="3"/>
      <c r="AC4288" s="1"/>
      <c r="AD4288" s="9"/>
      <c r="AE4288" s="3"/>
      <c r="AF4288" s="3"/>
      <c r="AG4288" s="3"/>
      <c r="AH4288" s="9"/>
      <c r="AI4288" s="10"/>
      <c r="AJ4288" s="9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</row>
    <row r="4289" spans="1:145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13"/>
      <c r="T4289" s="13"/>
      <c r="U4289" s="13"/>
      <c r="V4289" s="13"/>
      <c r="W4289" s="4"/>
      <c r="X4289" s="30"/>
      <c r="Y4289" s="9"/>
      <c r="Z4289" s="9"/>
      <c r="AA4289" s="28"/>
      <c r="AB4289" s="3"/>
      <c r="AC4289" s="1"/>
      <c r="AD4289" s="9"/>
      <c r="AE4289" s="3"/>
      <c r="AF4289" s="3"/>
      <c r="AG4289" s="3"/>
      <c r="AH4289" s="9"/>
      <c r="AI4289" s="10"/>
      <c r="AJ4289" s="9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</row>
    <row r="4290" spans="1:145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13"/>
      <c r="T4290" s="13"/>
      <c r="U4290" s="13"/>
      <c r="V4290" s="13"/>
      <c r="W4290" s="4"/>
      <c r="X4290" s="30"/>
      <c r="Y4290" s="9"/>
      <c r="Z4290" s="9"/>
      <c r="AA4290" s="28"/>
      <c r="AB4290" s="3"/>
      <c r="AC4290" s="1"/>
      <c r="AD4290" s="9"/>
      <c r="AE4290" s="3"/>
      <c r="AF4290" s="3"/>
      <c r="AG4290" s="3"/>
      <c r="AH4290" s="9"/>
      <c r="AI4290" s="10"/>
      <c r="AJ4290" s="9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</row>
    <row r="4291" spans="1:145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13"/>
      <c r="T4291" s="13"/>
      <c r="U4291" s="13"/>
      <c r="V4291" s="13"/>
      <c r="W4291" s="4"/>
      <c r="X4291" s="30"/>
      <c r="Y4291" s="9"/>
      <c r="Z4291" s="9"/>
      <c r="AA4291" s="28"/>
      <c r="AB4291" s="3"/>
      <c r="AC4291" s="1"/>
      <c r="AD4291" s="9"/>
      <c r="AE4291" s="3"/>
      <c r="AF4291" s="3"/>
      <c r="AG4291" s="3"/>
      <c r="AH4291" s="9"/>
      <c r="AI4291" s="10"/>
      <c r="AJ4291" s="9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</row>
    <row r="4292" spans="1:145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13"/>
      <c r="T4292" s="13"/>
      <c r="U4292" s="13"/>
      <c r="V4292" s="13"/>
      <c r="W4292" s="4"/>
      <c r="X4292" s="30"/>
      <c r="Y4292" s="9"/>
      <c r="Z4292" s="9"/>
      <c r="AA4292" s="28"/>
      <c r="AB4292" s="3"/>
      <c r="AC4292" s="1"/>
      <c r="AD4292" s="9"/>
      <c r="AE4292" s="3"/>
      <c r="AF4292" s="3"/>
      <c r="AG4292" s="3"/>
      <c r="AH4292" s="9"/>
      <c r="AI4292" s="10"/>
      <c r="AJ4292" s="9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</row>
    <row r="4293" spans="1:145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13"/>
      <c r="T4293" s="13"/>
      <c r="U4293" s="13"/>
      <c r="V4293" s="13"/>
      <c r="W4293" s="4"/>
      <c r="X4293" s="30"/>
      <c r="Y4293" s="9"/>
      <c r="Z4293" s="9"/>
      <c r="AA4293" s="28"/>
      <c r="AB4293" s="3"/>
      <c r="AC4293" s="1"/>
      <c r="AD4293" s="9"/>
      <c r="AE4293" s="3"/>
      <c r="AF4293" s="3"/>
      <c r="AG4293" s="3"/>
      <c r="AH4293" s="9"/>
      <c r="AI4293" s="10"/>
      <c r="AJ4293" s="9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</row>
    <row r="4294" spans="1:145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13"/>
      <c r="T4294" s="13"/>
      <c r="U4294" s="13"/>
      <c r="V4294" s="13"/>
      <c r="W4294" s="4"/>
      <c r="X4294" s="30"/>
      <c r="Y4294" s="9"/>
      <c r="Z4294" s="9"/>
      <c r="AA4294" s="28"/>
      <c r="AB4294" s="3"/>
      <c r="AC4294" s="1"/>
      <c r="AD4294" s="9"/>
      <c r="AE4294" s="3"/>
      <c r="AF4294" s="3"/>
      <c r="AG4294" s="3"/>
      <c r="AH4294" s="9"/>
      <c r="AI4294" s="10"/>
      <c r="AJ4294" s="9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</row>
    <row r="4295" spans="1:145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13"/>
      <c r="T4295" s="13"/>
      <c r="U4295" s="13"/>
      <c r="V4295" s="13"/>
      <c r="W4295" s="4"/>
      <c r="X4295" s="30"/>
      <c r="Y4295" s="9"/>
      <c r="Z4295" s="9"/>
      <c r="AA4295" s="28"/>
      <c r="AB4295" s="3"/>
      <c r="AC4295" s="1"/>
      <c r="AD4295" s="9"/>
      <c r="AE4295" s="3"/>
      <c r="AF4295" s="3"/>
      <c r="AG4295" s="3"/>
      <c r="AH4295" s="9"/>
      <c r="AI4295" s="10"/>
      <c r="AJ4295" s="9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</row>
    <row r="4296" spans="1:145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13"/>
      <c r="T4296" s="13"/>
      <c r="U4296" s="13"/>
      <c r="V4296" s="13"/>
      <c r="W4296" s="4"/>
      <c r="X4296" s="30"/>
      <c r="Y4296" s="9"/>
      <c r="Z4296" s="9"/>
      <c r="AA4296" s="28"/>
      <c r="AB4296" s="3"/>
      <c r="AC4296" s="1"/>
      <c r="AD4296" s="9"/>
      <c r="AE4296" s="3"/>
      <c r="AF4296" s="3"/>
      <c r="AG4296" s="3"/>
      <c r="AH4296" s="9"/>
      <c r="AI4296" s="10"/>
      <c r="AJ4296" s="9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</row>
    <row r="4297" spans="1:145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13"/>
      <c r="T4297" s="13"/>
      <c r="U4297" s="13"/>
      <c r="V4297" s="13"/>
      <c r="W4297" s="4"/>
      <c r="X4297" s="30"/>
      <c r="Y4297" s="9"/>
      <c r="Z4297" s="9"/>
      <c r="AA4297" s="28"/>
      <c r="AB4297" s="3"/>
      <c r="AC4297" s="1"/>
      <c r="AD4297" s="9"/>
      <c r="AE4297" s="3"/>
      <c r="AF4297" s="3"/>
      <c r="AG4297" s="3"/>
      <c r="AH4297" s="9"/>
      <c r="AI4297" s="10"/>
      <c r="AJ4297" s="9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</row>
    <row r="4298" spans="1:145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13"/>
      <c r="T4298" s="13"/>
      <c r="U4298" s="13"/>
      <c r="V4298" s="13"/>
      <c r="W4298" s="4"/>
      <c r="X4298" s="30"/>
      <c r="Y4298" s="9"/>
      <c r="Z4298" s="9"/>
      <c r="AA4298" s="28"/>
      <c r="AB4298" s="3"/>
      <c r="AC4298" s="1"/>
      <c r="AD4298" s="9"/>
      <c r="AE4298" s="3"/>
      <c r="AF4298" s="3"/>
      <c r="AG4298" s="3"/>
      <c r="AH4298" s="9"/>
      <c r="AI4298" s="10"/>
      <c r="AJ4298" s="9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</row>
    <row r="4299" spans="1:145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13"/>
      <c r="T4299" s="13"/>
      <c r="U4299" s="13"/>
      <c r="V4299" s="13"/>
      <c r="W4299" s="4"/>
      <c r="X4299" s="30"/>
      <c r="Y4299" s="9"/>
      <c r="Z4299" s="9"/>
      <c r="AA4299" s="28"/>
      <c r="AB4299" s="3"/>
      <c r="AC4299" s="1"/>
      <c r="AD4299" s="9"/>
      <c r="AE4299" s="3"/>
      <c r="AF4299" s="3"/>
      <c r="AG4299" s="3"/>
      <c r="AH4299" s="9"/>
      <c r="AI4299" s="10"/>
      <c r="AJ4299" s="9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</row>
    <row r="4300" spans="1:145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13"/>
      <c r="T4300" s="13"/>
      <c r="U4300" s="13"/>
      <c r="V4300" s="13"/>
      <c r="W4300" s="4"/>
      <c r="X4300" s="30"/>
      <c r="Y4300" s="9"/>
      <c r="Z4300" s="9"/>
      <c r="AA4300" s="28"/>
      <c r="AB4300" s="3"/>
      <c r="AC4300" s="1"/>
      <c r="AD4300" s="9"/>
      <c r="AE4300" s="3"/>
      <c r="AF4300" s="3"/>
      <c r="AG4300" s="3"/>
      <c r="AH4300" s="9"/>
      <c r="AI4300" s="10"/>
      <c r="AJ4300" s="9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</row>
    <row r="4301" spans="1:145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13"/>
      <c r="T4301" s="13"/>
      <c r="U4301" s="13"/>
      <c r="V4301" s="13"/>
      <c r="W4301" s="4"/>
      <c r="X4301" s="30"/>
      <c r="Y4301" s="9"/>
      <c r="Z4301" s="9"/>
      <c r="AA4301" s="28"/>
      <c r="AB4301" s="3"/>
      <c r="AC4301" s="1"/>
      <c r="AD4301" s="9"/>
      <c r="AE4301" s="3"/>
      <c r="AF4301" s="3"/>
      <c r="AG4301" s="3"/>
      <c r="AH4301" s="9"/>
      <c r="AI4301" s="10"/>
      <c r="AJ4301" s="9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</row>
    <row r="4302" spans="1:145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13"/>
      <c r="T4302" s="13"/>
      <c r="U4302" s="13"/>
      <c r="V4302" s="13"/>
      <c r="W4302" s="4"/>
      <c r="X4302" s="30"/>
      <c r="Y4302" s="9"/>
      <c r="Z4302" s="9"/>
      <c r="AA4302" s="28"/>
      <c r="AB4302" s="3"/>
      <c r="AC4302" s="1"/>
      <c r="AD4302" s="9"/>
      <c r="AE4302" s="3"/>
      <c r="AF4302" s="3"/>
      <c r="AG4302" s="3"/>
      <c r="AH4302" s="9"/>
      <c r="AI4302" s="10"/>
      <c r="AJ4302" s="9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</row>
    <row r="4303" spans="1:145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13"/>
      <c r="T4303" s="13"/>
      <c r="U4303" s="13"/>
      <c r="V4303" s="13"/>
      <c r="W4303" s="4"/>
      <c r="X4303" s="30"/>
      <c r="Y4303" s="9"/>
      <c r="Z4303" s="9"/>
      <c r="AA4303" s="28"/>
      <c r="AB4303" s="3"/>
      <c r="AC4303" s="1"/>
      <c r="AD4303" s="9"/>
      <c r="AE4303" s="3"/>
      <c r="AF4303" s="3"/>
      <c r="AG4303" s="3"/>
      <c r="AH4303" s="9"/>
      <c r="AI4303" s="10"/>
      <c r="AJ4303" s="9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</row>
    <row r="4304" spans="1:145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13"/>
      <c r="T4304" s="13"/>
      <c r="U4304" s="13"/>
      <c r="V4304" s="13"/>
      <c r="W4304" s="4"/>
      <c r="X4304" s="30"/>
      <c r="Y4304" s="9"/>
      <c r="Z4304" s="9"/>
      <c r="AA4304" s="28"/>
      <c r="AB4304" s="3"/>
      <c r="AC4304" s="1"/>
      <c r="AD4304" s="9"/>
      <c r="AE4304" s="3"/>
      <c r="AF4304" s="3"/>
      <c r="AG4304" s="3"/>
      <c r="AH4304" s="9"/>
      <c r="AI4304" s="10"/>
      <c r="AJ4304" s="9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</row>
    <row r="4305" spans="1:145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13"/>
      <c r="T4305" s="13"/>
      <c r="U4305" s="13"/>
      <c r="V4305" s="13"/>
      <c r="W4305" s="4"/>
      <c r="X4305" s="30"/>
      <c r="Y4305" s="9"/>
      <c r="Z4305" s="9"/>
      <c r="AA4305" s="28"/>
      <c r="AB4305" s="3"/>
      <c r="AC4305" s="1"/>
      <c r="AD4305" s="9"/>
      <c r="AE4305" s="3"/>
      <c r="AF4305" s="3"/>
      <c r="AG4305" s="3"/>
      <c r="AH4305" s="9"/>
      <c r="AI4305" s="10"/>
      <c r="AJ4305" s="9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</row>
    <row r="4306" spans="1:145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13"/>
      <c r="T4306" s="13"/>
      <c r="U4306" s="13"/>
      <c r="V4306" s="13"/>
      <c r="W4306" s="4"/>
      <c r="X4306" s="30"/>
      <c r="Y4306" s="9"/>
      <c r="Z4306" s="9"/>
      <c r="AA4306" s="28"/>
      <c r="AB4306" s="3"/>
      <c r="AC4306" s="1"/>
      <c r="AD4306" s="9"/>
      <c r="AE4306" s="3"/>
      <c r="AF4306" s="3"/>
      <c r="AG4306" s="3"/>
      <c r="AH4306" s="9"/>
      <c r="AI4306" s="10"/>
      <c r="AJ4306" s="9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</row>
    <row r="4307" spans="1:145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13"/>
      <c r="T4307" s="13"/>
      <c r="U4307" s="13"/>
      <c r="V4307" s="13"/>
      <c r="W4307" s="4"/>
      <c r="X4307" s="30"/>
      <c r="Y4307" s="9"/>
      <c r="Z4307" s="9"/>
      <c r="AA4307" s="28"/>
      <c r="AB4307" s="3"/>
      <c r="AC4307" s="1"/>
      <c r="AD4307" s="9"/>
      <c r="AE4307" s="3"/>
      <c r="AF4307" s="3"/>
      <c r="AG4307" s="3"/>
      <c r="AH4307" s="9"/>
      <c r="AI4307" s="10"/>
      <c r="AJ4307" s="9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</row>
    <row r="4308" spans="1:145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13"/>
      <c r="T4308" s="13"/>
      <c r="U4308" s="13"/>
      <c r="V4308" s="13"/>
      <c r="W4308" s="4"/>
      <c r="X4308" s="30"/>
      <c r="Y4308" s="9"/>
      <c r="Z4308" s="9"/>
      <c r="AA4308" s="28"/>
      <c r="AB4308" s="3"/>
      <c r="AC4308" s="1"/>
      <c r="AD4308" s="9"/>
      <c r="AE4308" s="3"/>
      <c r="AF4308" s="3"/>
      <c r="AG4308" s="3"/>
      <c r="AH4308" s="9"/>
      <c r="AI4308" s="10"/>
      <c r="AJ4308" s="9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</row>
    <row r="4309" spans="1:145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13"/>
      <c r="T4309" s="13"/>
      <c r="U4309" s="13"/>
      <c r="V4309" s="13"/>
      <c r="W4309" s="4"/>
      <c r="X4309" s="30"/>
      <c r="Y4309" s="9"/>
      <c r="Z4309" s="9"/>
      <c r="AA4309" s="28"/>
      <c r="AB4309" s="3"/>
      <c r="AC4309" s="1"/>
      <c r="AD4309" s="9"/>
      <c r="AE4309" s="3"/>
      <c r="AF4309" s="3"/>
      <c r="AG4309" s="3"/>
      <c r="AH4309" s="9"/>
      <c r="AI4309" s="10"/>
      <c r="AJ4309" s="9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</row>
    <row r="4310" spans="1:145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13"/>
      <c r="T4310" s="13"/>
      <c r="U4310" s="13"/>
      <c r="V4310" s="13"/>
      <c r="W4310" s="4"/>
      <c r="X4310" s="30"/>
      <c r="Y4310" s="9"/>
      <c r="Z4310" s="9"/>
      <c r="AA4310" s="28"/>
      <c r="AB4310" s="3"/>
      <c r="AC4310" s="1"/>
      <c r="AD4310" s="9"/>
      <c r="AE4310" s="3"/>
      <c r="AF4310" s="3"/>
      <c r="AG4310" s="3"/>
      <c r="AH4310" s="9"/>
      <c r="AI4310" s="10"/>
      <c r="AJ4310" s="9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</row>
    <row r="4311" spans="1:145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13"/>
      <c r="T4311" s="13"/>
      <c r="U4311" s="13"/>
      <c r="V4311" s="13"/>
      <c r="W4311" s="4"/>
      <c r="X4311" s="30"/>
      <c r="Y4311" s="9"/>
      <c r="Z4311" s="9"/>
      <c r="AA4311" s="28"/>
      <c r="AB4311" s="3"/>
      <c r="AC4311" s="1"/>
      <c r="AD4311" s="9"/>
      <c r="AE4311" s="3"/>
      <c r="AF4311" s="3"/>
      <c r="AG4311" s="3"/>
      <c r="AH4311" s="9"/>
      <c r="AI4311" s="10"/>
      <c r="AJ4311" s="9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</row>
    <row r="4312" spans="1:145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13"/>
      <c r="T4312" s="13"/>
      <c r="U4312" s="13"/>
      <c r="V4312" s="13"/>
      <c r="W4312" s="4"/>
      <c r="X4312" s="30"/>
      <c r="Y4312" s="9"/>
      <c r="Z4312" s="9"/>
      <c r="AA4312" s="28"/>
      <c r="AB4312" s="3"/>
      <c r="AC4312" s="1"/>
      <c r="AD4312" s="9"/>
      <c r="AE4312" s="3"/>
      <c r="AF4312" s="3"/>
      <c r="AG4312" s="3"/>
      <c r="AH4312" s="9"/>
      <c r="AI4312" s="10"/>
      <c r="AJ4312" s="9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</row>
    <row r="4313" spans="1:145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13"/>
      <c r="T4313" s="13"/>
      <c r="U4313" s="13"/>
      <c r="V4313" s="13"/>
      <c r="W4313" s="4"/>
      <c r="X4313" s="30"/>
      <c r="Y4313" s="9"/>
      <c r="Z4313" s="9"/>
      <c r="AA4313" s="28"/>
      <c r="AB4313" s="3"/>
      <c r="AC4313" s="1"/>
      <c r="AD4313" s="9"/>
      <c r="AE4313" s="3"/>
      <c r="AF4313" s="3"/>
      <c r="AG4313" s="3"/>
      <c r="AH4313" s="9"/>
      <c r="AI4313" s="10"/>
      <c r="AJ4313" s="9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</row>
    <row r="4314" spans="1:145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13"/>
      <c r="T4314" s="13"/>
      <c r="U4314" s="13"/>
      <c r="V4314" s="13"/>
      <c r="W4314" s="4"/>
      <c r="X4314" s="30"/>
      <c r="Y4314" s="9"/>
      <c r="Z4314" s="9"/>
      <c r="AA4314" s="28"/>
      <c r="AB4314" s="3"/>
      <c r="AC4314" s="1"/>
      <c r="AD4314" s="9"/>
      <c r="AE4314" s="3"/>
      <c r="AF4314" s="3"/>
      <c r="AG4314" s="3"/>
      <c r="AH4314" s="9"/>
      <c r="AI4314" s="10"/>
      <c r="AJ4314" s="9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</row>
    <row r="4315" spans="1:145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13"/>
      <c r="T4315" s="13"/>
      <c r="U4315" s="13"/>
      <c r="V4315" s="13"/>
      <c r="W4315" s="4"/>
      <c r="X4315" s="30"/>
      <c r="Y4315" s="9"/>
      <c r="Z4315" s="9"/>
      <c r="AA4315" s="28"/>
      <c r="AB4315" s="3"/>
      <c r="AC4315" s="1"/>
      <c r="AD4315" s="9"/>
      <c r="AE4315" s="3"/>
      <c r="AF4315" s="3"/>
      <c r="AG4315" s="3"/>
      <c r="AH4315" s="9"/>
      <c r="AI4315" s="10"/>
      <c r="AJ4315" s="9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</row>
    <row r="4316" spans="1:145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13"/>
      <c r="T4316" s="13"/>
      <c r="U4316" s="13"/>
      <c r="V4316" s="13"/>
      <c r="W4316" s="4"/>
      <c r="X4316" s="30"/>
      <c r="Y4316" s="9"/>
      <c r="Z4316" s="9"/>
      <c r="AA4316" s="28"/>
      <c r="AB4316" s="3"/>
      <c r="AC4316" s="1"/>
      <c r="AD4316" s="9"/>
      <c r="AE4316" s="3"/>
      <c r="AF4316" s="3"/>
      <c r="AG4316" s="3"/>
      <c r="AH4316" s="9"/>
      <c r="AI4316" s="10"/>
      <c r="AJ4316" s="9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</row>
    <row r="4317" spans="1:145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13"/>
      <c r="T4317" s="13"/>
      <c r="U4317" s="13"/>
      <c r="V4317" s="13"/>
      <c r="W4317" s="4"/>
      <c r="X4317" s="30"/>
      <c r="Y4317" s="9"/>
      <c r="Z4317" s="9"/>
      <c r="AA4317" s="28"/>
      <c r="AB4317" s="3"/>
      <c r="AC4317" s="1"/>
      <c r="AD4317" s="9"/>
      <c r="AE4317" s="3"/>
      <c r="AF4317" s="3"/>
      <c r="AG4317" s="3"/>
      <c r="AH4317" s="9"/>
      <c r="AI4317" s="10"/>
      <c r="AJ4317" s="9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</row>
    <row r="4318" spans="1:145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13"/>
      <c r="T4318" s="13"/>
      <c r="U4318" s="13"/>
      <c r="V4318" s="13"/>
      <c r="W4318" s="4"/>
      <c r="X4318" s="30"/>
      <c r="Y4318" s="9"/>
      <c r="Z4318" s="9"/>
      <c r="AA4318" s="28"/>
      <c r="AB4318" s="3"/>
      <c r="AC4318" s="1"/>
      <c r="AD4318" s="9"/>
      <c r="AE4318" s="3"/>
      <c r="AF4318" s="3"/>
      <c r="AG4318" s="3"/>
      <c r="AH4318" s="9"/>
      <c r="AI4318" s="10"/>
      <c r="AJ4318" s="9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</row>
    <row r="4319" spans="1:145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13"/>
      <c r="T4319" s="13"/>
      <c r="U4319" s="13"/>
      <c r="V4319" s="13"/>
      <c r="W4319" s="4"/>
      <c r="X4319" s="30"/>
      <c r="Y4319" s="9"/>
      <c r="Z4319" s="9"/>
      <c r="AA4319" s="28"/>
      <c r="AB4319" s="3"/>
      <c r="AC4319" s="1"/>
      <c r="AD4319" s="9"/>
      <c r="AE4319" s="3"/>
      <c r="AF4319" s="3"/>
      <c r="AG4319" s="3"/>
      <c r="AH4319" s="9"/>
      <c r="AI4319" s="10"/>
      <c r="AJ4319" s="9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</row>
    <row r="4320" spans="1:145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13"/>
      <c r="T4320" s="13"/>
      <c r="U4320" s="13"/>
      <c r="V4320" s="13"/>
      <c r="W4320" s="4"/>
      <c r="X4320" s="30"/>
      <c r="Y4320" s="9"/>
      <c r="Z4320" s="9"/>
      <c r="AA4320" s="28"/>
      <c r="AB4320" s="3"/>
      <c r="AC4320" s="1"/>
      <c r="AD4320" s="9"/>
      <c r="AE4320" s="3"/>
      <c r="AF4320" s="3"/>
      <c r="AG4320" s="3"/>
      <c r="AH4320" s="9"/>
      <c r="AI4320" s="10"/>
      <c r="AJ4320" s="9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</row>
    <row r="4321" spans="1:145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13"/>
      <c r="T4321" s="13"/>
      <c r="U4321" s="13"/>
      <c r="V4321" s="13"/>
      <c r="W4321" s="4"/>
      <c r="X4321" s="30"/>
      <c r="Y4321" s="9"/>
      <c r="Z4321" s="9"/>
      <c r="AA4321" s="28"/>
      <c r="AB4321" s="3"/>
      <c r="AC4321" s="1"/>
      <c r="AD4321" s="9"/>
      <c r="AE4321" s="3"/>
      <c r="AF4321" s="3"/>
      <c r="AG4321" s="3"/>
      <c r="AH4321" s="9"/>
      <c r="AI4321" s="10"/>
      <c r="AJ4321" s="9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</row>
    <row r="4322" spans="1:145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13"/>
      <c r="T4322" s="13"/>
      <c r="U4322" s="13"/>
      <c r="V4322" s="13"/>
      <c r="W4322" s="4"/>
      <c r="X4322" s="30"/>
      <c r="Y4322" s="9"/>
      <c r="Z4322" s="9"/>
      <c r="AA4322" s="28"/>
      <c r="AB4322" s="3"/>
      <c r="AC4322" s="1"/>
      <c r="AD4322" s="9"/>
      <c r="AE4322" s="3"/>
      <c r="AF4322" s="3"/>
      <c r="AG4322" s="3"/>
      <c r="AH4322" s="9"/>
      <c r="AI4322" s="10"/>
      <c r="AJ4322" s="9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</row>
    <row r="4323" spans="1:145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13"/>
      <c r="T4323" s="13"/>
      <c r="U4323" s="13"/>
      <c r="V4323" s="13"/>
      <c r="W4323" s="4"/>
      <c r="X4323" s="30"/>
      <c r="Y4323" s="9"/>
      <c r="Z4323" s="9"/>
      <c r="AA4323" s="28"/>
      <c r="AB4323" s="3"/>
      <c r="AC4323" s="1"/>
      <c r="AD4323" s="9"/>
      <c r="AE4323" s="3"/>
      <c r="AF4323" s="3"/>
      <c r="AG4323" s="3"/>
      <c r="AH4323" s="9"/>
      <c r="AI4323" s="10"/>
      <c r="AJ4323" s="9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</row>
    <row r="4324" spans="1:145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13"/>
      <c r="T4324" s="13"/>
      <c r="U4324" s="13"/>
      <c r="V4324" s="13"/>
      <c r="W4324" s="4"/>
      <c r="X4324" s="30"/>
      <c r="Y4324" s="9"/>
      <c r="Z4324" s="9"/>
      <c r="AA4324" s="28"/>
      <c r="AB4324" s="3"/>
      <c r="AC4324" s="1"/>
      <c r="AD4324" s="9"/>
      <c r="AE4324" s="3"/>
      <c r="AF4324" s="3"/>
      <c r="AG4324" s="3"/>
      <c r="AH4324" s="9"/>
      <c r="AI4324" s="10"/>
      <c r="AJ4324" s="9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</row>
    <row r="4325" spans="1:145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13"/>
      <c r="T4325" s="13"/>
      <c r="U4325" s="13"/>
      <c r="V4325" s="13"/>
      <c r="W4325" s="4"/>
      <c r="X4325" s="30"/>
      <c r="Y4325" s="9"/>
      <c r="Z4325" s="9"/>
      <c r="AA4325" s="28"/>
      <c r="AB4325" s="3"/>
      <c r="AC4325" s="1"/>
      <c r="AD4325" s="9"/>
      <c r="AE4325" s="3"/>
      <c r="AF4325" s="3"/>
      <c r="AG4325" s="3"/>
      <c r="AH4325" s="9"/>
      <c r="AI4325" s="10"/>
      <c r="AJ4325" s="9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</row>
    <row r="4326" spans="1:145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13"/>
      <c r="T4326" s="13"/>
      <c r="U4326" s="13"/>
      <c r="V4326" s="13"/>
      <c r="W4326" s="4"/>
      <c r="X4326" s="30"/>
      <c r="Y4326" s="9"/>
      <c r="Z4326" s="9"/>
      <c r="AA4326" s="28"/>
      <c r="AB4326" s="3"/>
      <c r="AC4326" s="1"/>
      <c r="AD4326" s="9"/>
      <c r="AE4326" s="3"/>
      <c r="AF4326" s="3"/>
      <c r="AG4326" s="3"/>
      <c r="AH4326" s="9"/>
      <c r="AI4326" s="10"/>
      <c r="AJ4326" s="9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</row>
    <row r="4327" spans="1:145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13"/>
      <c r="T4327" s="13"/>
      <c r="U4327" s="13"/>
      <c r="V4327" s="13"/>
      <c r="W4327" s="4"/>
      <c r="X4327" s="30"/>
      <c r="Y4327" s="9"/>
      <c r="Z4327" s="9"/>
      <c r="AA4327" s="28"/>
      <c r="AB4327" s="3"/>
      <c r="AC4327" s="1"/>
      <c r="AD4327" s="9"/>
      <c r="AE4327" s="3"/>
      <c r="AF4327" s="3"/>
      <c r="AG4327" s="3"/>
      <c r="AH4327" s="9"/>
      <c r="AI4327" s="10"/>
      <c r="AJ4327" s="9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</row>
    <row r="4328" spans="1:145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13"/>
      <c r="T4328" s="13"/>
      <c r="U4328" s="13"/>
      <c r="V4328" s="13"/>
      <c r="W4328" s="4"/>
      <c r="X4328" s="30"/>
      <c r="Y4328" s="9"/>
      <c r="Z4328" s="9"/>
      <c r="AA4328" s="28"/>
      <c r="AB4328" s="3"/>
      <c r="AC4328" s="1"/>
      <c r="AD4328" s="9"/>
      <c r="AE4328" s="3"/>
      <c r="AF4328" s="3"/>
      <c r="AG4328" s="3"/>
      <c r="AH4328" s="9"/>
      <c r="AI4328" s="10"/>
      <c r="AJ4328" s="9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</row>
    <row r="4329" spans="1:145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13"/>
      <c r="T4329" s="13"/>
      <c r="U4329" s="13"/>
      <c r="V4329" s="13"/>
      <c r="W4329" s="4"/>
      <c r="X4329" s="30"/>
      <c r="Y4329" s="9"/>
      <c r="Z4329" s="9"/>
      <c r="AA4329" s="28"/>
      <c r="AB4329" s="3"/>
      <c r="AC4329" s="1"/>
      <c r="AD4329" s="9"/>
      <c r="AE4329" s="3"/>
      <c r="AF4329" s="3"/>
      <c r="AG4329" s="3"/>
      <c r="AH4329" s="9"/>
      <c r="AI4329" s="10"/>
      <c r="AJ4329" s="9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</row>
    <row r="4330" spans="1:145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13"/>
      <c r="T4330" s="13"/>
      <c r="U4330" s="13"/>
      <c r="V4330" s="13"/>
      <c r="W4330" s="4"/>
      <c r="X4330" s="30"/>
      <c r="Y4330" s="9"/>
      <c r="Z4330" s="9"/>
      <c r="AA4330" s="28"/>
      <c r="AB4330" s="3"/>
      <c r="AC4330" s="1"/>
      <c r="AD4330" s="9"/>
      <c r="AE4330" s="3"/>
      <c r="AF4330" s="3"/>
      <c r="AG4330" s="3"/>
      <c r="AH4330" s="9"/>
      <c r="AI4330" s="10"/>
      <c r="AJ4330" s="9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</row>
    <row r="4331" spans="1:145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13"/>
      <c r="T4331" s="13"/>
      <c r="U4331" s="13"/>
      <c r="V4331" s="13"/>
      <c r="W4331" s="4"/>
      <c r="X4331" s="30"/>
      <c r="Y4331" s="9"/>
      <c r="Z4331" s="9"/>
      <c r="AA4331" s="28"/>
      <c r="AB4331" s="3"/>
      <c r="AC4331" s="1"/>
      <c r="AD4331" s="9"/>
      <c r="AE4331" s="3"/>
      <c r="AF4331" s="3"/>
      <c r="AG4331" s="3"/>
      <c r="AH4331" s="9"/>
      <c r="AI4331" s="10"/>
      <c r="AJ4331" s="9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</row>
    <row r="4332" spans="1:145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13"/>
      <c r="T4332" s="13"/>
      <c r="U4332" s="13"/>
      <c r="V4332" s="13"/>
      <c r="W4332" s="4"/>
      <c r="X4332" s="30"/>
      <c r="Y4332" s="9"/>
      <c r="Z4332" s="9"/>
      <c r="AA4332" s="28"/>
      <c r="AB4332" s="3"/>
      <c r="AC4332" s="1"/>
      <c r="AD4332" s="9"/>
      <c r="AE4332" s="3"/>
      <c r="AF4332" s="3"/>
      <c r="AG4332" s="3"/>
      <c r="AH4332" s="9"/>
      <c r="AI4332" s="10"/>
      <c r="AJ4332" s="9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</row>
    <row r="4333" spans="1:145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13"/>
      <c r="T4333" s="13"/>
      <c r="U4333" s="13"/>
      <c r="V4333" s="13"/>
      <c r="W4333" s="4"/>
      <c r="X4333" s="30"/>
      <c r="Y4333" s="9"/>
      <c r="Z4333" s="9"/>
      <c r="AA4333" s="28"/>
      <c r="AB4333" s="3"/>
      <c r="AC4333" s="1"/>
      <c r="AD4333" s="9"/>
      <c r="AE4333" s="3"/>
      <c r="AF4333" s="3"/>
      <c r="AG4333" s="3"/>
      <c r="AH4333" s="9"/>
      <c r="AI4333" s="10"/>
      <c r="AJ4333" s="9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</row>
    <row r="4334" spans="1:145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13"/>
      <c r="T4334" s="13"/>
      <c r="U4334" s="13"/>
      <c r="V4334" s="13"/>
      <c r="W4334" s="4"/>
      <c r="X4334" s="30"/>
      <c r="Y4334" s="9"/>
      <c r="Z4334" s="9"/>
      <c r="AA4334" s="28"/>
      <c r="AB4334" s="3"/>
      <c r="AC4334" s="1"/>
      <c r="AD4334" s="9"/>
      <c r="AE4334" s="3"/>
      <c r="AF4334" s="3"/>
      <c r="AG4334" s="3"/>
      <c r="AH4334" s="9"/>
      <c r="AI4334" s="10"/>
      <c r="AJ4334" s="9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</row>
    <row r="4335" spans="1:145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13"/>
      <c r="T4335" s="13"/>
      <c r="U4335" s="13"/>
      <c r="V4335" s="13"/>
      <c r="W4335" s="4"/>
      <c r="X4335" s="30"/>
      <c r="Y4335" s="9"/>
      <c r="Z4335" s="9"/>
      <c r="AA4335" s="28"/>
      <c r="AB4335" s="3"/>
      <c r="AC4335" s="1"/>
      <c r="AD4335" s="9"/>
      <c r="AE4335" s="3"/>
      <c r="AF4335" s="3"/>
      <c r="AG4335" s="3"/>
      <c r="AH4335" s="9"/>
      <c r="AI4335" s="10"/>
      <c r="AJ4335" s="9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</row>
    <row r="4336" spans="1:145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13"/>
      <c r="T4336" s="13"/>
      <c r="U4336" s="13"/>
      <c r="V4336" s="13"/>
      <c r="W4336" s="4"/>
      <c r="X4336" s="30"/>
      <c r="Y4336" s="9"/>
      <c r="Z4336" s="9"/>
      <c r="AA4336" s="28"/>
      <c r="AB4336" s="3"/>
      <c r="AC4336" s="1"/>
      <c r="AD4336" s="9"/>
      <c r="AE4336" s="3"/>
      <c r="AF4336" s="3"/>
      <c r="AG4336" s="3"/>
      <c r="AH4336" s="9"/>
      <c r="AI4336" s="10"/>
      <c r="AJ4336" s="9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</row>
    <row r="4337" spans="1:145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13"/>
      <c r="T4337" s="13"/>
      <c r="U4337" s="13"/>
      <c r="V4337" s="13"/>
      <c r="W4337" s="4"/>
      <c r="X4337" s="30"/>
      <c r="Y4337" s="9"/>
      <c r="Z4337" s="9"/>
      <c r="AA4337" s="28"/>
      <c r="AB4337" s="3"/>
      <c r="AC4337" s="1"/>
      <c r="AD4337" s="9"/>
      <c r="AE4337" s="3"/>
      <c r="AF4337" s="3"/>
      <c r="AG4337" s="3"/>
      <c r="AH4337" s="9"/>
      <c r="AI4337" s="10"/>
      <c r="AJ4337" s="9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</row>
    <row r="4338" spans="1:145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13"/>
      <c r="T4338" s="13"/>
      <c r="U4338" s="13"/>
      <c r="V4338" s="13"/>
      <c r="W4338" s="4"/>
      <c r="X4338" s="30"/>
      <c r="Y4338" s="9"/>
      <c r="Z4338" s="9"/>
      <c r="AA4338" s="28"/>
      <c r="AB4338" s="3"/>
      <c r="AC4338" s="1"/>
      <c r="AD4338" s="9"/>
      <c r="AE4338" s="3"/>
      <c r="AF4338" s="3"/>
      <c r="AG4338" s="3"/>
      <c r="AH4338" s="9"/>
      <c r="AI4338" s="10"/>
      <c r="AJ4338" s="9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</row>
    <row r="4339" spans="1:145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13"/>
      <c r="T4339" s="13"/>
      <c r="U4339" s="13"/>
      <c r="V4339" s="13"/>
      <c r="W4339" s="4"/>
      <c r="X4339" s="30"/>
      <c r="Y4339" s="9"/>
      <c r="Z4339" s="9"/>
      <c r="AA4339" s="28"/>
      <c r="AB4339" s="3"/>
      <c r="AC4339" s="1"/>
      <c r="AD4339" s="9"/>
      <c r="AE4339" s="3"/>
      <c r="AF4339" s="3"/>
      <c r="AG4339" s="3"/>
      <c r="AH4339" s="9"/>
      <c r="AI4339" s="10"/>
      <c r="AJ4339" s="9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</row>
    <row r="4340" spans="1:145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13"/>
      <c r="T4340" s="13"/>
      <c r="U4340" s="13"/>
      <c r="V4340" s="13"/>
      <c r="W4340" s="4"/>
      <c r="X4340" s="30"/>
      <c r="Y4340" s="9"/>
      <c r="Z4340" s="9"/>
      <c r="AA4340" s="28"/>
      <c r="AB4340" s="3"/>
      <c r="AC4340" s="1"/>
      <c r="AD4340" s="9"/>
      <c r="AE4340" s="3"/>
      <c r="AF4340" s="3"/>
      <c r="AG4340" s="3"/>
      <c r="AH4340" s="9"/>
      <c r="AI4340" s="10"/>
      <c r="AJ4340" s="9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</row>
    <row r="4341" spans="1:145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13"/>
      <c r="T4341" s="13"/>
      <c r="U4341" s="13"/>
      <c r="V4341" s="13"/>
      <c r="W4341" s="4"/>
      <c r="X4341" s="30"/>
      <c r="Y4341" s="9"/>
      <c r="Z4341" s="9"/>
      <c r="AA4341" s="28"/>
      <c r="AB4341" s="3"/>
      <c r="AC4341" s="1"/>
      <c r="AD4341" s="9"/>
      <c r="AE4341" s="3"/>
      <c r="AF4341" s="3"/>
      <c r="AG4341" s="3"/>
      <c r="AH4341" s="9"/>
      <c r="AI4341" s="10"/>
      <c r="AJ4341" s="9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</row>
    <row r="4342" spans="1:145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13"/>
      <c r="T4342" s="13"/>
      <c r="U4342" s="13"/>
      <c r="V4342" s="13"/>
      <c r="W4342" s="4"/>
      <c r="X4342" s="30"/>
      <c r="Y4342" s="9"/>
      <c r="Z4342" s="9"/>
      <c r="AA4342" s="28"/>
      <c r="AB4342" s="3"/>
      <c r="AC4342" s="1"/>
      <c r="AD4342" s="9"/>
      <c r="AE4342" s="3"/>
      <c r="AF4342" s="3"/>
      <c r="AG4342" s="3"/>
      <c r="AH4342" s="9"/>
      <c r="AI4342" s="10"/>
      <c r="AJ4342" s="9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</row>
    <row r="4343" spans="1:145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13"/>
      <c r="T4343" s="13"/>
      <c r="U4343" s="13"/>
      <c r="V4343" s="13"/>
      <c r="W4343" s="4"/>
      <c r="X4343" s="30"/>
      <c r="Y4343" s="9"/>
      <c r="Z4343" s="9"/>
      <c r="AA4343" s="28"/>
      <c r="AB4343" s="3"/>
      <c r="AC4343" s="1"/>
      <c r="AD4343" s="9"/>
      <c r="AE4343" s="3"/>
      <c r="AF4343" s="3"/>
      <c r="AG4343" s="3"/>
      <c r="AH4343" s="9"/>
      <c r="AI4343" s="10"/>
      <c r="AJ4343" s="9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</row>
    <row r="4344" spans="1:145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13"/>
      <c r="T4344" s="13"/>
      <c r="U4344" s="13"/>
      <c r="V4344" s="13"/>
      <c r="W4344" s="4"/>
      <c r="X4344" s="30"/>
      <c r="Y4344" s="9"/>
      <c r="Z4344" s="9"/>
      <c r="AA4344" s="28"/>
      <c r="AB4344" s="3"/>
      <c r="AC4344" s="1"/>
      <c r="AD4344" s="9"/>
      <c r="AE4344" s="3"/>
      <c r="AF4344" s="3"/>
      <c r="AG4344" s="3"/>
      <c r="AH4344" s="9"/>
      <c r="AI4344" s="10"/>
      <c r="AJ4344" s="9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</row>
    <row r="4345" spans="1:145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13"/>
      <c r="T4345" s="13"/>
      <c r="U4345" s="13"/>
      <c r="V4345" s="13"/>
      <c r="W4345" s="4"/>
      <c r="X4345" s="30"/>
      <c r="Y4345" s="9"/>
      <c r="Z4345" s="9"/>
      <c r="AA4345" s="28"/>
      <c r="AB4345" s="3"/>
      <c r="AC4345" s="1"/>
      <c r="AD4345" s="9"/>
      <c r="AE4345" s="3"/>
      <c r="AF4345" s="3"/>
      <c r="AG4345" s="3"/>
      <c r="AH4345" s="9"/>
      <c r="AI4345" s="10"/>
      <c r="AJ4345" s="9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</row>
    <row r="4346" spans="1:145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13"/>
      <c r="T4346" s="13"/>
      <c r="U4346" s="13"/>
      <c r="V4346" s="13"/>
      <c r="W4346" s="4"/>
      <c r="X4346" s="30"/>
      <c r="Y4346" s="9"/>
      <c r="Z4346" s="9"/>
      <c r="AA4346" s="28"/>
      <c r="AB4346" s="3"/>
      <c r="AC4346" s="1"/>
      <c r="AD4346" s="9"/>
      <c r="AE4346" s="3"/>
      <c r="AF4346" s="3"/>
      <c r="AG4346" s="3"/>
      <c r="AH4346" s="9"/>
      <c r="AI4346" s="10"/>
      <c r="AJ4346" s="9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</row>
    <row r="4347" spans="1:145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13"/>
      <c r="T4347" s="13"/>
      <c r="U4347" s="13"/>
      <c r="V4347" s="13"/>
      <c r="W4347" s="4"/>
      <c r="X4347" s="30"/>
      <c r="Y4347" s="9"/>
      <c r="Z4347" s="9"/>
      <c r="AA4347" s="28"/>
      <c r="AB4347" s="3"/>
      <c r="AC4347" s="1"/>
      <c r="AD4347" s="9"/>
      <c r="AE4347" s="3"/>
      <c r="AF4347" s="3"/>
      <c r="AG4347" s="3"/>
      <c r="AH4347" s="9"/>
      <c r="AI4347" s="10"/>
      <c r="AJ4347" s="9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</row>
    <row r="4348" spans="1:145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13"/>
      <c r="T4348" s="13"/>
      <c r="U4348" s="13"/>
      <c r="V4348" s="13"/>
      <c r="W4348" s="4"/>
      <c r="X4348" s="30"/>
      <c r="Y4348" s="9"/>
      <c r="Z4348" s="9"/>
      <c r="AA4348" s="28"/>
      <c r="AB4348" s="3"/>
      <c r="AC4348" s="1"/>
      <c r="AD4348" s="9"/>
      <c r="AE4348" s="3"/>
      <c r="AF4348" s="3"/>
      <c r="AG4348" s="3"/>
      <c r="AH4348" s="9"/>
      <c r="AI4348" s="10"/>
      <c r="AJ4348" s="9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</row>
    <row r="4349" spans="1:145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13"/>
      <c r="T4349" s="13"/>
      <c r="U4349" s="13"/>
      <c r="V4349" s="13"/>
      <c r="W4349" s="4"/>
      <c r="X4349" s="30"/>
      <c r="Y4349" s="9"/>
      <c r="Z4349" s="9"/>
      <c r="AA4349" s="28"/>
      <c r="AB4349" s="3"/>
      <c r="AC4349" s="1"/>
      <c r="AD4349" s="9"/>
      <c r="AE4349" s="3"/>
      <c r="AF4349" s="3"/>
      <c r="AG4349" s="3"/>
      <c r="AH4349" s="9"/>
      <c r="AI4349" s="10"/>
      <c r="AJ4349" s="9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</row>
    <row r="4350" spans="1:145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13"/>
      <c r="T4350" s="13"/>
      <c r="U4350" s="13"/>
      <c r="V4350" s="13"/>
      <c r="W4350" s="4"/>
      <c r="X4350" s="30"/>
      <c r="Y4350" s="9"/>
      <c r="Z4350" s="9"/>
      <c r="AA4350" s="28"/>
      <c r="AB4350" s="3"/>
      <c r="AC4350" s="1"/>
      <c r="AD4350" s="9"/>
      <c r="AE4350" s="3"/>
      <c r="AF4350" s="3"/>
      <c r="AG4350" s="3"/>
      <c r="AH4350" s="9"/>
      <c r="AI4350" s="10"/>
      <c r="AJ4350" s="9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</row>
    <row r="4351" spans="1:145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13"/>
      <c r="T4351" s="13"/>
      <c r="U4351" s="13"/>
      <c r="V4351" s="13"/>
      <c r="W4351" s="4"/>
      <c r="X4351" s="30"/>
      <c r="Y4351" s="9"/>
      <c r="Z4351" s="9"/>
      <c r="AA4351" s="28"/>
      <c r="AB4351" s="3"/>
      <c r="AC4351" s="1"/>
      <c r="AD4351" s="9"/>
      <c r="AE4351" s="3"/>
      <c r="AF4351" s="3"/>
      <c r="AG4351" s="3"/>
      <c r="AH4351" s="9"/>
      <c r="AI4351" s="10"/>
      <c r="AJ4351" s="9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</row>
    <row r="4352" spans="1:145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13"/>
      <c r="T4352" s="13"/>
      <c r="U4352" s="13"/>
      <c r="V4352" s="13"/>
      <c r="W4352" s="4"/>
      <c r="X4352" s="30"/>
      <c r="Y4352" s="9"/>
      <c r="Z4352" s="9"/>
      <c r="AA4352" s="28"/>
      <c r="AB4352" s="3"/>
      <c r="AC4352" s="1"/>
      <c r="AD4352" s="9"/>
      <c r="AE4352" s="3"/>
      <c r="AF4352" s="3"/>
      <c r="AG4352" s="3"/>
      <c r="AH4352" s="9"/>
      <c r="AI4352" s="10"/>
      <c r="AJ4352" s="9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</row>
    <row r="4353" spans="1:145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13"/>
      <c r="T4353" s="13"/>
      <c r="U4353" s="13"/>
      <c r="V4353" s="13"/>
      <c r="W4353" s="4"/>
      <c r="X4353" s="30"/>
      <c r="Y4353" s="9"/>
      <c r="Z4353" s="9"/>
      <c r="AA4353" s="28"/>
      <c r="AB4353" s="3"/>
      <c r="AC4353" s="1"/>
      <c r="AD4353" s="9"/>
      <c r="AE4353" s="3"/>
      <c r="AF4353" s="3"/>
      <c r="AG4353" s="3"/>
      <c r="AH4353" s="9"/>
      <c r="AI4353" s="10"/>
      <c r="AJ4353" s="9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</row>
    <row r="4354" spans="1:145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13"/>
      <c r="T4354" s="13"/>
      <c r="U4354" s="13"/>
      <c r="V4354" s="13"/>
      <c r="W4354" s="4"/>
      <c r="X4354" s="30"/>
      <c r="Y4354" s="9"/>
      <c r="Z4354" s="9"/>
      <c r="AA4354" s="28"/>
      <c r="AB4354" s="3"/>
      <c r="AC4354" s="1"/>
      <c r="AD4354" s="9"/>
      <c r="AE4354" s="3"/>
      <c r="AF4354" s="3"/>
      <c r="AG4354" s="3"/>
      <c r="AH4354" s="9"/>
      <c r="AI4354" s="10"/>
      <c r="AJ4354" s="9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</row>
    <row r="4355" spans="1:145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13"/>
      <c r="T4355" s="13"/>
      <c r="U4355" s="13"/>
      <c r="V4355" s="13"/>
      <c r="W4355" s="4"/>
      <c r="X4355" s="30"/>
      <c r="Y4355" s="9"/>
      <c r="Z4355" s="9"/>
      <c r="AA4355" s="28"/>
      <c r="AB4355" s="3"/>
      <c r="AC4355" s="1"/>
      <c r="AD4355" s="9"/>
      <c r="AE4355" s="3"/>
      <c r="AF4355" s="3"/>
      <c r="AG4355" s="3"/>
      <c r="AH4355" s="9"/>
      <c r="AI4355" s="10"/>
      <c r="AJ4355" s="9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</row>
    <row r="4356" spans="1:145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13"/>
      <c r="T4356" s="13"/>
      <c r="U4356" s="13"/>
      <c r="V4356" s="13"/>
      <c r="W4356" s="4"/>
      <c r="X4356" s="30"/>
      <c r="Y4356" s="9"/>
      <c r="Z4356" s="9"/>
      <c r="AA4356" s="28"/>
      <c r="AB4356" s="3"/>
      <c r="AC4356" s="1"/>
      <c r="AD4356" s="9"/>
      <c r="AE4356" s="3"/>
      <c r="AF4356" s="3"/>
      <c r="AG4356" s="3"/>
      <c r="AH4356" s="9"/>
      <c r="AI4356" s="10"/>
      <c r="AJ4356" s="9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</row>
    <row r="4357" spans="1:145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13"/>
      <c r="T4357" s="13"/>
      <c r="U4357" s="13"/>
      <c r="V4357" s="13"/>
      <c r="W4357" s="4"/>
      <c r="X4357" s="30"/>
      <c r="Y4357" s="9"/>
      <c r="Z4357" s="9"/>
      <c r="AA4357" s="28"/>
      <c r="AB4357" s="3"/>
      <c r="AC4357" s="1"/>
      <c r="AD4357" s="9"/>
      <c r="AE4357" s="3"/>
      <c r="AF4357" s="3"/>
      <c r="AG4357" s="3"/>
      <c r="AH4357" s="9"/>
      <c r="AI4357" s="10"/>
      <c r="AJ4357" s="9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</row>
    <row r="4358" spans="1:145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13"/>
      <c r="T4358" s="13"/>
      <c r="U4358" s="13"/>
      <c r="V4358" s="13"/>
      <c r="W4358" s="4"/>
      <c r="X4358" s="30"/>
      <c r="Y4358" s="9"/>
      <c r="Z4358" s="9"/>
      <c r="AA4358" s="28"/>
      <c r="AB4358" s="3"/>
      <c r="AC4358" s="1"/>
      <c r="AD4358" s="9"/>
      <c r="AE4358" s="3"/>
      <c r="AF4358" s="3"/>
      <c r="AG4358" s="3"/>
      <c r="AH4358" s="9"/>
      <c r="AI4358" s="10"/>
      <c r="AJ4358" s="9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</row>
    <row r="4359" spans="1:145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13"/>
      <c r="T4359" s="13"/>
      <c r="U4359" s="13"/>
      <c r="V4359" s="13"/>
      <c r="W4359" s="4"/>
      <c r="X4359" s="30"/>
      <c r="Y4359" s="9"/>
      <c r="Z4359" s="9"/>
      <c r="AA4359" s="28"/>
      <c r="AB4359" s="3"/>
      <c r="AC4359" s="1"/>
      <c r="AD4359" s="9"/>
      <c r="AE4359" s="3"/>
      <c r="AF4359" s="3"/>
      <c r="AG4359" s="3"/>
      <c r="AH4359" s="9"/>
      <c r="AI4359" s="10"/>
      <c r="AJ4359" s="9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</row>
    <row r="4360" spans="1:145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13"/>
      <c r="T4360" s="13"/>
      <c r="U4360" s="13"/>
      <c r="V4360" s="13"/>
      <c r="W4360" s="4"/>
      <c r="X4360" s="30"/>
      <c r="Y4360" s="9"/>
      <c r="Z4360" s="9"/>
      <c r="AA4360" s="28"/>
      <c r="AB4360" s="3"/>
      <c r="AC4360" s="1"/>
      <c r="AD4360" s="9"/>
      <c r="AE4360" s="3"/>
      <c r="AF4360" s="3"/>
      <c r="AG4360" s="3"/>
      <c r="AH4360" s="9"/>
      <c r="AI4360" s="10"/>
      <c r="AJ4360" s="9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</row>
    <row r="4361" spans="1:145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13"/>
      <c r="T4361" s="13"/>
      <c r="U4361" s="13"/>
      <c r="V4361" s="13"/>
      <c r="W4361" s="4"/>
      <c r="X4361" s="30"/>
      <c r="Y4361" s="9"/>
      <c r="Z4361" s="9"/>
      <c r="AA4361" s="28"/>
      <c r="AB4361" s="3"/>
      <c r="AC4361" s="1"/>
      <c r="AD4361" s="9"/>
      <c r="AE4361" s="3"/>
      <c r="AF4361" s="3"/>
      <c r="AG4361" s="3"/>
      <c r="AH4361" s="9"/>
      <c r="AI4361" s="10"/>
      <c r="AJ4361" s="9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</row>
    <row r="4362" spans="1:145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13"/>
      <c r="T4362" s="13"/>
      <c r="U4362" s="13"/>
      <c r="V4362" s="13"/>
      <c r="W4362" s="4"/>
      <c r="X4362" s="30"/>
      <c r="Y4362" s="9"/>
      <c r="Z4362" s="9"/>
      <c r="AA4362" s="28"/>
      <c r="AB4362" s="3"/>
      <c r="AC4362" s="1"/>
      <c r="AD4362" s="9"/>
      <c r="AE4362" s="3"/>
      <c r="AF4362" s="3"/>
      <c r="AG4362" s="3"/>
      <c r="AH4362" s="9"/>
      <c r="AI4362" s="10"/>
      <c r="AJ4362" s="9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</row>
    <row r="4363" spans="1:145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13"/>
      <c r="T4363" s="13"/>
      <c r="U4363" s="13"/>
      <c r="V4363" s="13"/>
      <c r="W4363" s="4"/>
      <c r="X4363" s="30"/>
      <c r="Y4363" s="9"/>
      <c r="Z4363" s="9"/>
      <c r="AA4363" s="28"/>
      <c r="AB4363" s="3"/>
      <c r="AC4363" s="1"/>
      <c r="AD4363" s="9"/>
      <c r="AE4363" s="3"/>
      <c r="AF4363" s="3"/>
      <c r="AG4363" s="3"/>
      <c r="AH4363" s="9"/>
      <c r="AI4363" s="10"/>
      <c r="AJ4363" s="9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</row>
    <row r="4364" spans="1:145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13"/>
      <c r="T4364" s="13"/>
      <c r="U4364" s="13"/>
      <c r="V4364" s="13"/>
      <c r="W4364" s="4"/>
      <c r="X4364" s="30"/>
      <c r="Y4364" s="9"/>
      <c r="Z4364" s="9"/>
      <c r="AA4364" s="28"/>
      <c r="AB4364" s="3"/>
      <c r="AC4364" s="1"/>
      <c r="AD4364" s="9"/>
      <c r="AE4364" s="3"/>
      <c r="AF4364" s="3"/>
      <c r="AG4364" s="3"/>
      <c r="AH4364" s="9"/>
      <c r="AI4364" s="10"/>
      <c r="AJ4364" s="9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</row>
    <row r="4365" spans="1:145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13"/>
      <c r="T4365" s="13"/>
      <c r="U4365" s="13"/>
      <c r="V4365" s="13"/>
      <c r="W4365" s="4"/>
      <c r="X4365" s="30"/>
      <c r="Y4365" s="9"/>
      <c r="Z4365" s="9"/>
      <c r="AA4365" s="28"/>
      <c r="AB4365" s="3"/>
      <c r="AC4365" s="1"/>
      <c r="AD4365" s="9"/>
      <c r="AE4365" s="3"/>
      <c r="AF4365" s="3"/>
      <c r="AG4365" s="3"/>
      <c r="AH4365" s="9"/>
      <c r="AI4365" s="10"/>
      <c r="AJ4365" s="9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</row>
    <row r="4366" spans="1:145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13"/>
      <c r="T4366" s="13"/>
      <c r="U4366" s="13"/>
      <c r="V4366" s="13"/>
      <c r="W4366" s="4"/>
      <c r="X4366" s="30"/>
      <c r="Y4366" s="9"/>
      <c r="Z4366" s="9"/>
      <c r="AA4366" s="28"/>
      <c r="AB4366" s="3"/>
      <c r="AC4366" s="1"/>
      <c r="AD4366" s="9"/>
      <c r="AE4366" s="3"/>
      <c r="AF4366" s="3"/>
      <c r="AG4366" s="3"/>
      <c r="AH4366" s="9"/>
      <c r="AI4366" s="10"/>
      <c r="AJ4366" s="9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</row>
    <row r="4367" spans="1:145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13"/>
      <c r="T4367" s="13"/>
      <c r="U4367" s="13"/>
      <c r="V4367" s="13"/>
      <c r="W4367" s="4"/>
      <c r="X4367" s="30"/>
      <c r="Y4367" s="9"/>
      <c r="Z4367" s="9"/>
      <c r="AA4367" s="28"/>
      <c r="AB4367" s="3"/>
      <c r="AC4367" s="1"/>
      <c r="AD4367" s="9"/>
      <c r="AE4367" s="3"/>
      <c r="AF4367" s="3"/>
      <c r="AG4367" s="3"/>
      <c r="AH4367" s="9"/>
      <c r="AI4367" s="10"/>
      <c r="AJ4367" s="9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</row>
    <row r="4368" spans="1:145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13"/>
      <c r="T4368" s="13"/>
      <c r="U4368" s="13"/>
      <c r="V4368" s="13"/>
      <c r="W4368" s="4"/>
      <c r="X4368" s="30"/>
      <c r="Y4368" s="9"/>
      <c r="Z4368" s="9"/>
      <c r="AA4368" s="28"/>
      <c r="AB4368" s="3"/>
      <c r="AC4368" s="1"/>
      <c r="AD4368" s="9"/>
      <c r="AE4368" s="3"/>
      <c r="AF4368" s="3"/>
      <c r="AG4368" s="3"/>
      <c r="AH4368" s="9"/>
      <c r="AI4368" s="10"/>
      <c r="AJ4368" s="9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</row>
    <row r="4369" spans="1:145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13"/>
      <c r="T4369" s="13"/>
      <c r="U4369" s="13"/>
      <c r="V4369" s="13"/>
      <c r="W4369" s="4"/>
      <c r="X4369" s="30"/>
      <c r="Y4369" s="9"/>
      <c r="Z4369" s="9"/>
      <c r="AA4369" s="28"/>
      <c r="AB4369" s="3"/>
      <c r="AC4369" s="1"/>
      <c r="AD4369" s="9"/>
      <c r="AE4369" s="3"/>
      <c r="AF4369" s="3"/>
      <c r="AG4369" s="3"/>
      <c r="AH4369" s="9"/>
      <c r="AI4369" s="10"/>
      <c r="AJ4369" s="9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</row>
    <row r="4370" spans="1:145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13"/>
      <c r="T4370" s="13"/>
      <c r="U4370" s="13"/>
      <c r="V4370" s="13"/>
      <c r="W4370" s="4"/>
      <c r="X4370" s="30"/>
      <c r="Y4370" s="9"/>
      <c r="Z4370" s="9"/>
      <c r="AA4370" s="28"/>
      <c r="AB4370" s="3"/>
      <c r="AC4370" s="1"/>
      <c r="AD4370" s="9"/>
      <c r="AE4370" s="3"/>
      <c r="AF4370" s="3"/>
      <c r="AG4370" s="3"/>
      <c r="AH4370" s="9"/>
      <c r="AI4370" s="10"/>
      <c r="AJ4370" s="9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</row>
    <row r="4371" spans="1:145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13"/>
      <c r="T4371" s="13"/>
      <c r="U4371" s="13"/>
      <c r="V4371" s="13"/>
      <c r="W4371" s="4"/>
      <c r="X4371" s="30"/>
      <c r="Y4371" s="9"/>
      <c r="Z4371" s="9"/>
      <c r="AA4371" s="28"/>
      <c r="AB4371" s="3"/>
      <c r="AC4371" s="1"/>
      <c r="AD4371" s="9"/>
      <c r="AE4371" s="3"/>
      <c r="AF4371" s="3"/>
      <c r="AG4371" s="3"/>
      <c r="AH4371" s="9"/>
      <c r="AI4371" s="10"/>
      <c r="AJ4371" s="9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</row>
    <row r="4372" spans="1:145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13"/>
      <c r="T4372" s="13"/>
      <c r="U4372" s="13"/>
      <c r="V4372" s="13"/>
      <c r="W4372" s="4"/>
      <c r="X4372" s="30"/>
      <c r="Y4372" s="9"/>
      <c r="Z4372" s="9"/>
      <c r="AA4372" s="28"/>
      <c r="AB4372" s="3"/>
      <c r="AC4372" s="1"/>
      <c r="AD4372" s="9"/>
      <c r="AE4372" s="3"/>
      <c r="AF4372" s="3"/>
      <c r="AG4372" s="3"/>
      <c r="AH4372" s="9"/>
      <c r="AI4372" s="10"/>
      <c r="AJ4372" s="9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</row>
    <row r="4373" spans="1:145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13"/>
      <c r="T4373" s="13"/>
      <c r="U4373" s="13"/>
      <c r="V4373" s="13"/>
      <c r="W4373" s="4"/>
      <c r="X4373" s="30"/>
      <c r="Y4373" s="9"/>
      <c r="Z4373" s="9"/>
      <c r="AA4373" s="28"/>
      <c r="AB4373" s="3"/>
      <c r="AC4373" s="1"/>
      <c r="AD4373" s="9"/>
      <c r="AE4373" s="3"/>
      <c r="AF4373" s="3"/>
      <c r="AG4373" s="3"/>
      <c r="AH4373" s="9"/>
      <c r="AI4373" s="10"/>
      <c r="AJ4373" s="9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</row>
    <row r="4374" spans="1:145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13"/>
      <c r="T4374" s="13"/>
      <c r="U4374" s="13"/>
      <c r="V4374" s="13"/>
      <c r="W4374" s="4"/>
      <c r="X4374" s="30"/>
      <c r="Y4374" s="9"/>
      <c r="Z4374" s="9"/>
      <c r="AA4374" s="28"/>
      <c r="AB4374" s="3"/>
      <c r="AC4374" s="1"/>
      <c r="AD4374" s="9"/>
      <c r="AE4374" s="3"/>
      <c r="AF4374" s="3"/>
      <c r="AG4374" s="3"/>
      <c r="AH4374" s="9"/>
      <c r="AI4374" s="10"/>
      <c r="AJ4374" s="9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</row>
    <row r="4375" spans="1:145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13"/>
      <c r="T4375" s="13"/>
      <c r="U4375" s="13"/>
      <c r="V4375" s="13"/>
      <c r="W4375" s="4"/>
      <c r="X4375" s="30"/>
      <c r="Y4375" s="9"/>
      <c r="Z4375" s="9"/>
      <c r="AA4375" s="28"/>
      <c r="AB4375" s="3"/>
      <c r="AC4375" s="1"/>
      <c r="AD4375" s="9"/>
      <c r="AE4375" s="3"/>
      <c r="AF4375" s="3"/>
      <c r="AG4375" s="3"/>
      <c r="AH4375" s="9"/>
      <c r="AI4375" s="10"/>
      <c r="AJ4375" s="9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</row>
    <row r="4376" spans="1:145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13"/>
      <c r="T4376" s="13"/>
      <c r="U4376" s="13"/>
      <c r="V4376" s="13"/>
      <c r="W4376" s="4"/>
      <c r="X4376" s="30"/>
      <c r="Y4376" s="9"/>
      <c r="Z4376" s="9"/>
      <c r="AA4376" s="28"/>
      <c r="AB4376" s="3"/>
      <c r="AC4376" s="1"/>
      <c r="AD4376" s="9"/>
      <c r="AE4376" s="3"/>
      <c r="AF4376" s="3"/>
      <c r="AG4376" s="3"/>
      <c r="AH4376" s="9"/>
      <c r="AI4376" s="10"/>
      <c r="AJ4376" s="9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</row>
    <row r="4377" spans="1:145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13"/>
      <c r="T4377" s="13"/>
      <c r="U4377" s="13"/>
      <c r="V4377" s="13"/>
      <c r="W4377" s="4"/>
      <c r="X4377" s="30"/>
      <c r="Y4377" s="9"/>
      <c r="Z4377" s="9"/>
      <c r="AA4377" s="28"/>
      <c r="AB4377" s="3"/>
      <c r="AC4377" s="1"/>
      <c r="AD4377" s="9"/>
      <c r="AE4377" s="3"/>
      <c r="AF4377" s="3"/>
      <c r="AG4377" s="3"/>
      <c r="AH4377" s="9"/>
      <c r="AI4377" s="10"/>
      <c r="AJ4377" s="9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</row>
    <row r="4378" spans="1:145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13"/>
      <c r="T4378" s="13"/>
      <c r="U4378" s="13"/>
      <c r="V4378" s="13"/>
      <c r="W4378" s="4"/>
      <c r="X4378" s="30"/>
      <c r="Y4378" s="9"/>
      <c r="Z4378" s="9"/>
      <c r="AA4378" s="28"/>
      <c r="AB4378" s="3"/>
      <c r="AC4378" s="1"/>
      <c r="AD4378" s="9"/>
      <c r="AE4378" s="3"/>
      <c r="AF4378" s="3"/>
      <c r="AG4378" s="3"/>
      <c r="AH4378" s="9"/>
      <c r="AI4378" s="10"/>
      <c r="AJ4378" s="9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</row>
    <row r="4379" spans="1:145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13"/>
      <c r="T4379" s="13"/>
      <c r="U4379" s="13"/>
      <c r="V4379" s="13"/>
      <c r="W4379" s="4"/>
      <c r="X4379" s="30"/>
      <c r="Y4379" s="9"/>
      <c r="Z4379" s="9"/>
      <c r="AA4379" s="28"/>
      <c r="AB4379" s="3"/>
      <c r="AC4379" s="1"/>
      <c r="AD4379" s="9"/>
      <c r="AE4379" s="3"/>
      <c r="AF4379" s="3"/>
      <c r="AG4379" s="3"/>
      <c r="AH4379" s="9"/>
      <c r="AI4379" s="10"/>
      <c r="AJ4379" s="9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</row>
    <row r="4380" spans="1:145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13"/>
      <c r="T4380" s="13"/>
      <c r="U4380" s="13"/>
      <c r="V4380" s="13"/>
      <c r="W4380" s="4"/>
      <c r="X4380" s="30"/>
      <c r="Y4380" s="9"/>
      <c r="Z4380" s="9"/>
      <c r="AA4380" s="28"/>
      <c r="AB4380" s="3"/>
      <c r="AC4380" s="1"/>
      <c r="AD4380" s="9"/>
      <c r="AE4380" s="3"/>
      <c r="AF4380" s="3"/>
      <c r="AG4380" s="3"/>
      <c r="AH4380" s="9"/>
      <c r="AI4380" s="10"/>
      <c r="AJ4380" s="9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</row>
    <row r="4381" spans="1:145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13"/>
      <c r="T4381" s="13"/>
      <c r="U4381" s="13"/>
      <c r="V4381" s="13"/>
      <c r="W4381" s="4"/>
      <c r="X4381" s="30"/>
      <c r="Y4381" s="9"/>
      <c r="Z4381" s="9"/>
      <c r="AA4381" s="28"/>
      <c r="AB4381" s="3"/>
      <c r="AC4381" s="1"/>
      <c r="AD4381" s="9"/>
      <c r="AE4381" s="3"/>
      <c r="AF4381" s="3"/>
      <c r="AG4381" s="3"/>
      <c r="AH4381" s="9"/>
      <c r="AI4381" s="10"/>
      <c r="AJ4381" s="9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</row>
    <row r="4382" spans="1:145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13"/>
      <c r="T4382" s="13"/>
      <c r="U4382" s="13"/>
      <c r="V4382" s="13"/>
      <c r="W4382" s="4"/>
      <c r="X4382" s="30"/>
      <c r="Y4382" s="9"/>
      <c r="Z4382" s="9"/>
      <c r="AA4382" s="28"/>
      <c r="AB4382" s="3"/>
      <c r="AC4382" s="1"/>
      <c r="AD4382" s="9"/>
      <c r="AE4382" s="3"/>
      <c r="AF4382" s="3"/>
      <c r="AG4382" s="3"/>
      <c r="AH4382" s="9"/>
      <c r="AI4382" s="10"/>
      <c r="AJ4382" s="9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</row>
    <row r="4383" spans="1:145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13"/>
      <c r="T4383" s="13"/>
      <c r="U4383" s="13"/>
      <c r="V4383" s="13"/>
      <c r="W4383" s="4"/>
      <c r="X4383" s="30"/>
      <c r="Y4383" s="9"/>
      <c r="Z4383" s="9"/>
      <c r="AA4383" s="28"/>
      <c r="AB4383" s="3"/>
      <c r="AC4383" s="1"/>
      <c r="AD4383" s="9"/>
      <c r="AE4383" s="3"/>
      <c r="AF4383" s="3"/>
      <c r="AG4383" s="3"/>
      <c r="AH4383" s="9"/>
      <c r="AI4383" s="10"/>
      <c r="AJ4383" s="9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</row>
    <row r="4384" spans="1:145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13"/>
      <c r="T4384" s="13"/>
      <c r="U4384" s="13"/>
      <c r="V4384" s="13"/>
      <c r="W4384" s="4"/>
      <c r="X4384" s="30"/>
      <c r="Y4384" s="9"/>
      <c r="Z4384" s="9"/>
      <c r="AA4384" s="28"/>
      <c r="AB4384" s="3"/>
      <c r="AC4384" s="1"/>
      <c r="AD4384" s="9"/>
      <c r="AE4384" s="3"/>
      <c r="AF4384" s="3"/>
      <c r="AG4384" s="3"/>
      <c r="AH4384" s="9"/>
      <c r="AI4384" s="10"/>
      <c r="AJ4384" s="9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</row>
    <row r="4385" spans="1:145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13"/>
      <c r="T4385" s="13"/>
      <c r="U4385" s="13"/>
      <c r="V4385" s="13"/>
      <c r="W4385" s="4"/>
      <c r="X4385" s="30"/>
      <c r="Y4385" s="9"/>
      <c r="Z4385" s="9"/>
      <c r="AA4385" s="28"/>
      <c r="AB4385" s="3"/>
      <c r="AC4385" s="1"/>
      <c r="AD4385" s="9"/>
      <c r="AE4385" s="3"/>
      <c r="AF4385" s="3"/>
      <c r="AG4385" s="3"/>
      <c r="AH4385" s="9"/>
      <c r="AI4385" s="10"/>
      <c r="AJ4385" s="9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</row>
    <row r="4386" spans="1:145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13"/>
      <c r="T4386" s="13"/>
      <c r="U4386" s="13"/>
      <c r="V4386" s="13"/>
      <c r="W4386" s="4"/>
      <c r="X4386" s="30"/>
      <c r="Y4386" s="9"/>
      <c r="Z4386" s="9"/>
      <c r="AA4386" s="28"/>
      <c r="AB4386" s="3"/>
      <c r="AC4386" s="1"/>
      <c r="AD4386" s="9"/>
      <c r="AE4386" s="3"/>
      <c r="AF4386" s="3"/>
      <c r="AG4386" s="3"/>
      <c r="AH4386" s="9"/>
      <c r="AI4386" s="10"/>
      <c r="AJ4386" s="9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</row>
    <row r="4387" spans="1:145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13"/>
      <c r="T4387" s="13"/>
      <c r="U4387" s="13"/>
      <c r="V4387" s="13"/>
      <c r="W4387" s="4"/>
      <c r="X4387" s="30"/>
      <c r="Y4387" s="9"/>
      <c r="Z4387" s="9"/>
      <c r="AA4387" s="28"/>
      <c r="AB4387" s="3"/>
      <c r="AC4387" s="1"/>
      <c r="AD4387" s="9"/>
      <c r="AE4387" s="3"/>
      <c r="AF4387" s="3"/>
      <c r="AG4387" s="3"/>
      <c r="AH4387" s="9"/>
      <c r="AI4387" s="10"/>
      <c r="AJ4387" s="9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</row>
    <row r="4388" spans="1:145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13"/>
      <c r="T4388" s="13"/>
      <c r="U4388" s="13"/>
      <c r="V4388" s="13"/>
      <c r="W4388" s="4"/>
      <c r="X4388" s="30"/>
      <c r="Y4388" s="9"/>
      <c r="Z4388" s="9"/>
      <c r="AA4388" s="28"/>
      <c r="AB4388" s="3"/>
      <c r="AC4388" s="1"/>
      <c r="AD4388" s="9"/>
      <c r="AE4388" s="3"/>
      <c r="AF4388" s="3"/>
      <c r="AG4388" s="3"/>
      <c r="AH4388" s="9"/>
      <c r="AI4388" s="10"/>
      <c r="AJ4388" s="9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</row>
    <row r="4389" spans="1:145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13"/>
      <c r="T4389" s="13"/>
      <c r="U4389" s="13"/>
      <c r="V4389" s="13"/>
      <c r="W4389" s="4"/>
      <c r="X4389" s="30"/>
      <c r="Y4389" s="9"/>
      <c r="Z4389" s="9"/>
      <c r="AA4389" s="28"/>
      <c r="AB4389" s="3"/>
      <c r="AC4389" s="1"/>
      <c r="AD4389" s="9"/>
      <c r="AE4389" s="3"/>
      <c r="AF4389" s="3"/>
      <c r="AG4389" s="3"/>
      <c r="AH4389" s="9"/>
      <c r="AI4389" s="10"/>
      <c r="AJ4389" s="9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</row>
    <row r="4390" spans="1:145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13"/>
      <c r="T4390" s="13"/>
      <c r="U4390" s="13"/>
      <c r="V4390" s="13"/>
      <c r="W4390" s="4"/>
      <c r="X4390" s="30"/>
      <c r="Y4390" s="9"/>
      <c r="Z4390" s="9"/>
      <c r="AA4390" s="28"/>
      <c r="AB4390" s="3"/>
      <c r="AC4390" s="1"/>
      <c r="AD4390" s="9"/>
      <c r="AE4390" s="3"/>
      <c r="AF4390" s="3"/>
      <c r="AG4390" s="3"/>
      <c r="AH4390" s="9"/>
      <c r="AI4390" s="10"/>
      <c r="AJ4390" s="9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</row>
    <row r="4391" spans="1:145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13"/>
      <c r="T4391" s="13"/>
      <c r="U4391" s="13"/>
      <c r="V4391" s="13"/>
      <c r="W4391" s="4"/>
      <c r="X4391" s="30"/>
      <c r="Y4391" s="9"/>
      <c r="Z4391" s="9"/>
      <c r="AA4391" s="28"/>
      <c r="AB4391" s="3"/>
      <c r="AC4391" s="1"/>
      <c r="AD4391" s="9"/>
      <c r="AE4391" s="3"/>
      <c r="AF4391" s="3"/>
      <c r="AG4391" s="3"/>
      <c r="AH4391" s="9"/>
      <c r="AI4391" s="10"/>
      <c r="AJ4391" s="9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</row>
    <row r="4392" spans="1:145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13"/>
      <c r="T4392" s="13"/>
      <c r="U4392" s="13"/>
      <c r="V4392" s="13"/>
      <c r="W4392" s="4"/>
      <c r="X4392" s="30"/>
      <c r="Y4392" s="9"/>
      <c r="Z4392" s="9"/>
      <c r="AA4392" s="28"/>
      <c r="AB4392" s="3"/>
      <c r="AC4392" s="1"/>
      <c r="AD4392" s="9"/>
      <c r="AE4392" s="3"/>
      <c r="AF4392" s="3"/>
      <c r="AG4392" s="3"/>
      <c r="AH4392" s="9"/>
      <c r="AI4392" s="10"/>
      <c r="AJ4392" s="9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</row>
    <row r="4393" spans="1:145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13"/>
      <c r="T4393" s="13"/>
      <c r="U4393" s="13"/>
      <c r="V4393" s="13"/>
      <c r="W4393" s="4"/>
      <c r="X4393" s="30"/>
      <c r="Y4393" s="9"/>
      <c r="Z4393" s="9"/>
      <c r="AA4393" s="28"/>
      <c r="AB4393" s="3"/>
      <c r="AC4393" s="1"/>
      <c r="AD4393" s="9"/>
      <c r="AE4393" s="3"/>
      <c r="AF4393" s="3"/>
      <c r="AG4393" s="3"/>
      <c r="AH4393" s="9"/>
      <c r="AI4393" s="10"/>
      <c r="AJ4393" s="9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</row>
    <row r="4394" spans="1:145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13"/>
      <c r="T4394" s="13"/>
      <c r="U4394" s="13"/>
      <c r="V4394" s="13"/>
      <c r="W4394" s="4"/>
      <c r="X4394" s="30"/>
      <c r="Y4394" s="9"/>
      <c r="Z4394" s="9"/>
      <c r="AA4394" s="28"/>
      <c r="AB4394" s="3"/>
      <c r="AC4394" s="1"/>
      <c r="AD4394" s="9"/>
      <c r="AE4394" s="3"/>
      <c r="AF4394" s="3"/>
      <c r="AG4394" s="3"/>
      <c r="AH4394" s="9"/>
      <c r="AI4394" s="10"/>
      <c r="AJ4394" s="9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</row>
    <row r="4395" spans="1:145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13"/>
      <c r="T4395" s="13"/>
      <c r="U4395" s="13"/>
      <c r="V4395" s="13"/>
      <c r="W4395" s="4"/>
      <c r="X4395" s="30"/>
      <c r="Y4395" s="9"/>
      <c r="Z4395" s="9"/>
      <c r="AA4395" s="28"/>
      <c r="AB4395" s="3"/>
      <c r="AC4395" s="1"/>
      <c r="AD4395" s="9"/>
      <c r="AE4395" s="3"/>
      <c r="AF4395" s="3"/>
      <c r="AG4395" s="3"/>
      <c r="AH4395" s="9"/>
      <c r="AI4395" s="10"/>
      <c r="AJ4395" s="9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</row>
    <row r="4396" spans="1:145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13"/>
      <c r="T4396" s="13"/>
      <c r="U4396" s="13"/>
      <c r="V4396" s="13"/>
      <c r="W4396" s="4"/>
      <c r="X4396" s="30"/>
      <c r="Y4396" s="27"/>
      <c r="Z4396" s="27"/>
      <c r="AA4396" s="32"/>
      <c r="AB4396" s="20"/>
      <c r="AC4396" s="23"/>
      <c r="AD4396" s="27"/>
      <c r="AE4396" s="20"/>
      <c r="AF4396" s="20"/>
      <c r="AG4396" s="20"/>
      <c r="AH4396" s="27"/>
      <c r="AI4396" s="21"/>
      <c r="AJ4396" s="27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</row>
    <row r="4397" spans="1:145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13"/>
      <c r="T4397" s="13"/>
      <c r="U4397" s="13"/>
      <c r="V4397" s="13"/>
      <c r="W4397" s="4"/>
      <c r="X4397" s="30"/>
      <c r="Y4397" s="9"/>
      <c r="Z4397" s="9"/>
      <c r="AA4397" s="28"/>
      <c r="AB4397" s="3"/>
      <c r="AC4397" s="1"/>
      <c r="AD4397" s="9"/>
      <c r="AE4397" s="3"/>
      <c r="AF4397" s="3"/>
      <c r="AG4397" s="3"/>
      <c r="AH4397" s="9"/>
      <c r="AI4397" s="10"/>
      <c r="AJ4397" s="9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</row>
    <row r="4398" spans="1:145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13"/>
      <c r="T4398" s="13"/>
      <c r="U4398" s="13"/>
      <c r="V4398" s="13"/>
      <c r="W4398" s="4"/>
      <c r="X4398" s="30"/>
      <c r="Y4398" s="9"/>
      <c r="Z4398" s="9"/>
      <c r="AA4398" s="28"/>
      <c r="AB4398" s="3"/>
      <c r="AC4398" s="1"/>
      <c r="AD4398" s="9"/>
      <c r="AE4398" s="3"/>
      <c r="AF4398" s="3"/>
      <c r="AG4398" s="3"/>
      <c r="AH4398" s="9"/>
      <c r="AI4398" s="10"/>
      <c r="AJ4398" s="9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</row>
    <row r="4399" spans="1:145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13"/>
      <c r="T4399" s="13"/>
      <c r="U4399" s="13"/>
      <c r="V4399" s="13"/>
      <c r="W4399" s="4"/>
      <c r="X4399" s="30"/>
      <c r="Y4399" s="9"/>
      <c r="Z4399" s="9"/>
      <c r="AA4399" s="28"/>
      <c r="AB4399" s="3"/>
      <c r="AC4399" s="1"/>
      <c r="AD4399" s="9"/>
      <c r="AE4399" s="3"/>
      <c r="AF4399" s="3"/>
      <c r="AG4399" s="3"/>
      <c r="AH4399" s="9"/>
      <c r="AI4399" s="10"/>
      <c r="AJ4399" s="9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</row>
    <row r="4400" spans="1:145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13"/>
      <c r="T4400" s="13"/>
      <c r="U4400" s="13"/>
      <c r="V4400" s="13"/>
      <c r="W4400" s="4"/>
      <c r="X4400" s="30"/>
      <c r="Y4400" s="9"/>
      <c r="Z4400" s="9"/>
      <c r="AA4400" s="28"/>
      <c r="AB4400" s="3"/>
      <c r="AC4400" s="1"/>
      <c r="AD4400" s="9"/>
      <c r="AE4400" s="3"/>
      <c r="AF4400" s="3"/>
      <c r="AG4400" s="3"/>
      <c r="AH4400" s="9"/>
      <c r="AI4400" s="10"/>
      <c r="AJ4400" s="9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</row>
    <row r="4401" spans="1:145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13"/>
      <c r="T4401" s="13"/>
      <c r="U4401" s="13"/>
      <c r="V4401" s="13"/>
      <c r="W4401" s="4"/>
      <c r="X4401" s="30"/>
      <c r="Y4401" s="9"/>
      <c r="Z4401" s="9"/>
      <c r="AA4401" s="28"/>
      <c r="AB4401" s="3"/>
      <c r="AC4401" s="1"/>
      <c r="AD4401" s="9"/>
      <c r="AE4401" s="3"/>
      <c r="AF4401" s="3"/>
      <c r="AG4401" s="3"/>
      <c r="AH4401" s="9"/>
      <c r="AI4401" s="10"/>
      <c r="AJ4401" s="9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</row>
    <row r="4402" spans="1:145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13"/>
      <c r="T4402" s="13"/>
      <c r="U4402" s="13"/>
      <c r="V4402" s="13"/>
      <c r="W4402" s="4"/>
      <c r="X4402" s="30"/>
      <c r="Y4402" s="9"/>
      <c r="Z4402" s="9"/>
      <c r="AA4402" s="28"/>
      <c r="AB4402" s="3"/>
      <c r="AC4402" s="1"/>
      <c r="AD4402" s="9"/>
      <c r="AE4402" s="3"/>
      <c r="AF4402" s="3"/>
      <c r="AG4402" s="3"/>
      <c r="AH4402" s="9"/>
      <c r="AI4402" s="10"/>
      <c r="AJ4402" s="9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</row>
    <row r="4403" spans="1:145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13"/>
      <c r="T4403" s="13"/>
      <c r="U4403" s="13"/>
      <c r="V4403" s="13"/>
      <c r="W4403" s="4"/>
      <c r="X4403" s="30"/>
      <c r="Y4403" s="9"/>
      <c r="Z4403" s="9"/>
      <c r="AA4403" s="28"/>
      <c r="AB4403" s="3"/>
      <c r="AC4403" s="1"/>
      <c r="AD4403" s="9"/>
      <c r="AE4403" s="3"/>
      <c r="AF4403" s="3"/>
      <c r="AG4403" s="3"/>
      <c r="AH4403" s="9"/>
      <c r="AI4403" s="10"/>
      <c r="AJ4403" s="9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</row>
    <row r="4404" spans="1:145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13"/>
      <c r="T4404" s="13"/>
      <c r="U4404" s="13"/>
      <c r="V4404" s="13"/>
      <c r="W4404" s="4"/>
      <c r="X4404" s="30"/>
      <c r="Y4404" s="9"/>
      <c r="Z4404" s="9"/>
      <c r="AA4404" s="28"/>
      <c r="AB4404" s="3"/>
      <c r="AC4404" s="1"/>
      <c r="AD4404" s="9"/>
      <c r="AE4404" s="3"/>
      <c r="AF4404" s="3"/>
      <c r="AG4404" s="3"/>
      <c r="AH4404" s="9"/>
      <c r="AI4404" s="10"/>
      <c r="AJ4404" s="9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</row>
    <row r="4405" spans="1:145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13"/>
      <c r="T4405" s="13"/>
      <c r="U4405" s="13"/>
      <c r="V4405" s="13"/>
      <c r="W4405" s="4"/>
      <c r="X4405" s="30"/>
      <c r="Y4405" s="9"/>
      <c r="Z4405" s="9"/>
      <c r="AA4405" s="28"/>
      <c r="AB4405" s="3"/>
      <c r="AC4405" s="1"/>
      <c r="AD4405" s="9"/>
      <c r="AE4405" s="3"/>
      <c r="AF4405" s="3"/>
      <c r="AG4405" s="3"/>
      <c r="AH4405" s="9"/>
      <c r="AI4405" s="10"/>
      <c r="AJ4405" s="9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</row>
    <row r="4406" spans="1:145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13"/>
      <c r="T4406" s="13"/>
      <c r="U4406" s="13"/>
      <c r="V4406" s="13"/>
      <c r="W4406" s="4"/>
      <c r="X4406" s="30"/>
      <c r="Y4406" s="9"/>
      <c r="Z4406" s="9"/>
      <c r="AA4406" s="28"/>
      <c r="AB4406" s="3"/>
      <c r="AC4406" s="1"/>
      <c r="AD4406" s="9"/>
      <c r="AE4406" s="3"/>
      <c r="AF4406" s="3"/>
      <c r="AG4406" s="3"/>
      <c r="AH4406" s="9"/>
      <c r="AI4406" s="10"/>
      <c r="AJ4406" s="9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</row>
    <row r="4407" spans="1:145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13"/>
      <c r="T4407" s="13"/>
      <c r="U4407" s="13"/>
      <c r="V4407" s="13"/>
      <c r="W4407" s="4"/>
      <c r="X4407" s="30"/>
      <c r="Y4407" s="9"/>
      <c r="Z4407" s="9"/>
      <c r="AA4407" s="28"/>
      <c r="AB4407" s="3"/>
      <c r="AC4407" s="1"/>
      <c r="AD4407" s="9"/>
      <c r="AE4407" s="3"/>
      <c r="AF4407" s="3"/>
      <c r="AG4407" s="3"/>
      <c r="AH4407" s="9"/>
      <c r="AI4407" s="10"/>
      <c r="AJ4407" s="9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</row>
    <row r="4408" spans="1:145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13"/>
      <c r="T4408" s="13"/>
      <c r="U4408" s="13"/>
      <c r="V4408" s="13"/>
      <c r="W4408" s="4"/>
      <c r="X4408" s="30"/>
      <c r="Y4408" s="9"/>
      <c r="Z4408" s="9"/>
      <c r="AA4408" s="28"/>
      <c r="AB4408" s="3"/>
      <c r="AC4408" s="1"/>
      <c r="AD4408" s="9"/>
      <c r="AE4408" s="3"/>
      <c r="AF4408" s="3"/>
      <c r="AG4408" s="3"/>
      <c r="AH4408" s="9"/>
      <c r="AI4408" s="10"/>
      <c r="AJ4408" s="9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</row>
    <row r="4409" spans="1:145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13"/>
      <c r="T4409" s="13"/>
      <c r="U4409" s="13"/>
      <c r="V4409" s="13"/>
      <c r="W4409" s="4"/>
      <c r="X4409" s="30"/>
      <c r="Y4409" s="9"/>
      <c r="Z4409" s="9"/>
      <c r="AA4409" s="28"/>
      <c r="AB4409" s="3"/>
      <c r="AC4409" s="1"/>
      <c r="AD4409" s="9"/>
      <c r="AE4409" s="3"/>
      <c r="AF4409" s="3"/>
      <c r="AG4409" s="3"/>
      <c r="AH4409" s="9"/>
      <c r="AI4409" s="10"/>
      <c r="AJ4409" s="9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</row>
    <row r="4410" spans="1:145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13"/>
      <c r="T4410" s="13"/>
      <c r="U4410" s="13"/>
      <c r="V4410" s="13"/>
      <c r="W4410" s="4"/>
      <c r="X4410" s="30"/>
      <c r="Y4410" s="9"/>
      <c r="Z4410" s="9"/>
      <c r="AA4410" s="28"/>
      <c r="AB4410" s="3"/>
      <c r="AC4410" s="1"/>
      <c r="AD4410" s="9"/>
      <c r="AE4410" s="3"/>
      <c r="AF4410" s="3"/>
      <c r="AG4410" s="3"/>
      <c r="AH4410" s="9"/>
      <c r="AI4410" s="10"/>
      <c r="AJ4410" s="9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</row>
    <row r="4411" spans="1:145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13"/>
      <c r="T4411" s="13"/>
      <c r="U4411" s="13"/>
      <c r="V4411" s="13"/>
      <c r="W4411" s="4"/>
      <c r="X4411" s="30"/>
      <c r="Y4411" s="9"/>
      <c r="Z4411" s="9"/>
      <c r="AA4411" s="28"/>
      <c r="AB4411" s="3"/>
      <c r="AC4411" s="1"/>
      <c r="AD4411" s="9"/>
      <c r="AE4411" s="3"/>
      <c r="AF4411" s="3"/>
      <c r="AG4411" s="3"/>
      <c r="AH4411" s="9"/>
      <c r="AI4411" s="10"/>
      <c r="AJ4411" s="9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</row>
    <row r="4412" spans="1:145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13"/>
      <c r="T4412" s="13"/>
      <c r="U4412" s="13"/>
      <c r="V4412" s="13"/>
      <c r="W4412" s="4"/>
      <c r="X4412" s="30"/>
      <c r="Y4412" s="9"/>
      <c r="Z4412" s="9"/>
      <c r="AA4412" s="28"/>
      <c r="AB4412" s="3"/>
      <c r="AC4412" s="1"/>
      <c r="AD4412" s="9"/>
      <c r="AE4412" s="3"/>
      <c r="AF4412" s="3"/>
      <c r="AG4412" s="3"/>
      <c r="AH4412" s="9"/>
      <c r="AI4412" s="10"/>
      <c r="AJ4412" s="9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</row>
    <row r="4413" spans="1:145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13"/>
      <c r="T4413" s="13"/>
      <c r="U4413" s="13"/>
      <c r="V4413" s="13"/>
      <c r="W4413" s="4"/>
      <c r="X4413" s="30"/>
      <c r="Y4413" s="9"/>
      <c r="Z4413" s="9"/>
      <c r="AA4413" s="28"/>
      <c r="AB4413" s="3"/>
      <c r="AC4413" s="1"/>
      <c r="AD4413" s="9"/>
      <c r="AE4413" s="3"/>
      <c r="AF4413" s="3"/>
      <c r="AG4413" s="3"/>
      <c r="AH4413" s="9"/>
      <c r="AI4413" s="10"/>
      <c r="AJ4413" s="9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</row>
    <row r="4414" spans="1:145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13"/>
      <c r="T4414" s="13"/>
      <c r="U4414" s="13"/>
      <c r="V4414" s="13"/>
      <c r="W4414" s="4"/>
      <c r="X4414" s="30"/>
      <c r="Y4414" s="9"/>
      <c r="Z4414" s="9"/>
      <c r="AA4414" s="28"/>
      <c r="AB4414" s="3"/>
      <c r="AC4414" s="1"/>
      <c r="AD4414" s="9"/>
      <c r="AE4414" s="3"/>
      <c r="AF4414" s="3"/>
      <c r="AG4414" s="3"/>
      <c r="AH4414" s="9"/>
      <c r="AI4414" s="10"/>
      <c r="AJ4414" s="9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</row>
    <row r="4415" spans="1:145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13"/>
      <c r="T4415" s="13"/>
      <c r="U4415" s="13"/>
      <c r="V4415" s="13"/>
      <c r="W4415" s="4"/>
      <c r="X4415" s="30"/>
      <c r="Y4415" s="9"/>
      <c r="Z4415" s="9"/>
      <c r="AA4415" s="28"/>
      <c r="AB4415" s="3"/>
      <c r="AC4415" s="1"/>
      <c r="AD4415" s="9"/>
      <c r="AE4415" s="3"/>
      <c r="AF4415" s="3"/>
      <c r="AG4415" s="3"/>
      <c r="AH4415" s="9"/>
      <c r="AI4415" s="10"/>
      <c r="AJ4415" s="9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</row>
    <row r="4416" spans="1:145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13"/>
      <c r="T4416" s="13"/>
      <c r="U4416" s="13"/>
      <c r="V4416" s="13"/>
      <c r="W4416" s="4"/>
      <c r="X4416" s="30"/>
      <c r="Y4416" s="9"/>
      <c r="Z4416" s="9"/>
      <c r="AA4416" s="28"/>
      <c r="AB4416" s="3"/>
      <c r="AC4416" s="1"/>
      <c r="AD4416" s="9"/>
      <c r="AE4416" s="3"/>
      <c r="AF4416" s="3"/>
      <c r="AG4416" s="3"/>
      <c r="AH4416" s="9"/>
      <c r="AI4416" s="10"/>
      <c r="AJ4416" s="9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</row>
    <row r="4417" spans="1:145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13"/>
      <c r="T4417" s="13"/>
      <c r="U4417" s="13"/>
      <c r="V4417" s="13"/>
      <c r="W4417" s="4"/>
      <c r="X4417" s="30"/>
      <c r="Y4417" s="9"/>
      <c r="Z4417" s="9"/>
      <c r="AA4417" s="28"/>
      <c r="AB4417" s="3"/>
      <c r="AC4417" s="1"/>
      <c r="AD4417" s="9"/>
      <c r="AE4417" s="3"/>
      <c r="AF4417" s="3"/>
      <c r="AG4417" s="3"/>
      <c r="AH4417" s="9"/>
      <c r="AI4417" s="10"/>
      <c r="AJ4417" s="9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</row>
    <row r="4418" spans="1:145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13"/>
      <c r="T4418" s="13"/>
      <c r="U4418" s="13"/>
      <c r="V4418" s="13"/>
      <c r="W4418" s="4"/>
      <c r="X4418" s="30"/>
      <c r="Y4418" s="9"/>
      <c r="Z4418" s="9"/>
      <c r="AA4418" s="28"/>
      <c r="AB4418" s="3"/>
      <c r="AC4418" s="1"/>
      <c r="AD4418" s="9"/>
      <c r="AE4418" s="3"/>
      <c r="AF4418" s="3"/>
      <c r="AG4418" s="3"/>
      <c r="AH4418" s="9"/>
      <c r="AI4418" s="10"/>
      <c r="AJ4418" s="9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</row>
    <row r="4419" spans="1:145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13"/>
      <c r="T4419" s="13"/>
      <c r="U4419" s="13"/>
      <c r="V4419" s="13"/>
      <c r="W4419" s="4"/>
      <c r="X4419" s="30"/>
      <c r="Y4419" s="9"/>
      <c r="Z4419" s="9"/>
      <c r="AA4419" s="28"/>
      <c r="AB4419" s="3"/>
      <c r="AC4419" s="1"/>
      <c r="AD4419" s="9"/>
      <c r="AE4419" s="3"/>
      <c r="AF4419" s="3"/>
      <c r="AG4419" s="3"/>
      <c r="AH4419" s="9"/>
      <c r="AI4419" s="10"/>
      <c r="AJ4419" s="9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</row>
    <row r="4420" spans="1:145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13"/>
      <c r="T4420" s="13"/>
      <c r="U4420" s="13"/>
      <c r="V4420" s="13"/>
      <c r="W4420" s="4"/>
      <c r="X4420" s="30"/>
      <c r="Y4420" s="9"/>
      <c r="Z4420" s="9"/>
      <c r="AA4420" s="28"/>
      <c r="AB4420" s="3"/>
      <c r="AC4420" s="1"/>
      <c r="AD4420" s="9"/>
      <c r="AE4420" s="3"/>
      <c r="AF4420" s="3"/>
      <c r="AG4420" s="3"/>
      <c r="AH4420" s="9"/>
      <c r="AI4420" s="10"/>
      <c r="AJ4420" s="9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</row>
    <row r="4421" spans="1:145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13"/>
      <c r="T4421" s="13"/>
      <c r="U4421" s="13"/>
      <c r="V4421" s="13"/>
      <c r="W4421" s="4"/>
      <c r="X4421" s="30"/>
      <c r="Y4421" s="9"/>
      <c r="Z4421" s="9"/>
      <c r="AA4421" s="28"/>
      <c r="AB4421" s="3"/>
      <c r="AC4421" s="1"/>
      <c r="AD4421" s="9"/>
      <c r="AE4421" s="3"/>
      <c r="AF4421" s="3"/>
      <c r="AG4421" s="3"/>
      <c r="AH4421" s="9"/>
      <c r="AI4421" s="10"/>
      <c r="AJ4421" s="9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</row>
    <row r="4422" spans="1:145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13"/>
      <c r="T4422" s="13"/>
      <c r="U4422" s="13"/>
      <c r="V4422" s="13"/>
      <c r="W4422" s="4"/>
      <c r="X4422" s="30"/>
      <c r="Y4422" s="9"/>
      <c r="Z4422" s="9"/>
      <c r="AA4422" s="28"/>
      <c r="AB4422" s="3"/>
      <c r="AC4422" s="1"/>
      <c r="AD4422" s="9"/>
      <c r="AE4422" s="3"/>
      <c r="AF4422" s="3"/>
      <c r="AG4422" s="3"/>
      <c r="AH4422" s="9"/>
      <c r="AI4422" s="10"/>
      <c r="AJ4422" s="9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</row>
    <row r="4423" spans="1:145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13"/>
      <c r="T4423" s="13"/>
      <c r="U4423" s="13"/>
      <c r="V4423" s="13"/>
      <c r="W4423" s="4"/>
      <c r="X4423" s="30"/>
      <c r="Y4423" s="9"/>
      <c r="Z4423" s="9"/>
      <c r="AA4423" s="28"/>
      <c r="AB4423" s="3"/>
      <c r="AC4423" s="1"/>
      <c r="AD4423" s="9"/>
      <c r="AE4423" s="3"/>
      <c r="AF4423" s="3"/>
      <c r="AG4423" s="3"/>
      <c r="AH4423" s="9"/>
      <c r="AI4423" s="10"/>
      <c r="AJ4423" s="9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</row>
    <row r="4424" spans="1:145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13"/>
      <c r="T4424" s="13"/>
      <c r="U4424" s="13"/>
      <c r="V4424" s="13"/>
      <c r="W4424" s="4"/>
      <c r="X4424" s="30"/>
      <c r="Y4424" s="9"/>
      <c r="Z4424" s="9"/>
      <c r="AA4424" s="28"/>
      <c r="AB4424" s="3"/>
      <c r="AC4424" s="1"/>
      <c r="AD4424" s="9"/>
      <c r="AE4424" s="3"/>
      <c r="AF4424" s="3"/>
      <c r="AG4424" s="3"/>
      <c r="AH4424" s="9"/>
      <c r="AI4424" s="10"/>
      <c r="AJ4424" s="9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</row>
    <row r="4425" spans="1:145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13"/>
      <c r="T4425" s="13"/>
      <c r="U4425" s="13"/>
      <c r="V4425" s="13"/>
      <c r="W4425" s="4"/>
      <c r="X4425" s="30"/>
      <c r="Y4425" s="9"/>
      <c r="Z4425" s="9"/>
      <c r="AA4425" s="28"/>
      <c r="AB4425" s="3"/>
      <c r="AC4425" s="1"/>
      <c r="AD4425" s="9"/>
      <c r="AE4425" s="3"/>
      <c r="AF4425" s="3"/>
      <c r="AG4425" s="3"/>
      <c r="AH4425" s="9"/>
      <c r="AI4425" s="10"/>
      <c r="AJ4425" s="9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</row>
    <row r="4426" spans="1:145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13"/>
      <c r="T4426" s="13"/>
      <c r="U4426" s="13"/>
      <c r="V4426" s="13"/>
      <c r="W4426" s="4"/>
      <c r="X4426" s="30"/>
      <c r="Y4426" s="9"/>
      <c r="Z4426" s="9"/>
      <c r="AA4426" s="28"/>
      <c r="AB4426" s="3"/>
      <c r="AC4426" s="1"/>
      <c r="AD4426" s="9"/>
      <c r="AE4426" s="3"/>
      <c r="AF4426" s="3"/>
      <c r="AG4426" s="3"/>
      <c r="AH4426" s="9"/>
      <c r="AI4426" s="10"/>
      <c r="AJ4426" s="9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</row>
    <row r="4427" spans="1:145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13"/>
      <c r="T4427" s="13"/>
      <c r="U4427" s="13"/>
      <c r="V4427" s="13"/>
      <c r="W4427" s="4"/>
      <c r="X4427" s="30"/>
      <c r="Y4427" s="9"/>
      <c r="Z4427" s="9"/>
      <c r="AA4427" s="28"/>
      <c r="AB4427" s="3"/>
      <c r="AC4427" s="1"/>
      <c r="AD4427" s="9"/>
      <c r="AE4427" s="3"/>
      <c r="AF4427" s="3"/>
      <c r="AG4427" s="3"/>
      <c r="AH4427" s="9"/>
      <c r="AI4427" s="10"/>
      <c r="AJ4427" s="9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</row>
    <row r="4428" spans="1:145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13"/>
      <c r="T4428" s="13"/>
      <c r="U4428" s="13"/>
      <c r="V4428" s="13"/>
      <c r="W4428" s="4"/>
      <c r="X4428" s="30"/>
      <c r="Y4428" s="9"/>
      <c r="Z4428" s="9"/>
      <c r="AA4428" s="28"/>
      <c r="AB4428" s="3"/>
      <c r="AC4428" s="1"/>
      <c r="AD4428" s="9"/>
      <c r="AE4428" s="3"/>
      <c r="AF4428" s="3"/>
      <c r="AG4428" s="3"/>
      <c r="AH4428" s="9"/>
      <c r="AI4428" s="10"/>
      <c r="AJ4428" s="9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</row>
    <row r="4429" spans="1:145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13"/>
      <c r="T4429" s="13"/>
      <c r="U4429" s="13"/>
      <c r="V4429" s="13"/>
      <c r="W4429" s="4"/>
      <c r="X4429" s="30"/>
      <c r="Y4429" s="9"/>
      <c r="Z4429" s="9"/>
      <c r="AA4429" s="28"/>
      <c r="AB4429" s="3"/>
      <c r="AC4429" s="1"/>
      <c r="AD4429" s="9"/>
      <c r="AE4429" s="3"/>
      <c r="AF4429" s="3"/>
      <c r="AG4429" s="3"/>
      <c r="AH4429" s="9"/>
      <c r="AI4429" s="10"/>
      <c r="AJ4429" s="9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</row>
    <row r="4430" spans="1:145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13"/>
      <c r="T4430" s="13"/>
      <c r="U4430" s="13"/>
      <c r="V4430" s="13"/>
      <c r="W4430" s="4"/>
      <c r="X4430" s="30"/>
      <c r="Y4430" s="9"/>
      <c r="Z4430" s="9"/>
      <c r="AA4430" s="28"/>
      <c r="AB4430" s="3"/>
      <c r="AC4430" s="1"/>
      <c r="AD4430" s="9"/>
      <c r="AE4430" s="3"/>
      <c r="AF4430" s="3"/>
      <c r="AG4430" s="3"/>
      <c r="AH4430" s="9"/>
      <c r="AI4430" s="10"/>
      <c r="AJ4430" s="9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</row>
    <row r="4431" spans="1:145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13"/>
      <c r="T4431" s="13"/>
      <c r="U4431" s="13"/>
      <c r="V4431" s="13"/>
      <c r="W4431" s="4"/>
      <c r="X4431" s="30"/>
      <c r="Y4431" s="9"/>
      <c r="Z4431" s="9"/>
      <c r="AA4431" s="28"/>
      <c r="AB4431" s="3"/>
      <c r="AC4431" s="1"/>
      <c r="AD4431" s="9"/>
      <c r="AE4431" s="3"/>
      <c r="AF4431" s="3"/>
      <c r="AG4431" s="3"/>
      <c r="AH4431" s="9"/>
      <c r="AI4431" s="10"/>
      <c r="AJ4431" s="9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</row>
    <row r="4432" spans="1:145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13"/>
      <c r="T4432" s="13"/>
      <c r="U4432" s="13"/>
      <c r="V4432" s="13"/>
      <c r="W4432" s="4"/>
      <c r="X4432" s="30"/>
      <c r="Y4432" s="9"/>
      <c r="Z4432" s="9"/>
      <c r="AA4432" s="28"/>
      <c r="AB4432" s="3"/>
      <c r="AC4432" s="1"/>
      <c r="AD4432" s="9"/>
      <c r="AE4432" s="3"/>
      <c r="AF4432" s="3"/>
      <c r="AG4432" s="3"/>
      <c r="AH4432" s="9"/>
      <c r="AI4432" s="10"/>
      <c r="AJ4432" s="9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</row>
    <row r="4433" spans="1:145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13"/>
      <c r="T4433" s="13"/>
      <c r="U4433" s="13"/>
      <c r="V4433" s="13"/>
      <c r="W4433" s="4"/>
      <c r="X4433" s="30"/>
      <c r="Y4433" s="9"/>
      <c r="Z4433" s="9"/>
      <c r="AA4433" s="28"/>
      <c r="AB4433" s="3"/>
      <c r="AC4433" s="1"/>
      <c r="AD4433" s="9"/>
      <c r="AE4433" s="3"/>
      <c r="AF4433" s="3"/>
      <c r="AG4433" s="3"/>
      <c r="AH4433" s="9"/>
      <c r="AI4433" s="10"/>
      <c r="AJ4433" s="9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</row>
    <row r="4434" spans="1:145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13"/>
      <c r="T4434" s="13"/>
      <c r="U4434" s="13"/>
      <c r="V4434" s="13"/>
      <c r="W4434" s="4"/>
      <c r="X4434" s="30"/>
      <c r="Y4434" s="9"/>
      <c r="Z4434" s="9"/>
      <c r="AA4434" s="28"/>
      <c r="AB4434" s="3"/>
      <c r="AC4434" s="1"/>
      <c r="AD4434" s="9"/>
      <c r="AE4434" s="3"/>
      <c r="AF4434" s="3"/>
      <c r="AG4434" s="3"/>
      <c r="AH4434" s="9"/>
      <c r="AI4434" s="10"/>
      <c r="AJ4434" s="9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</row>
    <row r="4435" spans="1:145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13"/>
      <c r="T4435" s="13"/>
      <c r="U4435" s="13"/>
      <c r="V4435" s="13"/>
      <c r="W4435" s="4"/>
      <c r="X4435" s="30"/>
      <c r="Y4435" s="9"/>
      <c r="Z4435" s="9"/>
      <c r="AA4435" s="28"/>
      <c r="AB4435" s="3"/>
      <c r="AC4435" s="1"/>
      <c r="AD4435" s="9"/>
      <c r="AE4435" s="3"/>
      <c r="AF4435" s="3"/>
      <c r="AG4435" s="3"/>
      <c r="AH4435" s="9"/>
      <c r="AI4435" s="10"/>
      <c r="AJ4435" s="9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</row>
    <row r="4436" spans="1:145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13"/>
      <c r="T4436" s="13"/>
      <c r="U4436" s="13"/>
      <c r="V4436" s="13"/>
      <c r="W4436" s="4"/>
      <c r="X4436" s="30"/>
      <c r="Y4436" s="9"/>
      <c r="Z4436" s="9"/>
      <c r="AA4436" s="28"/>
      <c r="AB4436" s="3"/>
      <c r="AC4436" s="1"/>
      <c r="AD4436" s="9"/>
      <c r="AE4436" s="3"/>
      <c r="AF4436" s="3"/>
      <c r="AG4436" s="3"/>
      <c r="AH4436" s="9"/>
      <c r="AI4436" s="10"/>
      <c r="AJ4436" s="9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</row>
    <row r="4437" spans="1:145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13"/>
      <c r="T4437" s="13"/>
      <c r="U4437" s="13"/>
      <c r="V4437" s="13"/>
      <c r="W4437" s="4"/>
      <c r="X4437" s="30"/>
      <c r="Y4437" s="9"/>
      <c r="Z4437" s="9"/>
      <c r="AA4437" s="28"/>
      <c r="AB4437" s="3"/>
      <c r="AC4437" s="1"/>
      <c r="AD4437" s="9"/>
      <c r="AE4437" s="3"/>
      <c r="AF4437" s="3"/>
      <c r="AG4437" s="3"/>
      <c r="AH4437" s="9"/>
      <c r="AI4437" s="10"/>
      <c r="AJ4437" s="9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</row>
    <row r="4438" spans="1:145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13"/>
      <c r="T4438" s="13"/>
      <c r="U4438" s="13"/>
      <c r="V4438" s="13"/>
      <c r="W4438" s="4"/>
      <c r="X4438" s="30"/>
      <c r="Y4438" s="9"/>
      <c r="Z4438" s="9"/>
      <c r="AA4438" s="28"/>
      <c r="AB4438" s="3"/>
      <c r="AC4438" s="1"/>
      <c r="AD4438" s="9"/>
      <c r="AE4438" s="3"/>
      <c r="AF4438" s="3"/>
      <c r="AG4438" s="3"/>
      <c r="AH4438" s="9"/>
      <c r="AI4438" s="10"/>
      <c r="AJ4438" s="9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</row>
    <row r="4439" spans="1:145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13"/>
      <c r="T4439" s="13"/>
      <c r="U4439" s="13"/>
      <c r="V4439" s="13"/>
      <c r="W4439" s="4"/>
      <c r="X4439" s="30"/>
      <c r="Y4439" s="9"/>
      <c r="Z4439" s="9"/>
      <c r="AA4439" s="28"/>
      <c r="AB4439" s="3"/>
      <c r="AC4439" s="1"/>
      <c r="AD4439" s="9"/>
      <c r="AE4439" s="3"/>
      <c r="AF4439" s="3"/>
      <c r="AG4439" s="3"/>
      <c r="AH4439" s="9"/>
      <c r="AI4439" s="10"/>
      <c r="AJ4439" s="9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</row>
    <row r="4440" spans="1:145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13"/>
      <c r="T4440" s="13"/>
      <c r="U4440" s="13"/>
      <c r="V4440" s="13"/>
      <c r="W4440" s="4"/>
      <c r="X4440" s="30"/>
      <c r="Y4440" s="9"/>
      <c r="Z4440" s="9"/>
      <c r="AA4440" s="28"/>
      <c r="AB4440" s="3"/>
      <c r="AC4440" s="1"/>
      <c r="AD4440" s="9"/>
      <c r="AE4440" s="3"/>
      <c r="AF4440" s="3"/>
      <c r="AG4440" s="3"/>
      <c r="AH4440" s="9"/>
      <c r="AI4440" s="10"/>
      <c r="AJ4440" s="9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</row>
    <row r="4441" spans="1:145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13"/>
      <c r="T4441" s="13"/>
      <c r="U4441" s="13"/>
      <c r="V4441" s="13"/>
      <c r="W4441" s="4"/>
      <c r="X4441" s="30"/>
      <c r="Y4441" s="9"/>
      <c r="Z4441" s="9"/>
      <c r="AA4441" s="28"/>
      <c r="AB4441" s="3"/>
      <c r="AC4441" s="1"/>
      <c r="AD4441" s="9"/>
      <c r="AE4441" s="3"/>
      <c r="AF4441" s="3"/>
      <c r="AG4441" s="3"/>
      <c r="AH4441" s="9"/>
      <c r="AI4441" s="10"/>
      <c r="AJ4441" s="9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</row>
    <row r="4442" spans="1:145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13"/>
      <c r="T4442" s="13"/>
      <c r="U4442" s="13"/>
      <c r="V4442" s="13"/>
      <c r="W4442" s="4"/>
      <c r="X4442" s="30"/>
      <c r="Y4442" s="9"/>
      <c r="Z4442" s="9"/>
      <c r="AA4442" s="28"/>
      <c r="AB4442" s="3"/>
      <c r="AC4442" s="1"/>
      <c r="AD4442" s="9"/>
      <c r="AE4442" s="3"/>
      <c r="AF4442" s="3"/>
      <c r="AG4442" s="3"/>
      <c r="AH4442" s="9"/>
      <c r="AI4442" s="10"/>
      <c r="AJ4442" s="9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</row>
    <row r="4443" spans="1:145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13"/>
      <c r="T4443" s="13"/>
      <c r="U4443" s="13"/>
      <c r="V4443" s="13"/>
      <c r="W4443" s="4"/>
      <c r="X4443" s="30"/>
      <c r="Y4443" s="9"/>
      <c r="Z4443" s="9"/>
      <c r="AA4443" s="28"/>
      <c r="AB4443" s="3"/>
      <c r="AC4443" s="1"/>
      <c r="AD4443" s="9"/>
      <c r="AE4443" s="3"/>
      <c r="AF4443" s="3"/>
      <c r="AG4443" s="3"/>
      <c r="AH4443" s="9"/>
      <c r="AI4443" s="10"/>
      <c r="AJ4443" s="9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</row>
    <row r="4444" spans="1:145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13"/>
      <c r="T4444" s="13"/>
      <c r="U4444" s="13"/>
      <c r="V4444" s="13"/>
      <c r="W4444" s="4"/>
      <c r="X4444" s="30"/>
      <c r="Y4444" s="9"/>
      <c r="Z4444" s="9"/>
      <c r="AA4444" s="28"/>
      <c r="AB4444" s="3"/>
      <c r="AC4444" s="1"/>
      <c r="AD4444" s="9"/>
      <c r="AE4444" s="3"/>
      <c r="AF4444" s="3"/>
      <c r="AG4444" s="3"/>
      <c r="AH4444" s="9"/>
      <c r="AI4444" s="10"/>
      <c r="AJ4444" s="9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</row>
    <row r="4445" spans="1:145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13"/>
      <c r="T4445" s="13"/>
      <c r="U4445" s="13"/>
      <c r="V4445" s="13"/>
      <c r="W4445" s="4"/>
      <c r="X4445" s="30"/>
      <c r="Y4445" s="9"/>
      <c r="Z4445" s="9"/>
      <c r="AA4445" s="28"/>
      <c r="AB4445" s="3"/>
      <c r="AC4445" s="1"/>
      <c r="AD4445" s="9"/>
      <c r="AE4445" s="3"/>
      <c r="AF4445" s="3"/>
      <c r="AG4445" s="3"/>
      <c r="AH4445" s="9"/>
      <c r="AI4445" s="10"/>
      <c r="AJ4445" s="9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</row>
    <row r="4446" spans="1:145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13"/>
      <c r="T4446" s="13"/>
      <c r="U4446" s="13"/>
      <c r="V4446" s="13"/>
      <c r="W4446" s="4"/>
      <c r="X4446" s="30"/>
      <c r="Y4446" s="9"/>
      <c r="Z4446" s="9"/>
      <c r="AA4446" s="28"/>
      <c r="AB4446" s="3"/>
      <c r="AC4446" s="1"/>
      <c r="AD4446" s="9"/>
      <c r="AE4446" s="3"/>
      <c r="AF4446" s="3"/>
      <c r="AG4446" s="3"/>
      <c r="AH4446" s="9"/>
      <c r="AI4446" s="10"/>
      <c r="AJ4446" s="9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</row>
    <row r="4447" spans="1:145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13"/>
      <c r="T4447" s="13"/>
      <c r="U4447" s="13"/>
      <c r="V4447" s="13"/>
      <c r="W4447" s="4"/>
      <c r="X4447" s="30"/>
      <c r="Y4447" s="9"/>
      <c r="Z4447" s="9"/>
      <c r="AA4447" s="28"/>
      <c r="AB4447" s="3"/>
      <c r="AC4447" s="1"/>
      <c r="AD4447" s="9"/>
      <c r="AE4447" s="3"/>
      <c r="AF4447" s="3"/>
      <c r="AG4447" s="3"/>
      <c r="AH4447" s="9"/>
      <c r="AI4447" s="10"/>
      <c r="AJ4447" s="9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</row>
    <row r="4448" spans="1:145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13"/>
      <c r="T4448" s="13"/>
      <c r="U4448" s="13"/>
      <c r="V4448" s="13"/>
      <c r="W4448" s="4"/>
      <c r="X4448" s="30"/>
      <c r="Y4448" s="9"/>
      <c r="Z4448" s="9"/>
      <c r="AA4448" s="28"/>
      <c r="AB4448" s="3"/>
      <c r="AC4448" s="1"/>
      <c r="AD4448" s="9"/>
      <c r="AE4448" s="3"/>
      <c r="AF4448" s="3"/>
      <c r="AG4448" s="3"/>
      <c r="AH4448" s="9"/>
      <c r="AI4448" s="10"/>
      <c r="AJ4448" s="9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</row>
    <row r="4449" spans="1:145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13"/>
      <c r="T4449" s="13"/>
      <c r="U4449" s="13"/>
      <c r="V4449" s="13"/>
      <c r="W4449" s="4"/>
      <c r="X4449" s="30"/>
      <c r="Y4449" s="9"/>
      <c r="Z4449" s="9"/>
      <c r="AA4449" s="28"/>
      <c r="AB4449" s="3"/>
      <c r="AC4449" s="1"/>
      <c r="AD4449" s="9"/>
      <c r="AE4449" s="3"/>
      <c r="AF4449" s="3"/>
      <c r="AG4449" s="3"/>
      <c r="AH4449" s="9"/>
      <c r="AI4449" s="10"/>
      <c r="AJ4449" s="9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</row>
    <row r="4450" spans="1:145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13"/>
      <c r="T4450" s="13"/>
      <c r="U4450" s="13"/>
      <c r="V4450" s="13"/>
      <c r="W4450" s="4"/>
      <c r="X4450" s="30"/>
      <c r="Y4450" s="9"/>
      <c r="Z4450" s="9"/>
      <c r="AA4450" s="28"/>
      <c r="AB4450" s="3"/>
      <c r="AC4450" s="1"/>
      <c r="AD4450" s="9"/>
      <c r="AE4450" s="3"/>
      <c r="AF4450" s="3"/>
      <c r="AG4450" s="3"/>
      <c r="AH4450" s="9"/>
      <c r="AI4450" s="10"/>
      <c r="AJ4450" s="9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</row>
    <row r="4451" spans="1:145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13"/>
      <c r="T4451" s="13"/>
      <c r="U4451" s="13"/>
      <c r="V4451" s="13"/>
      <c r="W4451" s="4"/>
      <c r="X4451" s="30"/>
      <c r="Y4451" s="9"/>
      <c r="Z4451" s="9"/>
      <c r="AA4451" s="28"/>
      <c r="AB4451" s="3"/>
      <c r="AC4451" s="1"/>
      <c r="AD4451" s="9"/>
      <c r="AE4451" s="3"/>
      <c r="AF4451" s="3"/>
      <c r="AG4451" s="3"/>
      <c r="AH4451" s="9"/>
      <c r="AI4451" s="10"/>
      <c r="AJ4451" s="9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</row>
    <row r="4452" spans="1:145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13"/>
      <c r="T4452" s="13"/>
      <c r="U4452" s="13"/>
      <c r="V4452" s="13"/>
      <c r="W4452" s="4"/>
      <c r="X4452" s="30"/>
      <c r="Y4452" s="9"/>
      <c r="Z4452" s="9"/>
      <c r="AA4452" s="28"/>
      <c r="AB4452" s="3"/>
      <c r="AC4452" s="1"/>
      <c r="AD4452" s="9"/>
      <c r="AE4452" s="3"/>
      <c r="AF4452" s="3"/>
      <c r="AG4452" s="3"/>
      <c r="AH4452" s="9"/>
      <c r="AI4452" s="10"/>
      <c r="AJ4452" s="9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</row>
    <row r="4453" spans="1:145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13"/>
      <c r="T4453" s="13"/>
      <c r="U4453" s="13"/>
      <c r="V4453" s="13"/>
      <c r="W4453" s="4"/>
      <c r="X4453" s="30"/>
      <c r="Y4453" s="9"/>
      <c r="Z4453" s="9"/>
      <c r="AA4453" s="28"/>
      <c r="AB4453" s="3"/>
      <c r="AC4453" s="1"/>
      <c r="AD4453" s="9"/>
      <c r="AE4453" s="3"/>
      <c r="AF4453" s="3"/>
      <c r="AG4453" s="3"/>
      <c r="AH4453" s="9"/>
      <c r="AI4453" s="10"/>
      <c r="AJ4453" s="9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</row>
    <row r="4454" spans="1:145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13"/>
      <c r="T4454" s="13"/>
      <c r="U4454" s="13"/>
      <c r="V4454" s="13"/>
      <c r="W4454" s="4"/>
      <c r="X4454" s="30"/>
      <c r="Y4454" s="9"/>
      <c r="Z4454" s="9"/>
      <c r="AA4454" s="28"/>
      <c r="AB4454" s="3"/>
      <c r="AC4454" s="1"/>
      <c r="AD4454" s="9"/>
      <c r="AE4454" s="3"/>
      <c r="AF4454" s="3"/>
      <c r="AG4454" s="3"/>
      <c r="AH4454" s="9"/>
      <c r="AI4454" s="10"/>
      <c r="AJ4454" s="9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</row>
    <row r="4455" spans="1:145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13"/>
      <c r="T4455" s="13"/>
      <c r="U4455" s="13"/>
      <c r="V4455" s="13"/>
      <c r="W4455" s="4"/>
      <c r="X4455" s="30"/>
      <c r="Y4455" s="9"/>
      <c r="Z4455" s="9"/>
      <c r="AA4455" s="28"/>
      <c r="AB4455" s="3"/>
      <c r="AC4455" s="1"/>
      <c r="AD4455" s="9"/>
      <c r="AE4455" s="3"/>
      <c r="AF4455" s="3"/>
      <c r="AG4455" s="3"/>
      <c r="AH4455" s="9"/>
      <c r="AI4455" s="10"/>
      <c r="AJ4455" s="9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</row>
    <row r="4456" spans="1:145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13"/>
      <c r="T4456" s="13"/>
      <c r="U4456" s="13"/>
      <c r="V4456" s="13"/>
      <c r="W4456" s="4"/>
      <c r="X4456" s="30"/>
      <c r="Y4456" s="9"/>
      <c r="Z4456" s="9"/>
      <c r="AA4456" s="28"/>
      <c r="AB4456" s="3"/>
      <c r="AC4456" s="1"/>
      <c r="AD4456" s="9"/>
      <c r="AE4456" s="3"/>
      <c r="AF4456" s="3"/>
      <c r="AG4456" s="3"/>
      <c r="AH4456" s="9"/>
      <c r="AI4456" s="10"/>
      <c r="AJ4456" s="9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</row>
    <row r="4457" spans="1:145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13"/>
      <c r="T4457" s="13"/>
      <c r="U4457" s="13"/>
      <c r="V4457" s="13"/>
      <c r="W4457" s="4"/>
      <c r="X4457" s="30"/>
      <c r="Y4457" s="9"/>
      <c r="Z4457" s="9"/>
      <c r="AA4457" s="28"/>
      <c r="AB4457" s="3"/>
      <c r="AC4457" s="1"/>
      <c r="AD4457" s="9"/>
      <c r="AE4457" s="3"/>
      <c r="AF4457" s="3"/>
      <c r="AG4457" s="3"/>
      <c r="AH4457" s="9"/>
      <c r="AI4457" s="10"/>
      <c r="AJ4457" s="9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</row>
    <row r="4458" spans="1:145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13"/>
      <c r="T4458" s="13"/>
      <c r="U4458" s="13"/>
      <c r="V4458" s="13"/>
      <c r="W4458" s="4"/>
      <c r="X4458" s="30"/>
      <c r="Y4458" s="9"/>
      <c r="Z4458" s="9"/>
      <c r="AA4458" s="28"/>
      <c r="AB4458" s="3"/>
      <c r="AC4458" s="1"/>
      <c r="AD4458" s="9"/>
      <c r="AE4458" s="3"/>
      <c r="AF4458" s="3"/>
      <c r="AG4458" s="3"/>
      <c r="AH4458" s="9"/>
      <c r="AI4458" s="10"/>
      <c r="AJ4458" s="9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</row>
    <row r="4459" spans="1:145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13"/>
      <c r="T4459" s="13"/>
      <c r="U4459" s="13"/>
      <c r="V4459" s="13"/>
      <c r="W4459" s="4"/>
      <c r="X4459" s="30"/>
      <c r="Y4459" s="9"/>
      <c r="Z4459" s="9"/>
      <c r="AA4459" s="28"/>
      <c r="AB4459" s="3"/>
      <c r="AC4459" s="1"/>
      <c r="AD4459" s="9"/>
      <c r="AE4459" s="3"/>
      <c r="AF4459" s="3"/>
      <c r="AG4459" s="3"/>
      <c r="AH4459" s="9"/>
      <c r="AI4459" s="10"/>
      <c r="AJ4459" s="9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</row>
    <row r="4460" spans="1:145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13"/>
      <c r="T4460" s="13"/>
      <c r="U4460" s="13"/>
      <c r="V4460" s="13"/>
      <c r="W4460" s="4"/>
      <c r="X4460" s="30"/>
      <c r="Y4460" s="9"/>
      <c r="Z4460" s="9"/>
      <c r="AA4460" s="28"/>
      <c r="AB4460" s="3"/>
      <c r="AC4460" s="1"/>
      <c r="AD4460" s="9"/>
      <c r="AE4460" s="3"/>
      <c r="AF4460" s="3"/>
      <c r="AG4460" s="3"/>
      <c r="AH4460" s="9"/>
      <c r="AI4460" s="10"/>
      <c r="AJ4460" s="9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</row>
    <row r="4461" spans="1:145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13"/>
      <c r="T4461" s="13"/>
      <c r="U4461" s="13"/>
      <c r="V4461" s="13"/>
      <c r="W4461" s="4"/>
      <c r="X4461" s="30"/>
      <c r="Y4461" s="9"/>
      <c r="Z4461" s="9"/>
      <c r="AA4461" s="28"/>
      <c r="AB4461" s="3"/>
      <c r="AC4461" s="1"/>
      <c r="AD4461" s="9"/>
      <c r="AE4461" s="3"/>
      <c r="AF4461" s="3"/>
      <c r="AG4461" s="3"/>
      <c r="AH4461" s="9"/>
      <c r="AI4461" s="10"/>
      <c r="AJ4461" s="9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</row>
    <row r="4462" spans="1:145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13"/>
      <c r="T4462" s="13"/>
      <c r="U4462" s="13"/>
      <c r="V4462" s="13"/>
      <c r="W4462" s="4"/>
      <c r="X4462" s="30"/>
      <c r="Y4462" s="9"/>
      <c r="Z4462" s="9"/>
      <c r="AA4462" s="28"/>
      <c r="AB4462" s="3"/>
      <c r="AC4462" s="1"/>
      <c r="AD4462" s="9"/>
      <c r="AE4462" s="3"/>
      <c r="AF4462" s="3"/>
      <c r="AG4462" s="3"/>
      <c r="AH4462" s="9"/>
      <c r="AI4462" s="10"/>
      <c r="AJ4462" s="9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</row>
    <row r="4463" spans="1:145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13"/>
      <c r="T4463" s="13"/>
      <c r="U4463" s="13"/>
      <c r="V4463" s="13"/>
      <c r="W4463" s="4"/>
      <c r="X4463" s="30"/>
      <c r="Y4463" s="9"/>
      <c r="Z4463" s="9"/>
      <c r="AA4463" s="28"/>
      <c r="AB4463" s="3"/>
      <c r="AC4463" s="1"/>
      <c r="AD4463" s="9"/>
      <c r="AE4463" s="3"/>
      <c r="AF4463" s="3"/>
      <c r="AG4463" s="3"/>
      <c r="AH4463" s="9"/>
      <c r="AI4463" s="10"/>
      <c r="AJ4463" s="9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</row>
    <row r="4464" spans="1:145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13"/>
      <c r="T4464" s="13"/>
      <c r="U4464" s="13"/>
      <c r="V4464" s="13"/>
      <c r="W4464" s="4"/>
      <c r="X4464" s="30"/>
      <c r="Y4464" s="9"/>
      <c r="Z4464" s="9"/>
      <c r="AA4464" s="28"/>
      <c r="AB4464" s="3"/>
      <c r="AC4464" s="1"/>
      <c r="AD4464" s="9"/>
      <c r="AE4464" s="3"/>
      <c r="AF4464" s="3"/>
      <c r="AG4464" s="3"/>
      <c r="AH4464" s="9"/>
      <c r="AI4464" s="10"/>
      <c r="AJ4464" s="9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</row>
    <row r="4465" spans="1:145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13"/>
      <c r="T4465" s="13"/>
      <c r="U4465" s="13"/>
      <c r="V4465" s="13"/>
      <c r="W4465" s="4"/>
      <c r="X4465" s="30"/>
      <c r="Y4465" s="9"/>
      <c r="Z4465" s="9"/>
      <c r="AA4465" s="28"/>
      <c r="AB4465" s="3"/>
      <c r="AC4465" s="1"/>
      <c r="AD4465" s="9"/>
      <c r="AE4465" s="3"/>
      <c r="AF4465" s="3"/>
      <c r="AG4465" s="3"/>
      <c r="AH4465" s="9"/>
      <c r="AI4465" s="10"/>
      <c r="AJ4465" s="9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</row>
    <row r="4466" spans="1:145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13"/>
      <c r="T4466" s="13"/>
      <c r="U4466" s="13"/>
      <c r="V4466" s="13"/>
      <c r="W4466" s="4"/>
      <c r="X4466" s="30"/>
      <c r="Y4466" s="9"/>
      <c r="Z4466" s="9"/>
      <c r="AA4466" s="28"/>
      <c r="AB4466" s="3"/>
      <c r="AC4466" s="1"/>
      <c r="AD4466" s="9"/>
      <c r="AE4466" s="3"/>
      <c r="AF4466" s="3"/>
      <c r="AG4466" s="3"/>
      <c r="AH4466" s="9"/>
      <c r="AI4466" s="10"/>
      <c r="AJ4466" s="9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</row>
    <row r="4467" spans="1:145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13"/>
      <c r="T4467" s="13"/>
      <c r="U4467" s="13"/>
      <c r="V4467" s="13"/>
      <c r="W4467" s="4"/>
      <c r="X4467" s="30"/>
      <c r="Y4467" s="9"/>
      <c r="Z4467" s="9"/>
      <c r="AA4467" s="28"/>
      <c r="AB4467" s="3"/>
      <c r="AC4467" s="1"/>
      <c r="AD4467" s="9"/>
      <c r="AE4467" s="3"/>
      <c r="AF4467" s="3"/>
      <c r="AG4467" s="3"/>
      <c r="AH4467" s="9"/>
      <c r="AI4467" s="10"/>
      <c r="AJ4467" s="9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</row>
    <row r="4468" spans="1:145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13"/>
      <c r="T4468" s="13"/>
      <c r="U4468" s="13"/>
      <c r="V4468" s="13"/>
      <c r="W4468" s="4"/>
      <c r="X4468" s="30"/>
      <c r="Y4468" s="9"/>
      <c r="Z4468" s="9"/>
      <c r="AA4468" s="28"/>
      <c r="AB4468" s="3"/>
      <c r="AC4468" s="1"/>
      <c r="AD4468" s="9"/>
      <c r="AE4468" s="3"/>
      <c r="AF4468" s="3"/>
      <c r="AG4468" s="3"/>
      <c r="AH4468" s="9"/>
      <c r="AI4468" s="10"/>
      <c r="AJ4468" s="9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</row>
    <row r="4469" spans="1:145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13"/>
      <c r="T4469" s="13"/>
      <c r="U4469" s="13"/>
      <c r="V4469" s="13"/>
      <c r="W4469" s="4"/>
      <c r="X4469" s="30"/>
      <c r="Y4469" s="9"/>
      <c r="Z4469" s="9"/>
      <c r="AA4469" s="28"/>
      <c r="AB4469" s="3"/>
      <c r="AC4469" s="1"/>
      <c r="AD4469" s="9"/>
      <c r="AE4469" s="3"/>
      <c r="AF4469" s="3"/>
      <c r="AG4469" s="3"/>
      <c r="AH4469" s="9"/>
      <c r="AI4469" s="10"/>
      <c r="AJ4469" s="9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</row>
    <row r="4470" spans="1:145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13"/>
      <c r="T4470" s="13"/>
      <c r="U4470" s="13"/>
      <c r="V4470" s="13"/>
      <c r="W4470" s="4"/>
      <c r="X4470" s="30"/>
      <c r="Y4470" s="9"/>
      <c r="Z4470" s="9"/>
      <c r="AA4470" s="28"/>
      <c r="AB4470" s="3"/>
      <c r="AC4470" s="1"/>
      <c r="AD4470" s="9"/>
      <c r="AE4470" s="3"/>
      <c r="AF4470" s="3"/>
      <c r="AG4470" s="3"/>
      <c r="AH4470" s="9"/>
      <c r="AI4470" s="10"/>
      <c r="AJ4470" s="9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</row>
    <row r="4471" spans="1:145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13"/>
      <c r="T4471" s="13"/>
      <c r="U4471" s="13"/>
      <c r="V4471" s="13"/>
      <c r="W4471" s="4"/>
      <c r="X4471" s="30"/>
      <c r="Y4471" s="9"/>
      <c r="Z4471" s="9"/>
      <c r="AA4471" s="28"/>
      <c r="AB4471" s="3"/>
      <c r="AC4471" s="1"/>
      <c r="AD4471" s="9"/>
      <c r="AE4471" s="3"/>
      <c r="AF4471" s="3"/>
      <c r="AG4471" s="3"/>
      <c r="AH4471" s="9"/>
      <c r="AI4471" s="10"/>
      <c r="AJ4471" s="9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</row>
    <row r="4472" spans="1:145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13"/>
      <c r="T4472" s="13"/>
      <c r="U4472" s="13"/>
      <c r="V4472" s="13"/>
      <c r="W4472" s="4"/>
      <c r="X4472" s="30"/>
      <c r="Y4472" s="9"/>
      <c r="Z4472" s="9"/>
      <c r="AA4472" s="28"/>
      <c r="AB4472" s="3"/>
      <c r="AC4472" s="1"/>
      <c r="AD4472" s="9"/>
      <c r="AE4472" s="3"/>
      <c r="AF4472" s="3"/>
      <c r="AG4472" s="3"/>
      <c r="AH4472" s="9"/>
      <c r="AI4472" s="10"/>
      <c r="AJ4472" s="9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</row>
    <row r="4473" spans="1:145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13"/>
      <c r="T4473" s="13"/>
      <c r="U4473" s="13"/>
      <c r="V4473" s="13"/>
      <c r="W4473" s="4"/>
      <c r="X4473" s="30"/>
      <c r="Y4473" s="9"/>
      <c r="Z4473" s="9"/>
      <c r="AA4473" s="28"/>
      <c r="AB4473" s="3"/>
      <c r="AC4473" s="1"/>
      <c r="AD4473" s="9"/>
      <c r="AE4473" s="3"/>
      <c r="AF4473" s="3"/>
      <c r="AG4473" s="3"/>
      <c r="AH4473" s="9"/>
      <c r="AI4473" s="10"/>
      <c r="AJ4473" s="9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</row>
    <row r="4474" spans="1:145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13"/>
      <c r="T4474" s="13"/>
      <c r="U4474" s="13"/>
      <c r="V4474" s="13"/>
      <c r="W4474" s="4"/>
      <c r="X4474" s="30"/>
      <c r="Y4474" s="9"/>
      <c r="Z4474" s="9"/>
      <c r="AA4474" s="28"/>
      <c r="AB4474" s="3"/>
      <c r="AC4474" s="1"/>
      <c r="AD4474" s="9"/>
      <c r="AE4474" s="3"/>
      <c r="AF4474" s="3"/>
      <c r="AG4474" s="3"/>
      <c r="AH4474" s="9"/>
      <c r="AI4474" s="10"/>
      <c r="AJ4474" s="9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</row>
    <row r="4475" spans="1:145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13"/>
      <c r="T4475" s="13"/>
      <c r="U4475" s="13"/>
      <c r="V4475" s="13"/>
      <c r="W4475" s="4"/>
      <c r="X4475" s="30"/>
      <c r="Y4475" s="9"/>
      <c r="Z4475" s="9"/>
      <c r="AA4475" s="28"/>
      <c r="AB4475" s="3"/>
      <c r="AC4475" s="1"/>
      <c r="AD4475" s="9"/>
      <c r="AE4475" s="3"/>
      <c r="AF4475" s="3"/>
      <c r="AG4475" s="3"/>
      <c r="AH4475" s="9"/>
      <c r="AI4475" s="10"/>
      <c r="AJ4475" s="9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</row>
    <row r="4476" spans="1:145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13"/>
      <c r="T4476" s="13"/>
      <c r="U4476" s="13"/>
      <c r="V4476" s="13"/>
      <c r="W4476" s="4"/>
      <c r="X4476" s="30"/>
      <c r="Y4476" s="9"/>
      <c r="Z4476" s="9"/>
      <c r="AA4476" s="28"/>
      <c r="AB4476" s="3"/>
      <c r="AC4476" s="1"/>
      <c r="AD4476" s="9"/>
      <c r="AE4476" s="3"/>
      <c r="AF4476" s="3"/>
      <c r="AG4476" s="3"/>
      <c r="AH4476" s="9"/>
      <c r="AI4476" s="10"/>
      <c r="AJ4476" s="9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</row>
    <row r="4477" spans="1:145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13"/>
      <c r="T4477" s="13"/>
      <c r="U4477" s="13"/>
      <c r="V4477" s="13"/>
      <c r="W4477" s="4"/>
      <c r="X4477" s="30"/>
      <c r="Y4477" s="9"/>
      <c r="Z4477" s="9"/>
      <c r="AA4477" s="28"/>
      <c r="AB4477" s="3"/>
      <c r="AC4477" s="1"/>
      <c r="AD4477" s="9"/>
      <c r="AE4477" s="3"/>
      <c r="AF4477" s="3"/>
      <c r="AG4477" s="3"/>
      <c r="AH4477" s="9"/>
      <c r="AI4477" s="10"/>
      <c r="AJ4477" s="9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</row>
    <row r="4478" spans="1:145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13"/>
      <c r="T4478" s="13"/>
      <c r="U4478" s="13"/>
      <c r="V4478" s="13"/>
      <c r="W4478" s="4"/>
      <c r="X4478" s="30"/>
      <c r="Y4478" s="9"/>
      <c r="Z4478" s="9"/>
      <c r="AA4478" s="28"/>
      <c r="AB4478" s="3"/>
      <c r="AC4478" s="1"/>
      <c r="AD4478" s="9"/>
      <c r="AE4478" s="3"/>
      <c r="AF4478" s="3"/>
      <c r="AG4478" s="3"/>
      <c r="AH4478" s="9"/>
      <c r="AI4478" s="10"/>
      <c r="AJ4478" s="9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</row>
    <row r="4479" spans="1:145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13"/>
      <c r="T4479" s="13"/>
      <c r="U4479" s="13"/>
      <c r="V4479" s="13"/>
      <c r="W4479" s="4"/>
      <c r="X4479" s="30"/>
      <c r="Y4479" s="9"/>
      <c r="Z4479" s="9"/>
      <c r="AA4479" s="28"/>
      <c r="AB4479" s="3"/>
      <c r="AC4479" s="1"/>
      <c r="AD4479" s="9"/>
      <c r="AE4479" s="3"/>
      <c r="AF4479" s="3"/>
      <c r="AG4479" s="3"/>
      <c r="AH4479" s="9"/>
      <c r="AI4479" s="10"/>
      <c r="AJ4479" s="9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</row>
    <row r="4480" spans="1:145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13"/>
      <c r="T4480" s="13"/>
      <c r="U4480" s="13"/>
      <c r="V4480" s="13"/>
      <c r="W4480" s="4"/>
      <c r="X4480" s="30"/>
      <c r="Y4480" s="9"/>
      <c r="Z4480" s="9"/>
      <c r="AA4480" s="28"/>
      <c r="AB4480" s="3"/>
      <c r="AC4480" s="1"/>
      <c r="AD4480" s="9"/>
      <c r="AE4480" s="3"/>
      <c r="AF4480" s="3"/>
      <c r="AG4480" s="3"/>
      <c r="AH4480" s="9"/>
      <c r="AI4480" s="10"/>
      <c r="AJ4480" s="9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</row>
    <row r="4481" spans="1:145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13"/>
      <c r="T4481" s="13"/>
      <c r="U4481" s="13"/>
      <c r="V4481" s="13"/>
      <c r="W4481" s="4"/>
      <c r="X4481" s="30"/>
      <c r="Y4481" s="9"/>
      <c r="Z4481" s="9"/>
      <c r="AA4481" s="28"/>
      <c r="AB4481" s="3"/>
      <c r="AC4481" s="1"/>
      <c r="AD4481" s="9"/>
      <c r="AE4481" s="3"/>
      <c r="AF4481" s="3"/>
      <c r="AG4481" s="3"/>
      <c r="AH4481" s="9"/>
      <c r="AI4481" s="10"/>
      <c r="AJ4481" s="9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</row>
    <row r="4482" spans="1:145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13"/>
      <c r="T4482" s="13"/>
      <c r="U4482" s="13"/>
      <c r="V4482" s="13"/>
      <c r="W4482" s="4"/>
      <c r="X4482" s="30"/>
      <c r="Y4482" s="9"/>
      <c r="Z4482" s="9"/>
      <c r="AA4482" s="28"/>
      <c r="AB4482" s="3"/>
      <c r="AC4482" s="1"/>
      <c r="AD4482" s="9"/>
      <c r="AE4482" s="3"/>
      <c r="AF4482" s="3"/>
      <c r="AG4482" s="3"/>
      <c r="AH4482" s="9"/>
      <c r="AI4482" s="10"/>
      <c r="AJ4482" s="9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</row>
    <row r="4483" spans="1:145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13"/>
      <c r="T4483" s="13"/>
      <c r="U4483" s="13"/>
      <c r="V4483" s="13"/>
      <c r="W4483" s="4"/>
      <c r="X4483" s="30"/>
      <c r="Y4483" s="9"/>
      <c r="Z4483" s="9"/>
      <c r="AA4483" s="28"/>
      <c r="AB4483" s="3"/>
      <c r="AC4483" s="1"/>
      <c r="AD4483" s="9"/>
      <c r="AE4483" s="3"/>
      <c r="AF4483" s="3"/>
      <c r="AG4483" s="3"/>
      <c r="AH4483" s="9"/>
      <c r="AI4483" s="10"/>
      <c r="AJ4483" s="9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</row>
    <row r="4484" spans="1:145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13"/>
      <c r="T4484" s="13"/>
      <c r="U4484" s="13"/>
      <c r="V4484" s="13"/>
      <c r="W4484" s="4"/>
      <c r="X4484" s="30"/>
      <c r="Y4484" s="9"/>
      <c r="Z4484" s="9"/>
      <c r="AA4484" s="28"/>
      <c r="AB4484" s="3"/>
      <c r="AC4484" s="1"/>
      <c r="AD4484" s="9"/>
      <c r="AE4484" s="3"/>
      <c r="AF4484" s="3"/>
      <c r="AG4484" s="3"/>
      <c r="AH4484" s="9"/>
      <c r="AI4484" s="10"/>
      <c r="AJ4484" s="9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</row>
    <row r="4485" spans="1:145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13"/>
      <c r="T4485" s="13"/>
      <c r="U4485" s="13"/>
      <c r="V4485" s="13"/>
      <c r="W4485" s="4"/>
      <c r="X4485" s="30"/>
      <c r="Y4485" s="9"/>
      <c r="Z4485" s="9"/>
      <c r="AA4485" s="28"/>
      <c r="AB4485" s="3"/>
      <c r="AC4485" s="1"/>
      <c r="AD4485" s="9"/>
      <c r="AE4485" s="3"/>
      <c r="AF4485" s="3"/>
      <c r="AG4485" s="3"/>
      <c r="AH4485" s="9"/>
      <c r="AI4485" s="10"/>
      <c r="AJ4485" s="9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</row>
    <row r="4486" spans="1:145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13"/>
      <c r="T4486" s="13"/>
      <c r="U4486" s="13"/>
      <c r="V4486" s="13"/>
      <c r="W4486" s="4"/>
      <c r="X4486" s="30"/>
      <c r="Y4486" s="9"/>
      <c r="Z4486" s="9"/>
      <c r="AA4486" s="28"/>
      <c r="AB4486" s="3"/>
      <c r="AC4486" s="1"/>
      <c r="AD4486" s="9"/>
      <c r="AE4486" s="3"/>
      <c r="AF4486" s="3"/>
      <c r="AG4486" s="3"/>
      <c r="AH4486" s="9"/>
      <c r="AI4486" s="10"/>
      <c r="AJ4486" s="9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</row>
    <row r="4487" spans="1:145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13"/>
      <c r="T4487" s="13"/>
      <c r="U4487" s="13"/>
      <c r="V4487" s="13"/>
      <c r="W4487" s="4"/>
      <c r="X4487" s="30"/>
      <c r="Y4487" s="9"/>
      <c r="Z4487" s="9"/>
      <c r="AA4487" s="28"/>
      <c r="AB4487" s="3"/>
      <c r="AC4487" s="1"/>
      <c r="AD4487" s="9"/>
      <c r="AE4487" s="3"/>
      <c r="AF4487" s="3"/>
      <c r="AG4487" s="3"/>
      <c r="AH4487" s="9"/>
      <c r="AI4487" s="10"/>
      <c r="AJ4487" s="9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</row>
    <row r="4488" spans="1:145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13"/>
      <c r="T4488" s="13"/>
      <c r="U4488" s="13"/>
      <c r="V4488" s="13"/>
      <c r="W4488" s="4"/>
      <c r="X4488" s="30"/>
      <c r="Y4488" s="9"/>
      <c r="Z4488" s="9"/>
      <c r="AA4488" s="28"/>
      <c r="AB4488" s="3"/>
      <c r="AC4488" s="1"/>
      <c r="AD4488" s="9"/>
      <c r="AE4488" s="3"/>
      <c r="AF4488" s="3"/>
      <c r="AG4488" s="3"/>
      <c r="AH4488" s="9"/>
      <c r="AI4488" s="10"/>
      <c r="AJ4488" s="9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</row>
    <row r="4489" spans="1:145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13"/>
      <c r="T4489" s="13"/>
      <c r="U4489" s="13"/>
      <c r="V4489" s="13"/>
      <c r="W4489" s="4"/>
      <c r="X4489" s="30"/>
      <c r="Y4489" s="9"/>
      <c r="Z4489" s="9"/>
      <c r="AA4489" s="28"/>
      <c r="AB4489" s="3"/>
      <c r="AC4489" s="1"/>
      <c r="AD4489" s="9"/>
      <c r="AE4489" s="3"/>
      <c r="AF4489" s="3"/>
      <c r="AG4489" s="3"/>
      <c r="AH4489" s="9"/>
      <c r="AI4489" s="10"/>
      <c r="AJ4489" s="9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</row>
    <row r="4490" spans="1:145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13"/>
      <c r="T4490" s="13"/>
      <c r="U4490" s="13"/>
      <c r="V4490" s="13"/>
      <c r="W4490" s="4"/>
      <c r="X4490" s="30"/>
      <c r="Y4490" s="9"/>
      <c r="Z4490" s="9"/>
      <c r="AA4490" s="28"/>
      <c r="AB4490" s="3"/>
      <c r="AC4490" s="1"/>
      <c r="AD4490" s="9"/>
      <c r="AE4490" s="3"/>
      <c r="AF4490" s="3"/>
      <c r="AG4490" s="3"/>
      <c r="AH4490" s="9"/>
      <c r="AI4490" s="10"/>
      <c r="AJ4490" s="9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</row>
    <row r="4491" spans="1:145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13"/>
      <c r="T4491" s="13"/>
      <c r="U4491" s="13"/>
      <c r="V4491" s="13"/>
      <c r="W4491" s="4"/>
      <c r="X4491" s="30"/>
      <c r="Y4491" s="9"/>
      <c r="Z4491" s="9"/>
      <c r="AA4491" s="28"/>
      <c r="AB4491" s="3"/>
      <c r="AC4491" s="1"/>
      <c r="AD4491" s="9"/>
      <c r="AE4491" s="3"/>
      <c r="AF4491" s="3"/>
      <c r="AG4491" s="3"/>
      <c r="AH4491" s="9"/>
      <c r="AI4491" s="10"/>
      <c r="AJ4491" s="9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</row>
    <row r="4492" spans="1:145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13"/>
      <c r="T4492" s="13"/>
      <c r="U4492" s="13"/>
      <c r="V4492" s="13"/>
      <c r="W4492" s="4"/>
      <c r="X4492" s="30"/>
      <c r="Y4492" s="9"/>
      <c r="Z4492" s="9"/>
      <c r="AA4492" s="28"/>
      <c r="AB4492" s="3"/>
      <c r="AC4492" s="1"/>
      <c r="AD4492" s="9"/>
      <c r="AE4492" s="3"/>
      <c r="AF4492" s="3"/>
      <c r="AG4492" s="3"/>
      <c r="AH4492" s="9"/>
      <c r="AI4492" s="10"/>
      <c r="AJ4492" s="9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</row>
    <row r="4493" spans="1:145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13"/>
      <c r="T4493" s="13"/>
      <c r="U4493" s="13"/>
      <c r="V4493" s="13"/>
      <c r="W4493" s="4"/>
      <c r="X4493" s="30"/>
      <c r="Y4493" s="9"/>
      <c r="Z4493" s="9"/>
      <c r="AA4493" s="28"/>
      <c r="AB4493" s="3"/>
      <c r="AC4493" s="1"/>
      <c r="AD4493" s="9"/>
      <c r="AE4493" s="3"/>
      <c r="AF4493" s="3"/>
      <c r="AG4493" s="3"/>
      <c r="AH4493" s="9"/>
      <c r="AI4493" s="10"/>
      <c r="AJ4493" s="9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</row>
    <row r="4494" spans="1:145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13"/>
      <c r="T4494" s="13"/>
      <c r="U4494" s="13"/>
      <c r="V4494" s="13"/>
      <c r="W4494" s="4"/>
      <c r="X4494" s="30"/>
      <c r="Y4494" s="9"/>
      <c r="Z4494" s="9"/>
      <c r="AA4494" s="28"/>
      <c r="AB4494" s="3"/>
      <c r="AC4494" s="1"/>
      <c r="AD4494" s="9"/>
      <c r="AE4494" s="3"/>
      <c r="AF4494" s="3"/>
      <c r="AG4494" s="3"/>
      <c r="AH4494" s="9"/>
      <c r="AI4494" s="10"/>
      <c r="AJ4494" s="9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</row>
    <row r="4495" spans="1:145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13"/>
      <c r="T4495" s="13"/>
      <c r="U4495" s="13"/>
      <c r="V4495" s="13"/>
      <c r="W4495" s="4"/>
      <c r="X4495" s="30"/>
      <c r="Y4495" s="9"/>
      <c r="Z4495" s="9"/>
      <c r="AA4495" s="28"/>
      <c r="AB4495" s="3"/>
      <c r="AC4495" s="1"/>
      <c r="AD4495" s="9"/>
      <c r="AE4495" s="3"/>
      <c r="AF4495" s="3"/>
      <c r="AG4495" s="3"/>
      <c r="AH4495" s="9"/>
      <c r="AI4495" s="10"/>
      <c r="AJ4495" s="9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</row>
    <row r="4496" spans="1:145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13"/>
      <c r="T4496" s="13"/>
      <c r="U4496" s="13"/>
      <c r="V4496" s="13"/>
      <c r="W4496" s="4"/>
      <c r="X4496" s="30"/>
      <c r="Y4496" s="9"/>
      <c r="Z4496" s="9"/>
      <c r="AA4496" s="28"/>
      <c r="AB4496" s="3"/>
      <c r="AC4496" s="1"/>
      <c r="AD4496" s="9"/>
      <c r="AE4496" s="3"/>
      <c r="AF4496" s="3"/>
      <c r="AG4496" s="3"/>
      <c r="AH4496" s="9"/>
      <c r="AI4496" s="10"/>
      <c r="AJ4496" s="9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</row>
    <row r="4497" spans="1:145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13"/>
      <c r="T4497" s="13"/>
      <c r="U4497" s="13"/>
      <c r="V4497" s="13"/>
      <c r="W4497" s="4"/>
      <c r="X4497" s="30"/>
      <c r="Y4497" s="9"/>
      <c r="Z4497" s="9"/>
      <c r="AA4497" s="28"/>
      <c r="AB4497" s="3"/>
      <c r="AC4497" s="1"/>
      <c r="AD4497" s="9"/>
      <c r="AE4497" s="3"/>
      <c r="AF4497" s="3"/>
      <c r="AG4497" s="3"/>
      <c r="AH4497" s="9"/>
      <c r="AI4497" s="10"/>
      <c r="AJ4497" s="9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</row>
    <row r="4498" spans="1:145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13"/>
      <c r="T4498" s="13"/>
      <c r="U4498" s="13"/>
      <c r="V4498" s="13"/>
      <c r="W4498" s="4"/>
      <c r="X4498" s="30"/>
      <c r="Y4498" s="9"/>
      <c r="Z4498" s="9"/>
      <c r="AA4498" s="28"/>
      <c r="AB4498" s="3"/>
      <c r="AC4498" s="1"/>
      <c r="AD4498" s="9"/>
      <c r="AE4498" s="3"/>
      <c r="AF4498" s="3"/>
      <c r="AG4498" s="3"/>
      <c r="AH4498" s="9"/>
      <c r="AI4498" s="10"/>
      <c r="AJ4498" s="9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</row>
    <row r="4499" spans="1:145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13"/>
      <c r="T4499" s="13"/>
      <c r="U4499" s="13"/>
      <c r="V4499" s="13"/>
      <c r="W4499" s="4"/>
      <c r="X4499" s="30"/>
      <c r="Y4499" s="9"/>
      <c r="Z4499" s="9"/>
      <c r="AA4499" s="28"/>
      <c r="AB4499" s="3"/>
      <c r="AC4499" s="1"/>
      <c r="AD4499" s="9"/>
      <c r="AE4499" s="3"/>
      <c r="AF4499" s="3"/>
      <c r="AG4499" s="3"/>
      <c r="AH4499" s="9"/>
      <c r="AI4499" s="10"/>
      <c r="AJ4499" s="9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</row>
    <row r="4500" spans="1:145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13"/>
      <c r="T4500" s="13"/>
      <c r="U4500" s="13"/>
      <c r="V4500" s="13"/>
      <c r="W4500" s="4"/>
      <c r="X4500" s="30"/>
      <c r="Y4500" s="9"/>
      <c r="Z4500" s="9"/>
      <c r="AA4500" s="28"/>
      <c r="AB4500" s="3"/>
      <c r="AC4500" s="1"/>
      <c r="AD4500" s="9"/>
      <c r="AE4500" s="3"/>
      <c r="AF4500" s="3"/>
      <c r="AG4500" s="3"/>
      <c r="AH4500" s="9"/>
      <c r="AI4500" s="10"/>
      <c r="AJ4500" s="9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</row>
    <row r="4501" spans="1:145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13"/>
      <c r="T4501" s="13"/>
      <c r="U4501" s="13"/>
      <c r="V4501" s="13"/>
      <c r="W4501" s="4"/>
      <c r="X4501" s="30"/>
      <c r="Y4501" s="9"/>
      <c r="Z4501" s="9"/>
      <c r="AA4501" s="28"/>
      <c r="AB4501" s="3"/>
      <c r="AC4501" s="1"/>
      <c r="AD4501" s="9"/>
      <c r="AE4501" s="3"/>
      <c r="AF4501" s="3"/>
      <c r="AG4501" s="3"/>
      <c r="AH4501" s="9"/>
      <c r="AI4501" s="10"/>
      <c r="AJ4501" s="9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</row>
    <row r="4502" spans="1:145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13"/>
      <c r="T4502" s="13"/>
      <c r="U4502" s="13"/>
      <c r="V4502" s="13"/>
      <c r="W4502" s="4"/>
      <c r="X4502" s="30"/>
      <c r="Y4502" s="9"/>
      <c r="Z4502" s="9"/>
      <c r="AA4502" s="28"/>
      <c r="AB4502" s="3"/>
      <c r="AC4502" s="1"/>
      <c r="AD4502" s="9"/>
      <c r="AE4502" s="3"/>
      <c r="AF4502" s="3"/>
      <c r="AG4502" s="3"/>
      <c r="AH4502" s="9"/>
      <c r="AI4502" s="10"/>
      <c r="AJ4502" s="9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</row>
    <row r="4503" spans="1:145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13"/>
      <c r="T4503" s="13"/>
      <c r="U4503" s="13"/>
      <c r="V4503" s="13"/>
      <c r="W4503" s="4"/>
      <c r="X4503" s="30"/>
      <c r="Y4503" s="9"/>
      <c r="Z4503" s="9"/>
      <c r="AA4503" s="28"/>
      <c r="AB4503" s="3"/>
      <c r="AC4503" s="1"/>
      <c r="AD4503" s="9"/>
      <c r="AE4503" s="3"/>
      <c r="AF4503" s="3"/>
      <c r="AG4503" s="3"/>
      <c r="AH4503" s="9"/>
      <c r="AI4503" s="10"/>
      <c r="AJ4503" s="9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</row>
    <row r="4504" spans="1:145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13"/>
      <c r="T4504" s="13"/>
      <c r="U4504" s="13"/>
      <c r="V4504" s="13"/>
      <c r="W4504" s="4"/>
      <c r="X4504" s="30"/>
      <c r="Y4504" s="9"/>
      <c r="Z4504" s="9"/>
      <c r="AA4504" s="28"/>
      <c r="AB4504" s="3"/>
      <c r="AC4504" s="1"/>
      <c r="AD4504" s="9"/>
      <c r="AE4504" s="3"/>
      <c r="AF4504" s="3"/>
      <c r="AG4504" s="3"/>
      <c r="AH4504" s="9"/>
      <c r="AI4504" s="10"/>
      <c r="AJ4504" s="9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</row>
    <row r="4505" spans="1:145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13"/>
      <c r="T4505" s="13"/>
      <c r="U4505" s="13"/>
      <c r="V4505" s="13"/>
      <c r="W4505" s="4"/>
      <c r="X4505" s="30"/>
      <c r="Y4505" s="9"/>
      <c r="Z4505" s="9"/>
      <c r="AA4505" s="28"/>
      <c r="AB4505" s="3"/>
      <c r="AC4505" s="1"/>
      <c r="AD4505" s="9"/>
      <c r="AE4505" s="3"/>
      <c r="AF4505" s="3"/>
      <c r="AG4505" s="3"/>
      <c r="AH4505" s="9"/>
      <c r="AI4505" s="10"/>
      <c r="AJ4505" s="9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</row>
    <row r="4506" spans="1:145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13"/>
      <c r="T4506" s="13"/>
      <c r="U4506" s="13"/>
      <c r="V4506" s="13"/>
      <c r="W4506" s="4"/>
      <c r="X4506" s="30"/>
      <c r="Y4506" s="9"/>
      <c r="Z4506" s="9"/>
      <c r="AA4506" s="28"/>
      <c r="AB4506" s="3"/>
      <c r="AC4506" s="1"/>
      <c r="AD4506" s="9"/>
      <c r="AE4506" s="3"/>
      <c r="AF4506" s="3"/>
      <c r="AG4506" s="3"/>
      <c r="AH4506" s="9"/>
      <c r="AI4506" s="10"/>
      <c r="AJ4506" s="9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</row>
    <row r="4507" spans="1:145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13"/>
      <c r="T4507" s="13"/>
      <c r="U4507" s="13"/>
      <c r="V4507" s="13"/>
      <c r="W4507" s="4"/>
      <c r="X4507" s="30"/>
      <c r="Y4507" s="9"/>
      <c r="Z4507" s="9"/>
      <c r="AA4507" s="28"/>
      <c r="AB4507" s="3"/>
      <c r="AC4507" s="1"/>
      <c r="AD4507" s="9"/>
      <c r="AE4507" s="3"/>
      <c r="AF4507" s="3"/>
      <c r="AG4507" s="3"/>
      <c r="AH4507" s="9"/>
      <c r="AI4507" s="10"/>
      <c r="AJ4507" s="9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</row>
    <row r="4508" spans="1:145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13"/>
      <c r="T4508" s="13"/>
      <c r="U4508" s="13"/>
      <c r="V4508" s="13"/>
      <c r="W4508" s="4"/>
      <c r="X4508" s="30"/>
      <c r="Y4508" s="9"/>
      <c r="Z4508" s="9"/>
      <c r="AA4508" s="28"/>
      <c r="AB4508" s="3"/>
      <c r="AC4508" s="1"/>
      <c r="AD4508" s="9"/>
      <c r="AE4508" s="3"/>
      <c r="AF4508" s="3"/>
      <c r="AG4508" s="3"/>
      <c r="AH4508" s="9"/>
      <c r="AI4508" s="10"/>
      <c r="AJ4508" s="9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</row>
    <row r="4509" spans="1:145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13"/>
      <c r="T4509" s="13"/>
      <c r="U4509" s="13"/>
      <c r="V4509" s="13"/>
      <c r="W4509" s="4"/>
      <c r="X4509" s="30"/>
      <c r="Y4509" s="9"/>
      <c r="Z4509" s="9"/>
      <c r="AA4509" s="28"/>
      <c r="AB4509" s="3"/>
      <c r="AC4509" s="1"/>
      <c r="AD4509" s="9"/>
      <c r="AE4509" s="3"/>
      <c r="AF4509" s="3"/>
      <c r="AG4509" s="3"/>
      <c r="AH4509" s="9"/>
      <c r="AI4509" s="10"/>
      <c r="AJ4509" s="9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</row>
    <row r="4510" spans="1:145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13"/>
      <c r="T4510" s="13"/>
      <c r="U4510" s="13"/>
      <c r="V4510" s="13"/>
      <c r="W4510" s="4"/>
      <c r="X4510" s="30"/>
      <c r="Y4510" s="9"/>
      <c r="Z4510" s="9"/>
      <c r="AA4510" s="28"/>
      <c r="AB4510" s="3"/>
      <c r="AC4510" s="1"/>
      <c r="AD4510" s="9"/>
      <c r="AE4510" s="3"/>
      <c r="AF4510" s="3"/>
      <c r="AG4510" s="3"/>
      <c r="AH4510" s="9"/>
      <c r="AI4510" s="10"/>
      <c r="AJ4510" s="9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</row>
    <row r="4511" spans="1:145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13"/>
      <c r="T4511" s="13"/>
      <c r="U4511" s="13"/>
      <c r="V4511" s="13"/>
      <c r="W4511" s="4"/>
      <c r="X4511" s="30"/>
      <c r="Y4511" s="9"/>
      <c r="Z4511" s="9"/>
      <c r="AA4511" s="28"/>
      <c r="AB4511" s="3"/>
      <c r="AC4511" s="1"/>
      <c r="AD4511" s="9"/>
      <c r="AE4511" s="3"/>
      <c r="AF4511" s="3"/>
      <c r="AG4511" s="3"/>
      <c r="AH4511" s="9"/>
      <c r="AI4511" s="10"/>
      <c r="AJ4511" s="9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</row>
    <row r="4512" spans="1:145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13"/>
      <c r="T4512" s="13"/>
      <c r="U4512" s="13"/>
      <c r="V4512" s="13"/>
      <c r="W4512" s="4"/>
      <c r="X4512" s="30"/>
      <c r="Y4512" s="9"/>
      <c r="Z4512" s="9"/>
      <c r="AA4512" s="28"/>
      <c r="AB4512" s="3"/>
      <c r="AC4512" s="1"/>
      <c r="AD4512" s="9"/>
      <c r="AE4512" s="3"/>
      <c r="AF4512" s="3"/>
      <c r="AG4512" s="3"/>
      <c r="AH4512" s="9"/>
      <c r="AI4512" s="10"/>
      <c r="AJ4512" s="9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</row>
    <row r="4513" spans="1:145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13"/>
      <c r="T4513" s="13"/>
      <c r="U4513" s="13"/>
      <c r="V4513" s="13"/>
      <c r="W4513" s="4"/>
      <c r="X4513" s="30"/>
      <c r="Y4513" s="9"/>
      <c r="Z4513" s="9"/>
      <c r="AA4513" s="28"/>
      <c r="AB4513" s="3"/>
      <c r="AC4513" s="1"/>
      <c r="AD4513" s="9"/>
      <c r="AE4513" s="3"/>
      <c r="AF4513" s="3"/>
      <c r="AG4513" s="3"/>
      <c r="AH4513" s="9"/>
      <c r="AI4513" s="10"/>
      <c r="AJ4513" s="9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</row>
    <row r="4514" spans="1:145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13"/>
      <c r="T4514" s="13"/>
      <c r="U4514" s="13"/>
      <c r="V4514" s="13"/>
      <c r="W4514" s="4"/>
      <c r="X4514" s="30"/>
      <c r="Y4514" s="9"/>
      <c r="Z4514" s="9"/>
      <c r="AA4514" s="28"/>
      <c r="AB4514" s="3"/>
      <c r="AC4514" s="1"/>
      <c r="AD4514" s="9"/>
      <c r="AE4514" s="3"/>
      <c r="AF4514" s="3"/>
      <c r="AG4514" s="3"/>
      <c r="AH4514" s="9"/>
      <c r="AI4514" s="10"/>
      <c r="AJ4514" s="9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</row>
    <row r="4515" spans="1:145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13"/>
      <c r="T4515" s="13"/>
      <c r="U4515" s="13"/>
      <c r="V4515" s="13"/>
      <c r="W4515" s="4"/>
      <c r="X4515" s="30"/>
      <c r="Y4515" s="9"/>
      <c r="Z4515" s="9"/>
      <c r="AA4515" s="28"/>
      <c r="AB4515" s="3"/>
      <c r="AC4515" s="1"/>
      <c r="AD4515" s="9"/>
      <c r="AE4515" s="3"/>
      <c r="AF4515" s="3"/>
      <c r="AG4515" s="3"/>
      <c r="AH4515" s="9"/>
      <c r="AI4515" s="10"/>
      <c r="AJ4515" s="9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</row>
    <row r="4516" spans="1:145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13"/>
      <c r="T4516" s="13"/>
      <c r="U4516" s="13"/>
      <c r="V4516" s="13"/>
      <c r="W4516" s="4"/>
      <c r="X4516" s="30"/>
      <c r="Y4516" s="9"/>
      <c r="Z4516" s="9"/>
      <c r="AA4516" s="28"/>
      <c r="AB4516" s="3"/>
      <c r="AC4516" s="1"/>
      <c r="AD4516" s="9"/>
      <c r="AE4516" s="3"/>
      <c r="AF4516" s="3"/>
      <c r="AG4516" s="3"/>
      <c r="AH4516" s="9"/>
      <c r="AI4516" s="10"/>
      <c r="AJ4516" s="9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</row>
    <row r="4517" spans="1:145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13"/>
      <c r="T4517" s="13"/>
      <c r="U4517" s="13"/>
      <c r="V4517" s="13"/>
      <c r="W4517" s="4"/>
      <c r="X4517" s="30"/>
      <c r="Y4517" s="9"/>
      <c r="Z4517" s="9"/>
      <c r="AA4517" s="28"/>
      <c r="AB4517" s="3"/>
      <c r="AC4517" s="1"/>
      <c r="AD4517" s="9"/>
      <c r="AE4517" s="3"/>
      <c r="AF4517" s="3"/>
      <c r="AG4517" s="3"/>
      <c r="AH4517" s="9"/>
      <c r="AI4517" s="10"/>
      <c r="AJ4517" s="9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</row>
    <row r="4518" spans="1:145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13"/>
      <c r="T4518" s="13"/>
      <c r="U4518" s="13"/>
      <c r="V4518" s="13"/>
      <c r="W4518" s="4"/>
      <c r="X4518" s="30"/>
      <c r="Y4518" s="9"/>
      <c r="Z4518" s="9"/>
      <c r="AA4518" s="28"/>
      <c r="AB4518" s="3"/>
      <c r="AC4518" s="1"/>
      <c r="AD4518" s="9"/>
      <c r="AE4518" s="3"/>
      <c r="AF4518" s="3"/>
      <c r="AG4518" s="3"/>
      <c r="AH4518" s="9"/>
      <c r="AI4518" s="10"/>
      <c r="AJ4518" s="9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</row>
    <row r="4519" spans="1:145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13"/>
      <c r="T4519" s="13"/>
      <c r="U4519" s="13"/>
      <c r="V4519" s="13"/>
      <c r="W4519" s="4"/>
      <c r="X4519" s="30"/>
      <c r="Y4519" s="9"/>
      <c r="Z4519" s="9"/>
      <c r="AA4519" s="28"/>
      <c r="AB4519" s="3"/>
      <c r="AC4519" s="1"/>
      <c r="AD4519" s="9"/>
      <c r="AE4519" s="3"/>
      <c r="AF4519" s="3"/>
      <c r="AG4519" s="3"/>
      <c r="AH4519" s="9"/>
      <c r="AI4519" s="10"/>
      <c r="AJ4519" s="9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</row>
    <row r="4520" spans="1:145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13"/>
      <c r="T4520" s="13"/>
      <c r="U4520" s="13"/>
      <c r="V4520" s="13"/>
      <c r="W4520" s="4"/>
      <c r="X4520" s="30"/>
      <c r="Y4520" s="9"/>
      <c r="Z4520" s="9"/>
      <c r="AA4520" s="28"/>
      <c r="AB4520" s="3"/>
      <c r="AC4520" s="1"/>
      <c r="AD4520" s="9"/>
      <c r="AE4520" s="3"/>
      <c r="AF4520" s="3"/>
      <c r="AG4520" s="3"/>
      <c r="AH4520" s="9"/>
      <c r="AI4520" s="10"/>
      <c r="AJ4520" s="9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</row>
    <row r="4521" spans="1:145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13"/>
      <c r="T4521" s="13"/>
      <c r="U4521" s="13"/>
      <c r="V4521" s="13"/>
      <c r="W4521" s="4"/>
      <c r="X4521" s="30"/>
      <c r="Y4521" s="9"/>
      <c r="Z4521" s="9"/>
      <c r="AA4521" s="28"/>
      <c r="AB4521" s="3"/>
      <c r="AC4521" s="1"/>
      <c r="AD4521" s="9"/>
      <c r="AE4521" s="3"/>
      <c r="AF4521" s="3"/>
      <c r="AG4521" s="3"/>
      <c r="AH4521" s="9"/>
      <c r="AI4521" s="10"/>
      <c r="AJ4521" s="9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</row>
    <row r="4522" spans="1:145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13"/>
      <c r="T4522" s="13"/>
      <c r="U4522" s="13"/>
      <c r="V4522" s="13"/>
      <c r="W4522" s="4"/>
      <c r="X4522" s="30"/>
      <c r="Y4522" s="9"/>
      <c r="Z4522" s="9"/>
      <c r="AA4522" s="28"/>
      <c r="AB4522" s="3"/>
      <c r="AC4522" s="1"/>
      <c r="AD4522" s="9"/>
      <c r="AE4522" s="3"/>
      <c r="AF4522" s="3"/>
      <c r="AG4522" s="3"/>
      <c r="AH4522" s="9"/>
      <c r="AI4522" s="10"/>
      <c r="AJ4522" s="9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</row>
    <row r="4523" spans="1:145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13"/>
      <c r="T4523" s="13"/>
      <c r="U4523" s="13"/>
      <c r="V4523" s="13"/>
      <c r="W4523" s="4"/>
      <c r="X4523" s="30"/>
      <c r="Y4523" s="9"/>
      <c r="Z4523" s="9"/>
      <c r="AA4523" s="28"/>
      <c r="AB4523" s="3"/>
      <c r="AC4523" s="1"/>
      <c r="AD4523" s="9"/>
      <c r="AE4523" s="3"/>
      <c r="AF4523" s="3"/>
      <c r="AG4523" s="3"/>
      <c r="AH4523" s="9"/>
      <c r="AI4523" s="10"/>
      <c r="AJ4523" s="9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</row>
    <row r="4524" spans="1:145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13"/>
      <c r="T4524" s="13"/>
      <c r="U4524" s="13"/>
      <c r="V4524" s="13"/>
      <c r="W4524" s="4"/>
      <c r="X4524" s="30"/>
      <c r="Y4524" s="9"/>
      <c r="Z4524" s="9"/>
      <c r="AA4524" s="28"/>
      <c r="AB4524" s="3"/>
      <c r="AC4524" s="1"/>
      <c r="AD4524" s="9"/>
      <c r="AE4524" s="3"/>
      <c r="AF4524" s="3"/>
      <c r="AG4524" s="3"/>
      <c r="AH4524" s="9"/>
      <c r="AI4524" s="10"/>
      <c r="AJ4524" s="9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</row>
    <row r="4525" spans="1:145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13"/>
      <c r="T4525" s="13"/>
      <c r="U4525" s="13"/>
      <c r="V4525" s="13"/>
      <c r="W4525" s="4"/>
      <c r="X4525" s="30"/>
      <c r="Y4525" s="9"/>
      <c r="Z4525" s="9"/>
      <c r="AA4525" s="28"/>
      <c r="AB4525" s="3"/>
      <c r="AC4525" s="1"/>
      <c r="AD4525" s="9"/>
      <c r="AE4525" s="3"/>
      <c r="AF4525" s="3"/>
      <c r="AG4525" s="3"/>
      <c r="AH4525" s="9"/>
      <c r="AI4525" s="10"/>
      <c r="AJ4525" s="9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</row>
    <row r="4526" spans="1:145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13"/>
      <c r="T4526" s="13"/>
      <c r="U4526" s="13"/>
      <c r="V4526" s="13"/>
      <c r="W4526" s="4"/>
      <c r="X4526" s="30"/>
      <c r="Y4526" s="9"/>
      <c r="Z4526" s="9"/>
      <c r="AA4526" s="28"/>
      <c r="AB4526" s="3"/>
      <c r="AC4526" s="1"/>
      <c r="AD4526" s="9"/>
      <c r="AE4526" s="3"/>
      <c r="AF4526" s="3"/>
      <c r="AG4526" s="3"/>
      <c r="AH4526" s="9"/>
      <c r="AI4526" s="10"/>
      <c r="AJ4526" s="9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</row>
    <row r="4527" spans="1:145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13"/>
      <c r="T4527" s="13"/>
      <c r="U4527" s="13"/>
      <c r="V4527" s="13"/>
      <c r="W4527" s="4"/>
      <c r="X4527" s="30"/>
      <c r="Y4527" s="9"/>
      <c r="Z4527" s="9"/>
      <c r="AA4527" s="28"/>
      <c r="AB4527" s="3"/>
      <c r="AC4527" s="1"/>
      <c r="AD4527" s="9"/>
      <c r="AE4527" s="3"/>
      <c r="AF4527" s="3"/>
      <c r="AG4527" s="3"/>
      <c r="AH4527" s="9"/>
      <c r="AI4527" s="10"/>
      <c r="AJ4527" s="9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</row>
    <row r="4528" spans="1:145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13"/>
      <c r="T4528" s="13"/>
      <c r="U4528" s="13"/>
      <c r="V4528" s="13"/>
      <c r="W4528" s="4"/>
      <c r="X4528" s="30"/>
      <c r="Y4528" s="9"/>
      <c r="Z4528" s="9"/>
      <c r="AA4528" s="28"/>
      <c r="AB4528" s="3"/>
      <c r="AC4528" s="1"/>
      <c r="AD4528" s="9"/>
      <c r="AE4528" s="3"/>
      <c r="AF4528" s="3"/>
      <c r="AG4528" s="3"/>
      <c r="AH4528" s="9"/>
      <c r="AI4528" s="10"/>
      <c r="AJ4528" s="9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</row>
    <row r="4529" spans="1:145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13"/>
      <c r="T4529" s="13"/>
      <c r="U4529" s="13"/>
      <c r="V4529" s="13"/>
      <c r="W4529" s="4"/>
      <c r="X4529" s="30"/>
      <c r="Y4529" s="9"/>
      <c r="Z4529" s="9"/>
      <c r="AA4529" s="28"/>
      <c r="AB4529" s="3"/>
      <c r="AC4529" s="1"/>
      <c r="AD4529" s="9"/>
      <c r="AE4529" s="3"/>
      <c r="AF4529" s="3"/>
      <c r="AG4529" s="3"/>
      <c r="AH4529" s="9"/>
      <c r="AI4529" s="10"/>
      <c r="AJ4529" s="9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</row>
    <row r="4530" spans="1:145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13"/>
      <c r="T4530" s="13"/>
      <c r="U4530" s="13"/>
      <c r="V4530" s="13"/>
      <c r="W4530" s="4"/>
      <c r="X4530" s="30"/>
      <c r="Y4530" s="9"/>
      <c r="Z4530" s="9"/>
      <c r="AA4530" s="28"/>
      <c r="AB4530" s="3"/>
      <c r="AC4530" s="1"/>
      <c r="AD4530" s="9"/>
      <c r="AE4530" s="3"/>
      <c r="AF4530" s="3"/>
      <c r="AG4530" s="3"/>
      <c r="AH4530" s="9"/>
      <c r="AI4530" s="10"/>
      <c r="AJ4530" s="9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</row>
    <row r="4531" spans="1:145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13"/>
      <c r="T4531" s="13"/>
      <c r="U4531" s="13"/>
      <c r="V4531" s="13"/>
      <c r="W4531" s="4"/>
      <c r="X4531" s="30"/>
      <c r="Y4531" s="9"/>
      <c r="Z4531" s="9"/>
      <c r="AA4531" s="28"/>
      <c r="AB4531" s="3"/>
      <c r="AC4531" s="1"/>
      <c r="AD4531" s="9"/>
      <c r="AE4531" s="3"/>
      <c r="AF4531" s="3"/>
      <c r="AG4531" s="3"/>
      <c r="AH4531" s="9"/>
      <c r="AI4531" s="10"/>
      <c r="AJ4531" s="9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</row>
    <row r="4532" spans="1:145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13"/>
      <c r="T4532" s="13"/>
      <c r="U4532" s="13"/>
      <c r="V4532" s="13"/>
      <c r="W4532" s="4"/>
      <c r="X4532" s="30"/>
      <c r="Y4532" s="9"/>
      <c r="Z4532" s="9"/>
      <c r="AA4532" s="28"/>
      <c r="AB4532" s="3"/>
      <c r="AC4532" s="1"/>
      <c r="AD4532" s="9"/>
      <c r="AE4532" s="3"/>
      <c r="AF4532" s="3"/>
      <c r="AG4532" s="3"/>
      <c r="AH4532" s="9"/>
      <c r="AI4532" s="10"/>
      <c r="AJ4532" s="9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</row>
    <row r="4533" spans="1:145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13"/>
      <c r="T4533" s="13"/>
      <c r="U4533" s="13"/>
      <c r="V4533" s="13"/>
      <c r="W4533" s="4"/>
      <c r="X4533" s="30"/>
      <c r="Y4533" s="9"/>
      <c r="Z4533" s="9"/>
      <c r="AA4533" s="28"/>
      <c r="AB4533" s="3"/>
      <c r="AC4533" s="1"/>
      <c r="AD4533" s="9"/>
      <c r="AE4533" s="3"/>
      <c r="AF4533" s="3"/>
      <c r="AG4533" s="3"/>
      <c r="AH4533" s="9"/>
      <c r="AI4533" s="10"/>
      <c r="AJ4533" s="9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</row>
    <row r="4534" spans="1:145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13"/>
      <c r="T4534" s="13"/>
      <c r="U4534" s="13"/>
      <c r="V4534" s="13"/>
      <c r="W4534" s="4"/>
      <c r="X4534" s="30"/>
      <c r="Y4534" s="9"/>
      <c r="Z4534" s="9"/>
      <c r="AA4534" s="28"/>
      <c r="AB4534" s="3"/>
      <c r="AC4534" s="1"/>
      <c r="AD4534" s="9"/>
      <c r="AE4534" s="3"/>
      <c r="AF4534" s="3"/>
      <c r="AG4534" s="3"/>
      <c r="AH4534" s="9"/>
      <c r="AI4534" s="10"/>
      <c r="AJ4534" s="9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</row>
    <row r="4535" spans="1:145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13"/>
      <c r="T4535" s="13"/>
      <c r="U4535" s="13"/>
      <c r="V4535" s="13"/>
      <c r="W4535" s="4"/>
      <c r="X4535" s="30"/>
      <c r="Y4535" s="9"/>
      <c r="Z4535" s="9"/>
      <c r="AA4535" s="28"/>
      <c r="AB4535" s="3"/>
      <c r="AC4535" s="1"/>
      <c r="AD4535" s="9"/>
      <c r="AE4535" s="3"/>
      <c r="AF4535" s="3"/>
      <c r="AG4535" s="3"/>
      <c r="AH4535" s="9"/>
      <c r="AI4535" s="10"/>
      <c r="AJ4535" s="9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</row>
    <row r="4536" spans="1:145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13"/>
      <c r="T4536" s="13"/>
      <c r="U4536" s="13"/>
      <c r="V4536" s="13"/>
      <c r="W4536" s="4"/>
      <c r="X4536" s="30"/>
      <c r="Y4536" s="9"/>
      <c r="Z4536" s="9"/>
      <c r="AA4536" s="28"/>
      <c r="AB4536" s="3"/>
      <c r="AC4536" s="1"/>
      <c r="AD4536" s="9"/>
      <c r="AE4536" s="3"/>
      <c r="AF4536" s="3"/>
      <c r="AG4536" s="3"/>
      <c r="AH4536" s="9"/>
      <c r="AI4536" s="10"/>
      <c r="AJ4536" s="9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</row>
    <row r="4537" spans="1:145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13"/>
      <c r="T4537" s="13"/>
      <c r="U4537" s="13"/>
      <c r="V4537" s="13"/>
      <c r="W4537" s="4"/>
      <c r="X4537" s="30"/>
      <c r="Y4537" s="9"/>
      <c r="Z4537" s="9"/>
      <c r="AA4537" s="28"/>
      <c r="AB4537" s="3"/>
      <c r="AC4537" s="1"/>
      <c r="AD4537" s="9"/>
      <c r="AE4537" s="3"/>
      <c r="AF4537" s="3"/>
      <c r="AG4537" s="3"/>
      <c r="AH4537" s="9"/>
      <c r="AI4537" s="10"/>
      <c r="AJ4537" s="9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</row>
    <row r="4538" spans="1:145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13"/>
      <c r="T4538" s="13"/>
      <c r="U4538" s="13"/>
      <c r="V4538" s="13"/>
      <c r="W4538" s="4"/>
      <c r="X4538" s="30"/>
      <c r="Y4538" s="9"/>
      <c r="Z4538" s="9"/>
      <c r="AA4538" s="28"/>
      <c r="AB4538" s="3"/>
      <c r="AC4538" s="1"/>
      <c r="AD4538" s="9"/>
      <c r="AE4538" s="3"/>
      <c r="AF4538" s="3"/>
      <c r="AG4538" s="3"/>
      <c r="AH4538" s="9"/>
      <c r="AI4538" s="10"/>
      <c r="AJ4538" s="9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</row>
    <row r="4539" spans="1:145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13"/>
      <c r="T4539" s="13"/>
      <c r="U4539" s="13"/>
      <c r="V4539" s="13"/>
      <c r="W4539" s="4"/>
      <c r="X4539" s="30"/>
      <c r="Y4539" s="9"/>
      <c r="Z4539" s="9"/>
      <c r="AA4539" s="28"/>
      <c r="AB4539" s="3"/>
      <c r="AC4539" s="1"/>
      <c r="AD4539" s="9"/>
      <c r="AE4539" s="3"/>
      <c r="AF4539" s="3"/>
      <c r="AG4539" s="3"/>
      <c r="AH4539" s="9"/>
      <c r="AI4539" s="10"/>
      <c r="AJ4539" s="9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</row>
    <row r="4540" spans="1:145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13"/>
      <c r="T4540" s="13"/>
      <c r="U4540" s="13"/>
      <c r="V4540" s="13"/>
      <c r="W4540" s="4"/>
      <c r="X4540" s="30"/>
      <c r="Y4540" s="9"/>
      <c r="Z4540" s="9"/>
      <c r="AA4540" s="28"/>
      <c r="AB4540" s="3"/>
      <c r="AC4540" s="1"/>
      <c r="AD4540" s="9"/>
      <c r="AE4540" s="3"/>
      <c r="AF4540" s="3"/>
      <c r="AG4540" s="3"/>
      <c r="AH4540" s="9"/>
      <c r="AI4540" s="10"/>
      <c r="AJ4540" s="9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</row>
    <row r="4541" spans="1:145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13"/>
      <c r="T4541" s="13"/>
      <c r="U4541" s="13"/>
      <c r="V4541" s="13"/>
      <c r="W4541" s="4"/>
      <c r="X4541" s="30"/>
      <c r="Y4541" s="9"/>
      <c r="Z4541" s="9"/>
      <c r="AA4541" s="28"/>
      <c r="AB4541" s="3"/>
      <c r="AC4541" s="1"/>
      <c r="AD4541" s="9"/>
      <c r="AE4541" s="3"/>
      <c r="AF4541" s="3"/>
      <c r="AG4541" s="3"/>
      <c r="AH4541" s="9"/>
      <c r="AI4541" s="10"/>
      <c r="AJ4541" s="9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</row>
    <row r="4542" spans="1:145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13"/>
      <c r="T4542" s="13"/>
      <c r="U4542" s="13"/>
      <c r="V4542" s="13"/>
      <c r="W4542" s="4"/>
      <c r="X4542" s="30"/>
      <c r="Y4542" s="9"/>
      <c r="Z4542" s="9"/>
      <c r="AA4542" s="28"/>
      <c r="AB4542" s="3"/>
      <c r="AC4542" s="1"/>
      <c r="AD4542" s="9"/>
      <c r="AE4542" s="3"/>
      <c r="AF4542" s="3"/>
      <c r="AG4542" s="3"/>
      <c r="AH4542" s="9"/>
      <c r="AI4542" s="10"/>
      <c r="AJ4542" s="9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</row>
    <row r="4543" spans="1:145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13"/>
      <c r="T4543" s="13"/>
      <c r="U4543" s="13"/>
      <c r="V4543" s="13"/>
      <c r="W4543" s="4"/>
      <c r="X4543" s="30"/>
      <c r="Y4543" s="9"/>
      <c r="Z4543" s="9"/>
      <c r="AA4543" s="28"/>
      <c r="AB4543" s="3"/>
      <c r="AC4543" s="1"/>
      <c r="AD4543" s="9"/>
      <c r="AE4543" s="3"/>
      <c r="AF4543" s="3"/>
      <c r="AG4543" s="3"/>
      <c r="AH4543" s="9"/>
      <c r="AI4543" s="10"/>
      <c r="AJ4543" s="9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</row>
    <row r="4544" spans="1:145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13"/>
      <c r="T4544" s="13"/>
      <c r="U4544" s="13"/>
      <c r="V4544" s="13"/>
      <c r="W4544" s="4"/>
      <c r="X4544" s="30"/>
      <c r="Y4544" s="9"/>
      <c r="Z4544" s="9"/>
      <c r="AA4544" s="28"/>
      <c r="AB4544" s="3"/>
      <c r="AC4544" s="1"/>
      <c r="AD4544" s="9"/>
      <c r="AE4544" s="3"/>
      <c r="AF4544" s="3"/>
      <c r="AG4544" s="3"/>
      <c r="AH4544" s="9"/>
      <c r="AI4544" s="10"/>
      <c r="AJ4544" s="9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</row>
    <row r="4545" spans="1:145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13"/>
      <c r="T4545" s="13"/>
      <c r="U4545" s="13"/>
      <c r="V4545" s="13"/>
      <c r="W4545" s="4"/>
      <c r="X4545" s="30"/>
      <c r="Y4545" s="9"/>
      <c r="Z4545" s="9"/>
      <c r="AA4545" s="28"/>
      <c r="AB4545" s="3"/>
      <c r="AC4545" s="1"/>
      <c r="AD4545" s="9"/>
      <c r="AE4545" s="3"/>
      <c r="AF4545" s="3"/>
      <c r="AG4545" s="3"/>
      <c r="AH4545" s="9"/>
      <c r="AI4545" s="10"/>
      <c r="AJ4545" s="9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</row>
    <row r="4546" spans="1:145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13"/>
      <c r="T4546" s="13"/>
      <c r="U4546" s="13"/>
      <c r="V4546" s="13"/>
      <c r="W4546" s="4"/>
      <c r="X4546" s="30"/>
      <c r="Y4546" s="9"/>
      <c r="Z4546" s="9"/>
      <c r="AA4546" s="28"/>
      <c r="AB4546" s="3"/>
      <c r="AC4546" s="1"/>
      <c r="AD4546" s="9"/>
      <c r="AE4546" s="3"/>
      <c r="AF4546" s="3"/>
      <c r="AG4546" s="3"/>
      <c r="AH4546" s="9"/>
      <c r="AI4546" s="10"/>
      <c r="AJ4546" s="9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</row>
    <row r="4547" spans="1:145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13"/>
      <c r="T4547" s="13"/>
      <c r="U4547" s="13"/>
      <c r="V4547" s="13"/>
      <c r="W4547" s="4"/>
      <c r="X4547" s="30"/>
      <c r="Y4547" s="9"/>
      <c r="Z4547" s="9"/>
      <c r="AA4547" s="28"/>
      <c r="AB4547" s="3"/>
      <c r="AC4547" s="1"/>
      <c r="AD4547" s="9"/>
      <c r="AE4547" s="3"/>
      <c r="AF4547" s="3"/>
      <c r="AG4547" s="3"/>
      <c r="AH4547" s="9"/>
      <c r="AI4547" s="10"/>
      <c r="AJ4547" s="9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</row>
    <row r="4548" spans="1:145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13"/>
      <c r="T4548" s="13"/>
      <c r="U4548" s="13"/>
      <c r="V4548" s="13"/>
      <c r="W4548" s="4"/>
      <c r="X4548" s="30"/>
      <c r="Y4548" s="9"/>
      <c r="Z4548" s="9"/>
      <c r="AA4548" s="28"/>
      <c r="AB4548" s="3"/>
      <c r="AC4548" s="1"/>
      <c r="AD4548" s="9"/>
      <c r="AE4548" s="3"/>
      <c r="AF4548" s="3"/>
      <c r="AG4548" s="3"/>
      <c r="AH4548" s="9"/>
      <c r="AI4548" s="10"/>
      <c r="AJ4548" s="9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</row>
    <row r="4549" spans="1:145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13"/>
      <c r="T4549" s="13"/>
      <c r="U4549" s="13"/>
      <c r="V4549" s="13"/>
      <c r="W4549" s="4"/>
      <c r="X4549" s="30"/>
      <c r="Y4549" s="9"/>
      <c r="Z4549" s="9"/>
      <c r="AA4549" s="28"/>
      <c r="AB4549" s="3"/>
      <c r="AC4549" s="1"/>
      <c r="AD4549" s="9"/>
      <c r="AE4549" s="3"/>
      <c r="AF4549" s="3"/>
      <c r="AG4549" s="3"/>
      <c r="AH4549" s="9"/>
      <c r="AI4549" s="10"/>
      <c r="AJ4549" s="9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</row>
    <row r="4550" spans="1:145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13"/>
      <c r="T4550" s="13"/>
      <c r="U4550" s="13"/>
      <c r="V4550" s="13"/>
      <c r="W4550" s="4"/>
      <c r="X4550" s="30"/>
      <c r="Y4550" s="9"/>
      <c r="Z4550" s="9"/>
      <c r="AA4550" s="28"/>
      <c r="AB4550" s="3"/>
      <c r="AC4550" s="1"/>
      <c r="AD4550" s="9"/>
      <c r="AE4550" s="3"/>
      <c r="AF4550" s="3"/>
      <c r="AG4550" s="3"/>
      <c r="AH4550" s="9"/>
      <c r="AI4550" s="10"/>
      <c r="AJ4550" s="9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</row>
    <row r="4551" spans="1:145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13"/>
      <c r="T4551" s="13"/>
      <c r="U4551" s="13"/>
      <c r="V4551" s="13"/>
      <c r="W4551" s="4"/>
      <c r="X4551" s="30"/>
      <c r="Y4551" s="9"/>
      <c r="Z4551" s="9"/>
      <c r="AA4551" s="28"/>
      <c r="AB4551" s="3"/>
      <c r="AC4551" s="1"/>
      <c r="AD4551" s="9"/>
      <c r="AE4551" s="3"/>
      <c r="AF4551" s="3"/>
      <c r="AG4551" s="3"/>
      <c r="AH4551" s="9"/>
      <c r="AI4551" s="10"/>
      <c r="AJ4551" s="9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</row>
    <row r="4552" spans="1:145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13"/>
      <c r="T4552" s="13"/>
      <c r="U4552" s="13"/>
      <c r="V4552" s="13"/>
      <c r="W4552" s="4"/>
      <c r="X4552" s="30"/>
      <c r="Y4552" s="9"/>
      <c r="Z4552" s="9"/>
      <c r="AA4552" s="28"/>
      <c r="AB4552" s="3"/>
      <c r="AC4552" s="1"/>
      <c r="AD4552" s="9"/>
      <c r="AE4552" s="3"/>
      <c r="AF4552" s="3"/>
      <c r="AG4552" s="3"/>
      <c r="AH4552" s="9"/>
      <c r="AI4552" s="10"/>
      <c r="AJ4552" s="9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</row>
    <row r="4553" spans="1:145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13"/>
      <c r="T4553" s="13"/>
      <c r="U4553" s="13"/>
      <c r="V4553" s="13"/>
      <c r="W4553" s="4"/>
      <c r="X4553" s="30"/>
      <c r="Y4553" s="9"/>
      <c r="Z4553" s="9"/>
      <c r="AA4553" s="28"/>
      <c r="AB4553" s="3"/>
      <c r="AC4553" s="1"/>
      <c r="AD4553" s="9"/>
      <c r="AE4553" s="3"/>
      <c r="AF4553" s="3"/>
      <c r="AG4553" s="3"/>
      <c r="AH4553" s="9"/>
      <c r="AI4553" s="10"/>
      <c r="AJ4553" s="9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</row>
    <row r="4554" spans="1:145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13"/>
      <c r="T4554" s="13"/>
      <c r="U4554" s="13"/>
      <c r="V4554" s="13"/>
      <c r="W4554" s="4"/>
      <c r="X4554" s="30"/>
      <c r="Y4554" s="9"/>
      <c r="Z4554" s="9"/>
      <c r="AA4554" s="28"/>
      <c r="AB4554" s="3"/>
      <c r="AC4554" s="1"/>
      <c r="AD4554" s="9"/>
      <c r="AE4554" s="3"/>
      <c r="AF4554" s="3"/>
      <c r="AG4554" s="3"/>
      <c r="AH4554" s="9"/>
      <c r="AI4554" s="10"/>
      <c r="AJ4554" s="9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</row>
    <row r="4555" spans="1:145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13"/>
      <c r="T4555" s="13"/>
      <c r="U4555" s="13"/>
      <c r="V4555" s="13"/>
      <c r="W4555" s="4"/>
      <c r="X4555" s="30"/>
      <c r="Y4555" s="9"/>
      <c r="Z4555" s="9"/>
      <c r="AA4555" s="28"/>
      <c r="AB4555" s="3"/>
      <c r="AC4555" s="1"/>
      <c r="AD4555" s="9"/>
      <c r="AE4555" s="3"/>
      <c r="AF4555" s="3"/>
      <c r="AG4555" s="3"/>
      <c r="AH4555" s="9"/>
      <c r="AI4555" s="10"/>
      <c r="AJ4555" s="9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</row>
    <row r="4556" spans="1:145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13"/>
      <c r="T4556" s="13"/>
      <c r="U4556" s="13"/>
      <c r="V4556" s="13"/>
      <c r="W4556" s="4"/>
      <c r="X4556" s="30"/>
      <c r="Y4556" s="9"/>
      <c r="Z4556" s="9"/>
      <c r="AA4556" s="28"/>
      <c r="AB4556" s="3"/>
      <c r="AC4556" s="1"/>
      <c r="AD4556" s="9"/>
      <c r="AE4556" s="3"/>
      <c r="AF4556" s="3"/>
      <c r="AG4556" s="3"/>
      <c r="AH4556" s="9"/>
      <c r="AI4556" s="10"/>
      <c r="AJ4556" s="9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</row>
    <row r="4557" spans="1:145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13"/>
      <c r="T4557" s="13"/>
      <c r="U4557" s="13"/>
      <c r="V4557" s="13"/>
      <c r="W4557" s="4"/>
      <c r="X4557" s="30"/>
      <c r="Y4557" s="9"/>
      <c r="Z4557" s="9"/>
      <c r="AA4557" s="28"/>
      <c r="AB4557" s="3"/>
      <c r="AC4557" s="1"/>
      <c r="AD4557" s="9"/>
      <c r="AE4557" s="3"/>
      <c r="AF4557" s="3"/>
      <c r="AG4557" s="3"/>
      <c r="AH4557" s="9"/>
      <c r="AI4557" s="10"/>
      <c r="AJ4557" s="9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</row>
    <row r="4558" spans="1:145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13"/>
      <c r="T4558" s="13"/>
      <c r="U4558" s="13"/>
      <c r="V4558" s="13"/>
      <c r="W4558" s="4"/>
      <c r="X4558" s="30"/>
      <c r="Y4558" s="9"/>
      <c r="Z4558" s="9"/>
      <c r="AA4558" s="28"/>
      <c r="AB4558" s="3"/>
      <c r="AC4558" s="1"/>
      <c r="AD4558" s="9"/>
      <c r="AE4558" s="3"/>
      <c r="AF4558" s="3"/>
      <c r="AG4558" s="3"/>
      <c r="AH4558" s="9"/>
      <c r="AI4558" s="10"/>
      <c r="AJ4558" s="9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</row>
    <row r="4559" spans="1:145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13"/>
      <c r="T4559" s="13"/>
      <c r="U4559" s="13"/>
      <c r="V4559" s="13"/>
      <c r="W4559" s="4"/>
      <c r="X4559" s="30"/>
      <c r="Y4559" s="9"/>
      <c r="Z4559" s="9"/>
      <c r="AA4559" s="28"/>
      <c r="AB4559" s="3"/>
      <c r="AC4559" s="1"/>
      <c r="AD4559" s="9"/>
      <c r="AE4559" s="3"/>
      <c r="AF4559" s="3"/>
      <c r="AG4559" s="3"/>
      <c r="AH4559" s="9"/>
      <c r="AI4559" s="10"/>
      <c r="AJ4559" s="9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</row>
    <row r="4560" spans="1:145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13"/>
      <c r="T4560" s="13"/>
      <c r="U4560" s="13"/>
      <c r="V4560" s="13"/>
      <c r="W4560" s="4"/>
      <c r="X4560" s="30"/>
      <c r="Y4560" s="9"/>
      <c r="Z4560" s="9"/>
      <c r="AA4560" s="28"/>
      <c r="AB4560" s="3"/>
      <c r="AC4560" s="1"/>
      <c r="AD4560" s="9"/>
      <c r="AE4560" s="3"/>
      <c r="AF4560" s="3"/>
      <c r="AG4560" s="3"/>
      <c r="AH4560" s="9"/>
      <c r="AI4560" s="10"/>
      <c r="AJ4560" s="9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</row>
    <row r="4561" spans="1:145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13"/>
      <c r="T4561" s="13"/>
      <c r="U4561" s="13"/>
      <c r="V4561" s="13"/>
      <c r="W4561" s="4"/>
      <c r="X4561" s="30"/>
      <c r="Y4561" s="9"/>
      <c r="Z4561" s="9"/>
      <c r="AA4561" s="28"/>
      <c r="AB4561" s="3"/>
      <c r="AC4561" s="1"/>
      <c r="AD4561" s="9"/>
      <c r="AE4561" s="3"/>
      <c r="AF4561" s="3"/>
      <c r="AG4561" s="3"/>
      <c r="AH4561" s="9"/>
      <c r="AI4561" s="10"/>
      <c r="AJ4561" s="9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</row>
    <row r="4562" spans="1:145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13"/>
      <c r="T4562" s="13"/>
      <c r="U4562" s="13"/>
      <c r="V4562" s="13"/>
      <c r="W4562" s="4"/>
      <c r="X4562" s="30"/>
      <c r="Y4562" s="9"/>
      <c r="Z4562" s="9"/>
      <c r="AA4562" s="28"/>
      <c r="AB4562" s="3"/>
      <c r="AC4562" s="1"/>
      <c r="AD4562" s="9"/>
      <c r="AE4562" s="3"/>
      <c r="AF4562" s="3"/>
      <c r="AG4562" s="3"/>
      <c r="AH4562" s="9"/>
      <c r="AI4562" s="10"/>
      <c r="AJ4562" s="9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</row>
    <row r="4563" spans="1:145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13"/>
      <c r="T4563" s="13"/>
      <c r="U4563" s="13"/>
      <c r="V4563" s="13"/>
      <c r="W4563" s="4"/>
      <c r="X4563" s="30"/>
      <c r="Y4563" s="9"/>
      <c r="Z4563" s="9"/>
      <c r="AA4563" s="28"/>
      <c r="AB4563" s="3"/>
      <c r="AC4563" s="1"/>
      <c r="AD4563" s="9"/>
      <c r="AE4563" s="3"/>
      <c r="AF4563" s="3"/>
      <c r="AG4563" s="3"/>
      <c r="AH4563" s="9"/>
      <c r="AI4563" s="10"/>
      <c r="AJ4563" s="9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</row>
    <row r="4564" spans="1:145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13"/>
      <c r="T4564" s="13"/>
      <c r="U4564" s="13"/>
      <c r="V4564" s="13"/>
      <c r="W4564" s="4"/>
      <c r="X4564" s="30"/>
      <c r="Y4564" s="9"/>
      <c r="Z4564" s="9"/>
      <c r="AA4564" s="28"/>
      <c r="AB4564" s="3"/>
      <c r="AC4564" s="1"/>
      <c r="AD4564" s="9"/>
      <c r="AE4564" s="3"/>
      <c r="AF4564" s="3"/>
      <c r="AG4564" s="3"/>
      <c r="AH4564" s="9"/>
      <c r="AI4564" s="10"/>
      <c r="AJ4564" s="9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</row>
    <row r="4565" spans="1:145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13"/>
      <c r="T4565" s="13"/>
      <c r="U4565" s="13"/>
      <c r="V4565" s="13"/>
      <c r="W4565" s="4"/>
      <c r="X4565" s="30"/>
      <c r="Y4565" s="9"/>
      <c r="Z4565" s="9"/>
      <c r="AA4565" s="28"/>
      <c r="AB4565" s="3"/>
      <c r="AC4565" s="1"/>
      <c r="AD4565" s="9"/>
      <c r="AE4565" s="3"/>
      <c r="AF4565" s="3"/>
      <c r="AG4565" s="3"/>
      <c r="AH4565" s="9"/>
      <c r="AI4565" s="10"/>
      <c r="AJ4565" s="9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</row>
    <row r="4566" spans="1:145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13"/>
      <c r="T4566" s="13"/>
      <c r="U4566" s="13"/>
      <c r="V4566" s="13"/>
      <c r="W4566" s="4"/>
      <c r="X4566" s="30"/>
      <c r="Y4566" s="9"/>
      <c r="Z4566" s="9"/>
      <c r="AA4566" s="28"/>
      <c r="AB4566" s="3"/>
      <c r="AC4566" s="1"/>
      <c r="AD4566" s="9"/>
      <c r="AE4566" s="3"/>
      <c r="AF4566" s="3"/>
      <c r="AG4566" s="3"/>
      <c r="AH4566" s="9"/>
      <c r="AI4566" s="10"/>
      <c r="AJ4566" s="9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</row>
    <row r="4567" spans="1:145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13"/>
      <c r="T4567" s="13"/>
      <c r="U4567" s="13"/>
      <c r="V4567" s="13"/>
      <c r="W4567" s="4"/>
      <c r="X4567" s="30"/>
      <c r="Y4567" s="9"/>
      <c r="Z4567" s="9"/>
      <c r="AA4567" s="28"/>
      <c r="AB4567" s="3"/>
      <c r="AC4567" s="1"/>
      <c r="AD4567" s="9"/>
      <c r="AE4567" s="3"/>
      <c r="AF4567" s="3"/>
      <c r="AG4567" s="3"/>
      <c r="AH4567" s="9"/>
      <c r="AI4567" s="10"/>
      <c r="AJ4567" s="9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</row>
    <row r="4568" spans="1:145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13"/>
      <c r="T4568" s="13"/>
      <c r="U4568" s="13"/>
      <c r="V4568" s="13"/>
      <c r="W4568" s="4"/>
      <c r="X4568" s="30"/>
      <c r="Y4568" s="9"/>
      <c r="Z4568" s="9"/>
      <c r="AA4568" s="28"/>
      <c r="AB4568" s="3"/>
      <c r="AC4568" s="1"/>
      <c r="AD4568" s="9"/>
      <c r="AE4568" s="3"/>
      <c r="AF4568" s="3"/>
      <c r="AG4568" s="3"/>
      <c r="AH4568" s="9"/>
      <c r="AI4568" s="10"/>
      <c r="AJ4568" s="9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</row>
    <row r="4569" spans="1:145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13"/>
      <c r="T4569" s="13"/>
      <c r="U4569" s="13"/>
      <c r="V4569" s="13"/>
      <c r="W4569" s="4"/>
      <c r="X4569" s="30"/>
      <c r="Y4569" s="9"/>
      <c r="Z4569" s="9"/>
      <c r="AA4569" s="28"/>
      <c r="AB4569" s="3"/>
      <c r="AC4569" s="1"/>
      <c r="AD4569" s="9"/>
      <c r="AE4569" s="3"/>
      <c r="AF4569" s="3"/>
      <c r="AG4569" s="3"/>
      <c r="AH4569" s="9"/>
      <c r="AI4569" s="10"/>
      <c r="AJ4569" s="9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</row>
    <row r="4570" spans="1:145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13"/>
      <c r="T4570" s="13"/>
      <c r="U4570" s="13"/>
      <c r="V4570" s="13"/>
      <c r="W4570" s="4"/>
      <c r="X4570" s="30"/>
      <c r="Y4570" s="9"/>
      <c r="Z4570" s="9"/>
      <c r="AA4570" s="28"/>
      <c r="AB4570" s="3"/>
      <c r="AC4570" s="1"/>
      <c r="AD4570" s="9"/>
      <c r="AE4570" s="3"/>
      <c r="AF4570" s="3"/>
      <c r="AG4570" s="3"/>
      <c r="AH4570" s="9"/>
      <c r="AI4570" s="10"/>
      <c r="AJ4570" s="9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</row>
    <row r="4571" spans="1:145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13"/>
      <c r="T4571" s="13"/>
      <c r="U4571" s="13"/>
      <c r="V4571" s="13"/>
      <c r="W4571" s="4"/>
      <c r="X4571" s="30"/>
      <c r="Y4571" s="9"/>
      <c r="Z4571" s="9"/>
      <c r="AA4571" s="28"/>
      <c r="AB4571" s="3"/>
      <c r="AC4571" s="1"/>
      <c r="AD4571" s="9"/>
      <c r="AE4571" s="3"/>
      <c r="AF4571" s="3"/>
      <c r="AG4571" s="3"/>
      <c r="AH4571" s="9"/>
      <c r="AI4571" s="10"/>
      <c r="AJ4571" s="9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</row>
    <row r="4572" spans="1:145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13"/>
      <c r="T4572" s="13"/>
      <c r="U4572" s="13"/>
      <c r="V4572" s="13"/>
      <c r="W4572" s="4"/>
      <c r="X4572" s="30"/>
      <c r="Y4572" s="9"/>
      <c r="Z4572" s="9"/>
      <c r="AA4572" s="28"/>
      <c r="AB4572" s="3"/>
      <c r="AC4572" s="1"/>
      <c r="AD4572" s="9"/>
      <c r="AE4572" s="3"/>
      <c r="AF4572" s="3"/>
      <c r="AG4572" s="3"/>
      <c r="AH4572" s="9"/>
      <c r="AI4572" s="10"/>
      <c r="AJ4572" s="9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</row>
    <row r="4573" spans="1:145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13"/>
      <c r="T4573" s="13"/>
      <c r="U4573" s="13"/>
      <c r="V4573" s="13"/>
      <c r="W4573" s="4"/>
      <c r="X4573" s="30"/>
      <c r="Y4573" s="9"/>
      <c r="Z4573" s="9"/>
      <c r="AA4573" s="28"/>
      <c r="AB4573" s="3"/>
      <c r="AC4573" s="1"/>
      <c r="AD4573" s="9"/>
      <c r="AE4573" s="3"/>
      <c r="AF4573" s="3"/>
      <c r="AG4573" s="3"/>
      <c r="AH4573" s="9"/>
      <c r="AI4573" s="10"/>
      <c r="AJ4573" s="9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</row>
    <row r="4574" spans="1:145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13"/>
      <c r="T4574" s="13"/>
      <c r="U4574" s="13"/>
      <c r="V4574" s="13"/>
      <c r="W4574" s="4"/>
      <c r="X4574" s="30"/>
      <c r="Y4574" s="9"/>
      <c r="Z4574" s="9"/>
      <c r="AA4574" s="28"/>
      <c r="AB4574" s="3"/>
      <c r="AC4574" s="1"/>
      <c r="AD4574" s="9"/>
      <c r="AE4574" s="3"/>
      <c r="AF4574" s="3"/>
      <c r="AG4574" s="3"/>
      <c r="AH4574" s="9"/>
      <c r="AI4574" s="10"/>
      <c r="AJ4574" s="9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</row>
    <row r="4575" spans="1:145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13"/>
      <c r="T4575" s="13"/>
      <c r="U4575" s="13"/>
      <c r="V4575" s="13"/>
      <c r="W4575" s="4"/>
      <c r="X4575" s="30"/>
      <c r="Y4575" s="9"/>
      <c r="Z4575" s="9"/>
      <c r="AA4575" s="28"/>
      <c r="AB4575" s="3"/>
      <c r="AC4575" s="1"/>
      <c r="AD4575" s="9"/>
      <c r="AE4575" s="3"/>
      <c r="AF4575" s="3"/>
      <c r="AG4575" s="3"/>
      <c r="AH4575" s="9"/>
      <c r="AI4575" s="10"/>
      <c r="AJ4575" s="9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</row>
    <row r="4576" spans="1:145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13"/>
      <c r="T4576" s="13"/>
      <c r="U4576" s="13"/>
      <c r="V4576" s="13"/>
      <c r="W4576" s="4"/>
      <c r="X4576" s="30"/>
      <c r="Y4576" s="9"/>
      <c r="Z4576" s="9"/>
      <c r="AA4576" s="28"/>
      <c r="AB4576" s="3"/>
      <c r="AC4576" s="1"/>
      <c r="AD4576" s="9"/>
      <c r="AE4576" s="3"/>
      <c r="AF4576" s="3"/>
      <c r="AG4576" s="3"/>
      <c r="AH4576" s="9"/>
      <c r="AI4576" s="10"/>
      <c r="AJ4576" s="9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</row>
    <row r="4577" spans="1:145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13"/>
      <c r="T4577" s="13"/>
      <c r="U4577" s="13"/>
      <c r="V4577" s="13"/>
      <c r="W4577" s="4"/>
      <c r="X4577" s="30"/>
      <c r="Y4577" s="9"/>
      <c r="Z4577" s="9"/>
      <c r="AA4577" s="28"/>
      <c r="AB4577" s="3"/>
      <c r="AC4577" s="1"/>
      <c r="AD4577" s="9"/>
      <c r="AE4577" s="3"/>
      <c r="AF4577" s="3"/>
      <c r="AG4577" s="3"/>
      <c r="AH4577" s="9"/>
      <c r="AI4577" s="10"/>
      <c r="AJ4577" s="9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</row>
    <row r="4578" spans="1:145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13"/>
      <c r="T4578" s="13"/>
      <c r="U4578" s="13"/>
      <c r="V4578" s="13"/>
      <c r="W4578" s="4"/>
      <c r="X4578" s="30"/>
      <c r="Y4578" s="9"/>
      <c r="Z4578" s="9"/>
      <c r="AA4578" s="28"/>
      <c r="AB4578" s="3"/>
      <c r="AC4578" s="1"/>
      <c r="AD4578" s="9"/>
      <c r="AE4578" s="3"/>
      <c r="AF4578" s="3"/>
      <c r="AG4578" s="3"/>
      <c r="AH4578" s="9"/>
      <c r="AI4578" s="10"/>
      <c r="AJ4578" s="9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</row>
    <row r="4579" spans="1:145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13"/>
      <c r="T4579" s="13"/>
      <c r="U4579" s="13"/>
      <c r="V4579" s="13"/>
      <c r="W4579" s="4"/>
      <c r="X4579" s="30"/>
      <c r="Y4579" s="9"/>
      <c r="Z4579" s="9"/>
      <c r="AA4579" s="28"/>
      <c r="AB4579" s="3"/>
      <c r="AC4579" s="1"/>
      <c r="AD4579" s="9"/>
      <c r="AE4579" s="3"/>
      <c r="AF4579" s="3"/>
      <c r="AG4579" s="3"/>
      <c r="AH4579" s="9"/>
      <c r="AI4579" s="10"/>
      <c r="AJ4579" s="9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</row>
    <row r="4580" spans="1:145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13"/>
      <c r="T4580" s="13"/>
      <c r="U4580" s="13"/>
      <c r="V4580" s="13"/>
      <c r="W4580" s="4"/>
      <c r="X4580" s="30"/>
      <c r="Y4580" s="9"/>
      <c r="Z4580" s="9"/>
      <c r="AA4580" s="28"/>
      <c r="AB4580" s="3"/>
      <c r="AC4580" s="1"/>
      <c r="AD4580" s="9"/>
      <c r="AE4580" s="3"/>
      <c r="AF4580" s="3"/>
      <c r="AG4580" s="3"/>
      <c r="AH4580" s="9"/>
      <c r="AI4580" s="10"/>
      <c r="AJ4580" s="9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</row>
    <row r="4581" spans="1:145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13"/>
      <c r="T4581" s="13"/>
      <c r="U4581" s="13"/>
      <c r="V4581" s="13"/>
      <c r="W4581" s="4"/>
      <c r="X4581" s="30"/>
      <c r="Y4581" s="27"/>
      <c r="Z4581" s="27"/>
      <c r="AA4581" s="32"/>
      <c r="AB4581" s="20"/>
      <c r="AC4581" s="23"/>
      <c r="AD4581" s="27"/>
      <c r="AE4581" s="20"/>
      <c r="AF4581" s="20"/>
      <c r="AG4581" s="20"/>
      <c r="AH4581" s="27"/>
      <c r="AI4581" s="21"/>
      <c r="AJ4581" s="27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</row>
    <row r="4582" spans="1:145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13"/>
      <c r="T4582" s="13"/>
      <c r="U4582" s="13"/>
      <c r="V4582" s="13"/>
      <c r="W4582" s="4"/>
      <c r="X4582" s="30"/>
      <c r="Y4582" s="9"/>
      <c r="Z4582" s="9"/>
      <c r="AA4582" s="28"/>
      <c r="AB4582" s="3"/>
      <c r="AC4582" s="1"/>
      <c r="AD4582" s="9"/>
      <c r="AE4582" s="3"/>
      <c r="AF4582" s="3"/>
      <c r="AG4582" s="3"/>
      <c r="AH4582" s="9"/>
      <c r="AI4582" s="10"/>
      <c r="AJ4582" s="9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</row>
    <row r="4583" spans="1:145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13"/>
      <c r="T4583" s="13"/>
      <c r="U4583" s="13"/>
      <c r="V4583" s="13"/>
      <c r="W4583" s="4"/>
      <c r="X4583" s="30"/>
      <c r="Y4583" s="9"/>
      <c r="Z4583" s="9"/>
      <c r="AA4583" s="28"/>
      <c r="AB4583" s="3"/>
      <c r="AC4583" s="1"/>
      <c r="AD4583" s="9"/>
      <c r="AE4583" s="3"/>
      <c r="AF4583" s="3"/>
      <c r="AG4583" s="3"/>
      <c r="AH4583" s="9"/>
      <c r="AI4583" s="10"/>
      <c r="AJ4583" s="9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</row>
    <row r="4584" spans="1:145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13"/>
      <c r="T4584" s="13"/>
      <c r="U4584" s="13"/>
      <c r="V4584" s="13"/>
      <c r="W4584" s="4"/>
      <c r="X4584" s="30"/>
      <c r="Y4584" s="9"/>
      <c r="Z4584" s="9"/>
      <c r="AA4584" s="28"/>
      <c r="AB4584" s="3"/>
      <c r="AC4584" s="1"/>
      <c r="AD4584" s="9"/>
      <c r="AE4584" s="3"/>
      <c r="AF4584" s="3"/>
      <c r="AG4584" s="3"/>
      <c r="AH4584" s="9"/>
      <c r="AI4584" s="10"/>
      <c r="AJ4584" s="9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</row>
    <row r="4585" spans="1:145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13"/>
      <c r="T4585" s="13"/>
      <c r="U4585" s="13"/>
      <c r="V4585" s="13"/>
      <c r="W4585" s="4"/>
      <c r="X4585" s="30"/>
      <c r="Y4585" s="9"/>
      <c r="Z4585" s="9"/>
      <c r="AA4585" s="28"/>
      <c r="AB4585" s="3"/>
      <c r="AC4585" s="1"/>
      <c r="AD4585" s="9"/>
      <c r="AE4585" s="3"/>
      <c r="AF4585" s="3"/>
      <c r="AG4585" s="3"/>
      <c r="AH4585" s="9"/>
      <c r="AI4585" s="10"/>
      <c r="AJ4585" s="9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</row>
    <row r="4586" spans="1:145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13"/>
      <c r="T4586" s="13"/>
      <c r="U4586" s="13"/>
      <c r="V4586" s="13"/>
      <c r="W4586" s="4"/>
      <c r="X4586" s="30"/>
      <c r="Y4586" s="9"/>
      <c r="Z4586" s="9"/>
      <c r="AA4586" s="28"/>
      <c r="AB4586" s="3"/>
      <c r="AC4586" s="1"/>
      <c r="AD4586" s="9"/>
      <c r="AE4586" s="3"/>
      <c r="AF4586" s="3"/>
      <c r="AG4586" s="3"/>
      <c r="AH4586" s="9"/>
      <c r="AI4586" s="10"/>
      <c r="AJ4586" s="9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</row>
    <row r="4587" spans="1:145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13"/>
      <c r="T4587" s="13"/>
      <c r="U4587" s="13"/>
      <c r="V4587" s="13"/>
      <c r="W4587" s="4"/>
      <c r="X4587" s="30"/>
      <c r="Y4587" s="9"/>
      <c r="Z4587" s="9"/>
      <c r="AA4587" s="28"/>
      <c r="AB4587" s="3"/>
      <c r="AC4587" s="1"/>
      <c r="AD4587" s="9"/>
      <c r="AE4587" s="3"/>
      <c r="AF4587" s="3"/>
      <c r="AG4587" s="3"/>
      <c r="AH4587" s="9"/>
      <c r="AI4587" s="10"/>
      <c r="AJ4587" s="9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</row>
    <row r="4588" spans="1:145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13"/>
      <c r="T4588" s="13"/>
      <c r="U4588" s="13"/>
      <c r="V4588" s="13"/>
      <c r="W4588" s="4"/>
      <c r="X4588" s="30"/>
      <c r="Y4588" s="9"/>
      <c r="Z4588" s="9"/>
      <c r="AA4588" s="28"/>
      <c r="AB4588" s="3"/>
      <c r="AC4588" s="1"/>
      <c r="AD4588" s="9"/>
      <c r="AE4588" s="3"/>
      <c r="AF4588" s="3"/>
      <c r="AG4588" s="3"/>
      <c r="AH4588" s="9"/>
      <c r="AI4588" s="10"/>
      <c r="AJ4588" s="9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</row>
    <row r="4589" spans="1:145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13"/>
      <c r="T4589" s="13"/>
      <c r="U4589" s="13"/>
      <c r="V4589" s="13"/>
      <c r="W4589" s="4"/>
      <c r="X4589" s="30"/>
      <c r="Y4589" s="9"/>
      <c r="Z4589" s="9"/>
      <c r="AA4589" s="28"/>
      <c r="AB4589" s="3"/>
      <c r="AC4589" s="1"/>
      <c r="AD4589" s="9"/>
      <c r="AE4589" s="3"/>
      <c r="AF4589" s="3"/>
      <c r="AG4589" s="3"/>
      <c r="AH4589" s="9"/>
      <c r="AI4589" s="10"/>
      <c r="AJ4589" s="9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</row>
    <row r="4590" spans="1:145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13"/>
      <c r="T4590" s="13"/>
      <c r="U4590" s="13"/>
      <c r="V4590" s="13"/>
      <c r="W4590" s="4"/>
      <c r="X4590" s="30"/>
      <c r="Y4590" s="9"/>
      <c r="Z4590" s="9"/>
      <c r="AA4590" s="28"/>
      <c r="AB4590" s="3"/>
      <c r="AC4590" s="1"/>
      <c r="AD4590" s="9"/>
      <c r="AE4590" s="3"/>
      <c r="AF4590" s="3"/>
      <c r="AG4590" s="3"/>
      <c r="AH4590" s="9"/>
      <c r="AI4590" s="10"/>
      <c r="AJ4590" s="9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</row>
    <row r="4591" spans="1:145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13"/>
      <c r="T4591" s="13"/>
      <c r="U4591" s="13"/>
      <c r="V4591" s="13"/>
      <c r="W4591" s="4"/>
      <c r="X4591" s="30"/>
      <c r="Y4591" s="9"/>
      <c r="Z4591" s="9"/>
      <c r="AA4591" s="28"/>
      <c r="AB4591" s="3"/>
      <c r="AC4591" s="1"/>
      <c r="AD4591" s="9"/>
      <c r="AE4591" s="3"/>
      <c r="AF4591" s="3"/>
      <c r="AG4591" s="3"/>
      <c r="AH4591" s="9"/>
      <c r="AI4591" s="10"/>
      <c r="AJ4591" s="9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</row>
    <row r="4592" spans="1:145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13"/>
      <c r="T4592" s="13"/>
      <c r="U4592" s="13"/>
      <c r="V4592" s="13"/>
      <c r="W4592" s="4"/>
      <c r="X4592" s="30"/>
      <c r="Y4592" s="9"/>
      <c r="Z4592" s="9"/>
      <c r="AA4592" s="28"/>
      <c r="AB4592" s="3"/>
      <c r="AC4592" s="1"/>
      <c r="AD4592" s="9"/>
      <c r="AE4592" s="3"/>
      <c r="AF4592" s="3"/>
      <c r="AG4592" s="3"/>
      <c r="AH4592" s="9"/>
      <c r="AI4592" s="10"/>
      <c r="AJ4592" s="9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</row>
    <row r="4593" spans="1:145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13"/>
      <c r="T4593" s="13"/>
      <c r="U4593" s="13"/>
      <c r="V4593" s="13"/>
      <c r="W4593" s="4"/>
      <c r="X4593" s="30"/>
      <c r="Y4593" s="9"/>
      <c r="Z4593" s="9"/>
      <c r="AA4593" s="28"/>
      <c r="AB4593" s="3"/>
      <c r="AC4593" s="1"/>
      <c r="AD4593" s="9"/>
      <c r="AE4593" s="3"/>
      <c r="AF4593" s="3"/>
      <c r="AG4593" s="3"/>
      <c r="AH4593" s="9"/>
      <c r="AI4593" s="10"/>
      <c r="AJ4593" s="9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</row>
    <row r="4594" spans="1:145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13"/>
      <c r="T4594" s="13"/>
      <c r="U4594" s="13"/>
      <c r="V4594" s="13"/>
      <c r="W4594" s="4"/>
      <c r="X4594" s="30"/>
      <c r="Y4594" s="9"/>
      <c r="Z4594" s="9"/>
      <c r="AA4594" s="28"/>
      <c r="AB4594" s="3"/>
      <c r="AC4594" s="1"/>
      <c r="AD4594" s="9"/>
      <c r="AE4594" s="3"/>
      <c r="AF4594" s="3"/>
      <c r="AG4594" s="3"/>
      <c r="AH4594" s="9"/>
      <c r="AI4594" s="10"/>
      <c r="AJ4594" s="9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</row>
    <row r="4595" spans="1:145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13"/>
      <c r="T4595" s="13"/>
      <c r="U4595" s="13"/>
      <c r="V4595" s="13"/>
      <c r="W4595" s="4"/>
      <c r="X4595" s="30"/>
      <c r="Y4595" s="9"/>
      <c r="Z4595" s="9"/>
      <c r="AA4595" s="28"/>
      <c r="AB4595" s="3"/>
      <c r="AC4595" s="1"/>
      <c r="AD4595" s="9"/>
      <c r="AE4595" s="3"/>
      <c r="AF4595" s="3"/>
      <c r="AG4595" s="3"/>
      <c r="AH4595" s="9"/>
      <c r="AI4595" s="10"/>
      <c r="AJ4595" s="9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</row>
    <row r="4596" spans="1:145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13"/>
      <c r="T4596" s="13"/>
      <c r="U4596" s="13"/>
      <c r="V4596" s="13"/>
      <c r="W4596" s="4"/>
      <c r="X4596" s="30"/>
      <c r="Y4596" s="9"/>
      <c r="Z4596" s="9"/>
      <c r="AA4596" s="28"/>
      <c r="AB4596" s="3"/>
      <c r="AC4596" s="1"/>
      <c r="AD4596" s="9"/>
      <c r="AE4596" s="3"/>
      <c r="AF4596" s="3"/>
      <c r="AG4596" s="3"/>
      <c r="AH4596" s="9"/>
      <c r="AI4596" s="10"/>
      <c r="AJ4596" s="9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</row>
    <row r="4597" spans="1:145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13"/>
      <c r="T4597" s="13"/>
      <c r="U4597" s="13"/>
      <c r="V4597" s="13"/>
      <c r="W4597" s="4"/>
      <c r="X4597" s="30"/>
      <c r="Y4597" s="9"/>
      <c r="Z4597" s="9"/>
      <c r="AA4597" s="28"/>
      <c r="AB4597" s="3"/>
      <c r="AC4597" s="1"/>
      <c r="AD4597" s="9"/>
      <c r="AE4597" s="3"/>
      <c r="AF4597" s="3"/>
      <c r="AG4597" s="3"/>
      <c r="AH4597" s="9"/>
      <c r="AI4597" s="10"/>
      <c r="AJ4597" s="9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</row>
    <row r="4598" spans="1:145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13"/>
      <c r="T4598" s="13"/>
      <c r="U4598" s="13"/>
      <c r="V4598" s="13"/>
      <c r="W4598" s="4"/>
      <c r="X4598" s="30"/>
      <c r="Y4598" s="9"/>
      <c r="Z4598" s="9"/>
      <c r="AA4598" s="28"/>
      <c r="AB4598" s="3"/>
      <c r="AC4598" s="1"/>
      <c r="AD4598" s="9"/>
      <c r="AE4598" s="3"/>
      <c r="AF4598" s="3"/>
      <c r="AG4598" s="3"/>
      <c r="AH4598" s="9"/>
      <c r="AI4598" s="10"/>
      <c r="AJ4598" s="9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</row>
    <row r="4599" spans="1:145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13"/>
      <c r="T4599" s="13"/>
      <c r="U4599" s="13"/>
      <c r="V4599" s="13"/>
      <c r="W4599" s="4"/>
      <c r="X4599" s="30"/>
      <c r="Y4599" s="9"/>
      <c r="Z4599" s="9"/>
      <c r="AA4599" s="28"/>
      <c r="AB4599" s="3"/>
      <c r="AC4599" s="1"/>
      <c r="AD4599" s="9"/>
      <c r="AE4599" s="3"/>
      <c r="AF4599" s="3"/>
      <c r="AG4599" s="3"/>
      <c r="AH4599" s="9"/>
      <c r="AI4599" s="10"/>
      <c r="AJ4599" s="9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</row>
    <row r="4600" spans="1:145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13"/>
      <c r="T4600" s="13"/>
      <c r="U4600" s="13"/>
      <c r="V4600" s="13"/>
      <c r="W4600" s="4"/>
      <c r="X4600" s="30"/>
      <c r="Y4600" s="9"/>
      <c r="Z4600" s="9"/>
      <c r="AA4600" s="28"/>
      <c r="AB4600" s="3"/>
      <c r="AC4600" s="1"/>
      <c r="AD4600" s="9"/>
      <c r="AE4600" s="3"/>
      <c r="AF4600" s="3"/>
      <c r="AG4600" s="3"/>
      <c r="AH4600" s="9"/>
      <c r="AI4600" s="10"/>
      <c r="AJ4600" s="9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</row>
    <row r="4601" spans="1:145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13"/>
      <c r="T4601" s="13"/>
      <c r="U4601" s="13"/>
      <c r="V4601" s="13"/>
      <c r="W4601" s="4"/>
      <c r="X4601" s="30"/>
      <c r="Y4601" s="9"/>
      <c r="Z4601" s="9"/>
      <c r="AA4601" s="28"/>
      <c r="AB4601" s="3"/>
      <c r="AC4601" s="1"/>
      <c r="AD4601" s="9"/>
      <c r="AE4601" s="3"/>
      <c r="AF4601" s="3"/>
      <c r="AG4601" s="3"/>
      <c r="AH4601" s="9"/>
      <c r="AI4601" s="10"/>
      <c r="AJ4601" s="9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</row>
    <row r="4602" spans="1:145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13"/>
      <c r="T4602" s="13"/>
      <c r="U4602" s="13"/>
      <c r="V4602" s="13"/>
      <c r="W4602" s="4"/>
      <c r="X4602" s="30"/>
      <c r="Y4602" s="9"/>
      <c r="Z4602" s="9"/>
      <c r="AA4602" s="28"/>
      <c r="AB4602" s="3"/>
      <c r="AC4602" s="1"/>
      <c r="AD4602" s="9"/>
      <c r="AE4602" s="3"/>
      <c r="AF4602" s="3"/>
      <c r="AG4602" s="3"/>
      <c r="AH4602" s="9"/>
      <c r="AI4602" s="10"/>
      <c r="AJ4602" s="9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</row>
    <row r="4603" spans="1:145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13"/>
      <c r="T4603" s="13"/>
      <c r="U4603" s="13"/>
      <c r="V4603" s="13"/>
      <c r="W4603" s="4"/>
      <c r="X4603" s="30"/>
      <c r="Y4603" s="9"/>
      <c r="Z4603" s="9"/>
      <c r="AA4603" s="28"/>
      <c r="AB4603" s="3"/>
      <c r="AC4603" s="1"/>
      <c r="AD4603" s="9"/>
      <c r="AE4603" s="3"/>
      <c r="AF4603" s="3"/>
      <c r="AG4603" s="3"/>
      <c r="AH4603" s="9"/>
      <c r="AI4603" s="10"/>
      <c r="AJ4603" s="9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</row>
    <row r="4604" spans="1:145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13"/>
      <c r="T4604" s="13"/>
      <c r="U4604" s="13"/>
      <c r="V4604" s="13"/>
      <c r="W4604" s="4"/>
      <c r="X4604" s="30"/>
      <c r="Y4604" s="9"/>
      <c r="Z4604" s="9"/>
      <c r="AA4604" s="28"/>
      <c r="AB4604" s="3"/>
      <c r="AC4604" s="1"/>
      <c r="AD4604" s="9"/>
      <c r="AE4604" s="3"/>
      <c r="AF4604" s="3"/>
      <c r="AG4604" s="3"/>
      <c r="AH4604" s="9"/>
      <c r="AI4604" s="10"/>
      <c r="AJ4604" s="9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</row>
    <row r="4605" spans="1:145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13"/>
      <c r="T4605" s="13"/>
      <c r="U4605" s="13"/>
      <c r="V4605" s="13"/>
      <c r="W4605" s="4"/>
      <c r="X4605" s="30"/>
      <c r="Y4605" s="9"/>
      <c r="Z4605" s="9"/>
      <c r="AA4605" s="28"/>
      <c r="AB4605" s="3"/>
      <c r="AC4605" s="1"/>
      <c r="AD4605" s="9"/>
      <c r="AE4605" s="3"/>
      <c r="AF4605" s="3"/>
      <c r="AG4605" s="3"/>
      <c r="AH4605" s="9"/>
      <c r="AI4605" s="10"/>
      <c r="AJ4605" s="9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</row>
    <row r="4606" spans="1:145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13"/>
      <c r="T4606" s="13"/>
      <c r="U4606" s="13"/>
      <c r="V4606" s="13"/>
      <c r="W4606" s="4"/>
      <c r="X4606" s="30"/>
      <c r="Y4606" s="9"/>
      <c r="Z4606" s="9"/>
      <c r="AA4606" s="28"/>
      <c r="AB4606" s="3"/>
      <c r="AC4606" s="1"/>
      <c r="AD4606" s="9"/>
      <c r="AE4606" s="3"/>
      <c r="AF4606" s="3"/>
      <c r="AG4606" s="3"/>
      <c r="AH4606" s="9"/>
      <c r="AI4606" s="10"/>
      <c r="AJ4606" s="9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</row>
    <row r="4607" spans="1:145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13"/>
      <c r="T4607" s="13"/>
      <c r="U4607" s="13"/>
      <c r="V4607" s="13"/>
      <c r="W4607" s="4"/>
      <c r="X4607" s="30"/>
      <c r="Y4607" s="9"/>
      <c r="Z4607" s="9"/>
      <c r="AA4607" s="28"/>
      <c r="AB4607" s="3"/>
      <c r="AC4607" s="1"/>
      <c r="AD4607" s="9"/>
      <c r="AE4607" s="3"/>
      <c r="AF4607" s="3"/>
      <c r="AG4607" s="3"/>
      <c r="AH4607" s="9"/>
      <c r="AI4607" s="10"/>
      <c r="AJ4607" s="9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</row>
    <row r="4608" spans="1:145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13"/>
      <c r="T4608" s="13"/>
      <c r="U4608" s="13"/>
      <c r="V4608" s="13"/>
      <c r="W4608" s="4"/>
      <c r="X4608" s="30"/>
      <c r="Y4608" s="9"/>
      <c r="Z4608" s="9"/>
      <c r="AA4608" s="28"/>
      <c r="AB4608" s="3"/>
      <c r="AC4608" s="1"/>
      <c r="AD4608" s="9"/>
      <c r="AE4608" s="3"/>
      <c r="AF4608" s="3"/>
      <c r="AG4608" s="3"/>
      <c r="AH4608" s="9"/>
      <c r="AI4608" s="10"/>
      <c r="AJ4608" s="9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</row>
    <row r="4609" spans="1:145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13"/>
      <c r="T4609" s="13"/>
      <c r="U4609" s="13"/>
      <c r="V4609" s="13"/>
      <c r="W4609" s="4"/>
      <c r="X4609" s="30"/>
      <c r="Y4609" s="9"/>
      <c r="Z4609" s="9"/>
      <c r="AA4609" s="28"/>
      <c r="AB4609" s="3"/>
      <c r="AC4609" s="1"/>
      <c r="AD4609" s="9"/>
      <c r="AE4609" s="3"/>
      <c r="AF4609" s="3"/>
      <c r="AG4609" s="3"/>
      <c r="AH4609" s="9"/>
      <c r="AI4609" s="10"/>
      <c r="AJ4609" s="9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</row>
    <row r="4610" spans="1:145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13"/>
      <c r="T4610" s="13"/>
      <c r="U4610" s="13"/>
      <c r="V4610" s="13"/>
      <c r="W4610" s="4"/>
      <c r="X4610" s="30"/>
      <c r="Y4610" s="9"/>
      <c r="Z4610" s="9"/>
      <c r="AA4610" s="28"/>
      <c r="AB4610" s="3"/>
      <c r="AC4610" s="1"/>
      <c r="AD4610" s="9"/>
      <c r="AE4610" s="3"/>
      <c r="AF4610" s="3"/>
      <c r="AG4610" s="3"/>
      <c r="AH4610" s="9"/>
      <c r="AI4610" s="10"/>
      <c r="AJ4610" s="9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</row>
    <row r="4611" spans="1:145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13"/>
      <c r="T4611" s="13"/>
      <c r="U4611" s="13"/>
      <c r="V4611" s="13"/>
      <c r="W4611" s="4"/>
      <c r="X4611" s="30"/>
      <c r="Y4611" s="9"/>
      <c r="Z4611" s="9"/>
      <c r="AA4611" s="28"/>
      <c r="AB4611" s="3"/>
      <c r="AC4611" s="1"/>
      <c r="AD4611" s="9"/>
      <c r="AE4611" s="3"/>
      <c r="AF4611" s="3"/>
      <c r="AG4611" s="3"/>
      <c r="AH4611" s="9"/>
      <c r="AI4611" s="10"/>
      <c r="AJ4611" s="9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</row>
    <row r="4612" spans="1:145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13"/>
      <c r="T4612" s="13"/>
      <c r="U4612" s="13"/>
      <c r="V4612" s="13"/>
      <c r="W4612" s="4"/>
      <c r="X4612" s="30"/>
      <c r="Y4612" s="9"/>
      <c r="Z4612" s="9"/>
      <c r="AA4612" s="28"/>
      <c r="AB4612" s="3"/>
      <c r="AC4612" s="1"/>
      <c r="AD4612" s="9"/>
      <c r="AE4612" s="3"/>
      <c r="AF4612" s="3"/>
      <c r="AG4612" s="3"/>
      <c r="AH4612" s="9"/>
      <c r="AI4612" s="10"/>
      <c r="AJ4612" s="9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</row>
    <row r="4613" spans="1:145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13"/>
      <c r="T4613" s="13"/>
      <c r="U4613" s="13"/>
      <c r="V4613" s="13"/>
      <c r="W4613" s="4"/>
      <c r="X4613" s="30"/>
      <c r="Y4613" s="9"/>
      <c r="Z4613" s="9"/>
      <c r="AA4613" s="28"/>
      <c r="AB4613" s="3"/>
      <c r="AC4613" s="1"/>
      <c r="AD4613" s="9"/>
      <c r="AE4613" s="3"/>
      <c r="AF4613" s="3"/>
      <c r="AG4613" s="3"/>
      <c r="AH4613" s="9"/>
      <c r="AI4613" s="10"/>
      <c r="AJ4613" s="9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</row>
    <row r="4614" spans="1:145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13"/>
      <c r="T4614" s="13"/>
      <c r="U4614" s="13"/>
      <c r="V4614" s="13"/>
      <c r="W4614" s="4"/>
      <c r="X4614" s="30"/>
      <c r="Y4614" s="9"/>
      <c r="Z4614" s="9"/>
      <c r="AA4614" s="28"/>
      <c r="AB4614" s="3"/>
      <c r="AC4614" s="1"/>
      <c r="AD4614" s="9"/>
      <c r="AE4614" s="3"/>
      <c r="AF4614" s="3"/>
      <c r="AG4614" s="3"/>
      <c r="AH4614" s="9"/>
      <c r="AI4614" s="10"/>
      <c r="AJ4614" s="9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</row>
    <row r="4615" spans="1:145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13"/>
      <c r="T4615" s="13"/>
      <c r="U4615" s="13"/>
      <c r="V4615" s="13"/>
      <c r="W4615" s="4"/>
      <c r="X4615" s="30"/>
      <c r="Y4615" s="9"/>
      <c r="Z4615" s="9"/>
      <c r="AA4615" s="28"/>
      <c r="AB4615" s="3"/>
      <c r="AC4615" s="1"/>
      <c r="AD4615" s="9"/>
      <c r="AE4615" s="3"/>
      <c r="AF4615" s="3"/>
      <c r="AG4615" s="3"/>
      <c r="AH4615" s="9"/>
      <c r="AI4615" s="10"/>
      <c r="AJ4615" s="9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</row>
    <row r="4616" spans="1:145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13"/>
      <c r="T4616" s="13"/>
      <c r="U4616" s="13"/>
      <c r="V4616" s="13"/>
      <c r="W4616" s="4"/>
      <c r="X4616" s="30"/>
      <c r="Y4616" s="9"/>
      <c r="Z4616" s="9"/>
      <c r="AA4616" s="28"/>
      <c r="AB4616" s="3"/>
      <c r="AC4616" s="1"/>
      <c r="AD4616" s="9"/>
      <c r="AE4616" s="3"/>
      <c r="AF4616" s="3"/>
      <c r="AG4616" s="3"/>
      <c r="AH4616" s="9"/>
      <c r="AI4616" s="10"/>
      <c r="AJ4616" s="9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</row>
    <row r="4617" spans="1:145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13"/>
      <c r="T4617" s="13"/>
      <c r="U4617" s="13"/>
      <c r="V4617" s="13"/>
      <c r="W4617" s="4"/>
      <c r="X4617" s="30"/>
      <c r="Y4617" s="9"/>
      <c r="Z4617" s="9"/>
      <c r="AA4617" s="28"/>
      <c r="AB4617" s="3"/>
      <c r="AC4617" s="1"/>
      <c r="AD4617" s="9"/>
      <c r="AE4617" s="3"/>
      <c r="AF4617" s="3"/>
      <c r="AG4617" s="3"/>
      <c r="AH4617" s="9"/>
      <c r="AI4617" s="10"/>
      <c r="AJ4617" s="9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</row>
    <row r="4618" spans="1:145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13"/>
      <c r="T4618" s="13"/>
      <c r="U4618" s="13"/>
      <c r="V4618" s="13"/>
      <c r="W4618" s="4"/>
      <c r="X4618" s="30"/>
      <c r="Y4618" s="9"/>
      <c r="Z4618" s="9"/>
      <c r="AA4618" s="28"/>
      <c r="AB4618" s="3"/>
      <c r="AC4618" s="1"/>
      <c r="AD4618" s="9"/>
      <c r="AE4618" s="3"/>
      <c r="AF4618" s="3"/>
      <c r="AG4618" s="3"/>
      <c r="AH4618" s="9"/>
      <c r="AI4618" s="10"/>
      <c r="AJ4618" s="9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</row>
    <row r="4619" spans="1:145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13"/>
      <c r="T4619" s="13"/>
      <c r="U4619" s="13"/>
      <c r="V4619" s="13"/>
      <c r="W4619" s="4"/>
      <c r="X4619" s="30"/>
      <c r="Y4619" s="9"/>
      <c r="Z4619" s="9"/>
      <c r="AA4619" s="28"/>
      <c r="AB4619" s="3"/>
      <c r="AC4619" s="1"/>
      <c r="AD4619" s="9"/>
      <c r="AE4619" s="3"/>
      <c r="AF4619" s="3"/>
      <c r="AG4619" s="3"/>
      <c r="AH4619" s="9"/>
      <c r="AI4619" s="10"/>
      <c r="AJ4619" s="9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</row>
    <row r="4620" spans="1:145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13"/>
      <c r="T4620" s="13"/>
      <c r="U4620" s="13"/>
      <c r="V4620" s="13"/>
      <c r="W4620" s="4"/>
      <c r="X4620" s="30"/>
      <c r="Y4620" s="9"/>
      <c r="Z4620" s="9"/>
      <c r="AA4620" s="28"/>
      <c r="AB4620" s="3"/>
      <c r="AC4620" s="1"/>
      <c r="AD4620" s="9"/>
      <c r="AE4620" s="3"/>
      <c r="AF4620" s="3"/>
      <c r="AG4620" s="3"/>
      <c r="AH4620" s="9"/>
      <c r="AI4620" s="10"/>
      <c r="AJ4620" s="9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</row>
    <row r="4621" spans="1:145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13"/>
      <c r="T4621" s="13"/>
      <c r="U4621" s="13"/>
      <c r="V4621" s="13"/>
      <c r="W4621" s="4"/>
      <c r="X4621" s="30"/>
      <c r="Y4621" s="9"/>
      <c r="Z4621" s="9"/>
      <c r="AA4621" s="28"/>
      <c r="AB4621" s="3"/>
      <c r="AC4621" s="1"/>
      <c r="AD4621" s="9"/>
      <c r="AE4621" s="3"/>
      <c r="AF4621" s="3"/>
      <c r="AG4621" s="3"/>
      <c r="AH4621" s="9"/>
      <c r="AI4621" s="10"/>
      <c r="AJ4621" s="9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</row>
    <row r="4622" spans="1:145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13"/>
      <c r="T4622" s="13"/>
      <c r="U4622" s="13"/>
      <c r="V4622" s="13"/>
      <c r="W4622" s="4"/>
      <c r="X4622" s="30"/>
      <c r="Y4622" s="9"/>
      <c r="Z4622" s="9"/>
      <c r="AA4622" s="28"/>
      <c r="AB4622" s="3"/>
      <c r="AC4622" s="1"/>
      <c r="AD4622" s="9"/>
      <c r="AE4622" s="3"/>
      <c r="AF4622" s="3"/>
      <c r="AG4622" s="3"/>
      <c r="AH4622" s="9"/>
      <c r="AI4622" s="10"/>
      <c r="AJ4622" s="9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</row>
    <row r="4623" spans="1:145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13"/>
      <c r="T4623" s="13"/>
      <c r="U4623" s="13"/>
      <c r="V4623" s="13"/>
      <c r="W4623" s="4"/>
      <c r="X4623" s="30"/>
      <c r="Y4623" s="9"/>
      <c r="Z4623" s="9"/>
      <c r="AA4623" s="28"/>
      <c r="AB4623" s="3"/>
      <c r="AC4623" s="1"/>
      <c r="AD4623" s="9"/>
      <c r="AE4623" s="3"/>
      <c r="AF4623" s="3"/>
      <c r="AG4623" s="3"/>
      <c r="AH4623" s="9"/>
      <c r="AI4623" s="10"/>
      <c r="AJ4623" s="9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</row>
    <row r="4624" spans="1:145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13"/>
      <c r="T4624" s="13"/>
      <c r="U4624" s="13"/>
      <c r="V4624" s="13"/>
      <c r="W4624" s="4"/>
      <c r="X4624" s="30"/>
      <c r="Y4624" s="9"/>
      <c r="Z4624" s="9"/>
      <c r="AA4624" s="28"/>
      <c r="AB4624" s="3"/>
      <c r="AC4624" s="1"/>
      <c r="AD4624" s="9"/>
      <c r="AE4624" s="3"/>
      <c r="AF4624" s="3"/>
      <c r="AG4624" s="3"/>
      <c r="AH4624" s="9"/>
      <c r="AI4624" s="10"/>
      <c r="AJ4624" s="9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</row>
    <row r="4625" spans="1:145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13"/>
      <c r="T4625" s="13"/>
      <c r="U4625" s="13"/>
      <c r="V4625" s="13"/>
      <c r="W4625" s="4"/>
      <c r="X4625" s="30"/>
      <c r="Y4625" s="9"/>
      <c r="Z4625" s="9"/>
      <c r="AA4625" s="28"/>
      <c r="AB4625" s="3"/>
      <c r="AC4625" s="1"/>
      <c r="AD4625" s="9"/>
      <c r="AE4625" s="3"/>
      <c r="AF4625" s="3"/>
      <c r="AG4625" s="3"/>
      <c r="AH4625" s="9"/>
      <c r="AI4625" s="10"/>
      <c r="AJ4625" s="9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</row>
    <row r="4626" spans="1:145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13"/>
      <c r="T4626" s="13"/>
      <c r="U4626" s="13"/>
      <c r="V4626" s="13"/>
      <c r="W4626" s="4"/>
      <c r="X4626" s="30"/>
      <c r="Y4626" s="9"/>
      <c r="Z4626" s="9"/>
      <c r="AA4626" s="28"/>
      <c r="AB4626" s="3"/>
      <c r="AC4626" s="1"/>
      <c r="AD4626" s="9"/>
      <c r="AE4626" s="3"/>
      <c r="AF4626" s="3"/>
      <c r="AG4626" s="3"/>
      <c r="AH4626" s="9"/>
      <c r="AI4626" s="10"/>
      <c r="AJ4626" s="9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</row>
    <row r="4627" spans="1:145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13"/>
      <c r="T4627" s="13"/>
      <c r="U4627" s="13"/>
      <c r="V4627" s="13"/>
      <c r="W4627" s="4"/>
      <c r="X4627" s="30"/>
      <c r="Y4627" s="9"/>
      <c r="Z4627" s="9"/>
      <c r="AA4627" s="28"/>
      <c r="AB4627" s="3"/>
      <c r="AC4627" s="1"/>
      <c r="AD4627" s="9"/>
      <c r="AE4627" s="3"/>
      <c r="AF4627" s="3"/>
      <c r="AG4627" s="3"/>
      <c r="AH4627" s="9"/>
      <c r="AI4627" s="10"/>
      <c r="AJ4627" s="9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</row>
    <row r="4628" spans="1:145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13"/>
      <c r="T4628" s="13"/>
      <c r="U4628" s="13"/>
      <c r="V4628" s="13"/>
      <c r="W4628" s="4"/>
      <c r="X4628" s="30"/>
      <c r="Y4628" s="9"/>
      <c r="Z4628" s="9"/>
      <c r="AA4628" s="28"/>
      <c r="AB4628" s="3"/>
      <c r="AC4628" s="1"/>
      <c r="AD4628" s="9"/>
      <c r="AE4628" s="3"/>
      <c r="AF4628" s="3"/>
      <c r="AG4628" s="3"/>
      <c r="AH4628" s="9"/>
      <c r="AI4628" s="10"/>
      <c r="AJ4628" s="9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</row>
    <row r="4629" spans="1:145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13"/>
      <c r="T4629" s="13"/>
      <c r="U4629" s="13"/>
      <c r="V4629" s="13"/>
      <c r="W4629" s="4"/>
      <c r="X4629" s="30"/>
      <c r="Y4629" s="9"/>
      <c r="Z4629" s="9"/>
      <c r="AA4629" s="28"/>
      <c r="AB4629" s="3"/>
      <c r="AC4629" s="1"/>
      <c r="AD4629" s="9"/>
      <c r="AE4629" s="3"/>
      <c r="AF4629" s="3"/>
      <c r="AG4629" s="3"/>
      <c r="AH4629" s="9"/>
      <c r="AI4629" s="10"/>
      <c r="AJ4629" s="9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</row>
    <row r="4630" spans="1:145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13"/>
      <c r="T4630" s="13"/>
      <c r="U4630" s="13"/>
      <c r="V4630" s="13"/>
      <c r="W4630" s="4"/>
      <c r="X4630" s="30"/>
      <c r="Y4630" s="9"/>
      <c r="Z4630" s="9"/>
      <c r="AA4630" s="28"/>
      <c r="AB4630" s="3"/>
      <c r="AC4630" s="1"/>
      <c r="AD4630" s="9"/>
      <c r="AE4630" s="3"/>
      <c r="AF4630" s="3"/>
      <c r="AG4630" s="3"/>
      <c r="AH4630" s="9"/>
      <c r="AI4630" s="10"/>
      <c r="AJ4630" s="9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</row>
    <row r="4631" spans="1:145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13"/>
      <c r="T4631" s="13"/>
      <c r="U4631" s="13"/>
      <c r="V4631" s="13"/>
      <c r="W4631" s="4"/>
      <c r="X4631" s="30"/>
      <c r="Y4631" s="9"/>
      <c r="Z4631" s="9"/>
      <c r="AA4631" s="28"/>
      <c r="AB4631" s="3"/>
      <c r="AC4631" s="1"/>
      <c r="AD4631" s="9"/>
      <c r="AE4631" s="3"/>
      <c r="AF4631" s="3"/>
      <c r="AG4631" s="3"/>
      <c r="AH4631" s="9"/>
      <c r="AI4631" s="10"/>
      <c r="AJ4631" s="9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</row>
    <row r="4632" spans="1:145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13"/>
      <c r="T4632" s="13"/>
      <c r="U4632" s="13"/>
      <c r="V4632" s="13"/>
      <c r="W4632" s="4"/>
      <c r="X4632" s="30"/>
      <c r="Y4632" s="9"/>
      <c r="Z4632" s="9"/>
      <c r="AA4632" s="28"/>
      <c r="AB4632" s="3"/>
      <c r="AC4632" s="1"/>
      <c r="AD4632" s="9"/>
      <c r="AE4632" s="3"/>
      <c r="AF4632" s="3"/>
      <c r="AG4632" s="3"/>
      <c r="AH4632" s="9"/>
      <c r="AI4632" s="10"/>
      <c r="AJ4632" s="9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</row>
    <row r="4633" spans="1:145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13"/>
      <c r="T4633" s="13"/>
      <c r="U4633" s="13"/>
      <c r="V4633" s="13"/>
      <c r="W4633" s="4"/>
      <c r="X4633" s="30"/>
      <c r="Y4633" s="9"/>
      <c r="Z4633" s="9"/>
      <c r="AA4633" s="28"/>
      <c r="AB4633" s="3"/>
      <c r="AC4633" s="1"/>
      <c r="AD4633" s="9"/>
      <c r="AE4633" s="3"/>
      <c r="AF4633" s="3"/>
      <c r="AG4633" s="3"/>
      <c r="AH4633" s="9"/>
      <c r="AI4633" s="10"/>
      <c r="AJ4633" s="9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</row>
    <row r="4634" spans="1:145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13"/>
      <c r="T4634" s="13"/>
      <c r="U4634" s="13"/>
      <c r="V4634" s="13"/>
      <c r="W4634" s="4"/>
      <c r="X4634" s="30"/>
      <c r="Y4634" s="9"/>
      <c r="Z4634" s="9"/>
      <c r="AA4634" s="28"/>
      <c r="AB4634" s="3"/>
      <c r="AC4634" s="1"/>
      <c r="AD4634" s="9"/>
      <c r="AE4634" s="3"/>
      <c r="AF4634" s="3"/>
      <c r="AG4634" s="3"/>
      <c r="AH4634" s="9"/>
      <c r="AI4634" s="10"/>
      <c r="AJ4634" s="9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</row>
    <row r="4635" spans="1:145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13"/>
      <c r="T4635" s="13"/>
      <c r="U4635" s="13"/>
      <c r="V4635" s="13"/>
      <c r="W4635" s="4"/>
      <c r="X4635" s="30"/>
      <c r="Y4635" s="9"/>
      <c r="Z4635" s="9"/>
      <c r="AA4635" s="28"/>
      <c r="AB4635" s="3"/>
      <c r="AC4635" s="1"/>
      <c r="AD4635" s="9"/>
      <c r="AE4635" s="3"/>
      <c r="AF4635" s="3"/>
      <c r="AG4635" s="3"/>
      <c r="AH4635" s="9"/>
      <c r="AI4635" s="10"/>
      <c r="AJ4635" s="9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</row>
    <row r="4636" spans="1:145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13"/>
      <c r="T4636" s="13"/>
      <c r="U4636" s="13"/>
      <c r="V4636" s="13"/>
      <c r="W4636" s="4"/>
      <c r="X4636" s="30"/>
      <c r="Y4636" s="9"/>
      <c r="Z4636" s="9"/>
      <c r="AA4636" s="28"/>
      <c r="AB4636" s="3"/>
      <c r="AC4636" s="1"/>
      <c r="AD4636" s="9"/>
      <c r="AE4636" s="3"/>
      <c r="AF4636" s="3"/>
      <c r="AG4636" s="3"/>
      <c r="AH4636" s="9"/>
      <c r="AI4636" s="10"/>
      <c r="AJ4636" s="9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</row>
    <row r="4637" spans="1:145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13"/>
      <c r="T4637" s="13"/>
      <c r="U4637" s="13"/>
      <c r="V4637" s="13"/>
      <c r="W4637" s="4"/>
      <c r="X4637" s="30"/>
      <c r="Y4637" s="9"/>
      <c r="Z4637" s="9"/>
      <c r="AA4637" s="28"/>
      <c r="AB4637" s="3"/>
      <c r="AC4637" s="1"/>
      <c r="AD4637" s="9"/>
      <c r="AE4637" s="3"/>
      <c r="AF4637" s="3"/>
      <c r="AG4637" s="3"/>
      <c r="AH4637" s="9"/>
      <c r="AI4637" s="10"/>
      <c r="AJ4637" s="9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</row>
    <row r="4638" spans="1:145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13"/>
      <c r="T4638" s="13"/>
      <c r="U4638" s="13"/>
      <c r="V4638" s="13"/>
      <c r="W4638" s="4"/>
      <c r="X4638" s="30"/>
      <c r="Y4638" s="9"/>
      <c r="Z4638" s="9"/>
      <c r="AA4638" s="28"/>
      <c r="AB4638" s="3"/>
      <c r="AC4638" s="1"/>
      <c r="AD4638" s="9"/>
      <c r="AE4638" s="3"/>
      <c r="AF4638" s="3"/>
      <c r="AG4638" s="3"/>
      <c r="AH4638" s="9"/>
      <c r="AI4638" s="10"/>
      <c r="AJ4638" s="9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</row>
    <row r="4639" spans="1:145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13"/>
      <c r="T4639" s="13"/>
      <c r="U4639" s="13"/>
      <c r="V4639" s="13"/>
      <c r="W4639" s="4"/>
      <c r="X4639" s="30"/>
      <c r="Y4639" s="9"/>
      <c r="Z4639" s="9"/>
      <c r="AA4639" s="28"/>
      <c r="AB4639" s="3"/>
      <c r="AC4639" s="1"/>
      <c r="AD4639" s="9"/>
      <c r="AE4639" s="3"/>
      <c r="AF4639" s="3"/>
      <c r="AG4639" s="3"/>
      <c r="AH4639" s="9"/>
      <c r="AI4639" s="10"/>
      <c r="AJ4639" s="9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</row>
    <row r="4640" spans="1:145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13"/>
      <c r="T4640" s="13"/>
      <c r="U4640" s="13"/>
      <c r="V4640" s="13"/>
      <c r="W4640" s="4"/>
      <c r="X4640" s="30"/>
      <c r="Y4640" s="9"/>
      <c r="Z4640" s="9"/>
      <c r="AA4640" s="28"/>
      <c r="AB4640" s="3"/>
      <c r="AC4640" s="1"/>
      <c r="AD4640" s="9"/>
      <c r="AE4640" s="3"/>
      <c r="AF4640" s="3"/>
      <c r="AG4640" s="3"/>
      <c r="AH4640" s="9"/>
      <c r="AI4640" s="10"/>
      <c r="AJ4640" s="9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</row>
    <row r="4641" spans="1:145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13"/>
      <c r="T4641" s="13"/>
      <c r="U4641" s="13"/>
      <c r="V4641" s="13"/>
      <c r="W4641" s="4"/>
      <c r="X4641" s="30"/>
      <c r="Y4641" s="9"/>
      <c r="Z4641" s="9"/>
      <c r="AA4641" s="28"/>
      <c r="AB4641" s="3"/>
      <c r="AC4641" s="1"/>
      <c r="AD4641" s="9"/>
      <c r="AE4641" s="3"/>
      <c r="AF4641" s="3"/>
      <c r="AG4641" s="3"/>
      <c r="AH4641" s="9"/>
      <c r="AI4641" s="10"/>
      <c r="AJ4641" s="9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</row>
    <row r="4642" spans="1:145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13"/>
      <c r="T4642" s="13"/>
      <c r="U4642" s="13"/>
      <c r="V4642" s="13"/>
      <c r="W4642" s="4"/>
      <c r="X4642" s="30"/>
      <c r="Y4642" s="9"/>
      <c r="Z4642" s="9"/>
      <c r="AA4642" s="28"/>
      <c r="AB4642" s="3"/>
      <c r="AC4642" s="1"/>
      <c r="AD4642" s="9"/>
      <c r="AE4642" s="3"/>
      <c r="AF4642" s="3"/>
      <c r="AG4642" s="3"/>
      <c r="AH4642" s="9"/>
      <c r="AI4642" s="10"/>
      <c r="AJ4642" s="9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</row>
    <row r="4643" spans="1:145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13"/>
      <c r="T4643" s="13"/>
      <c r="U4643" s="13"/>
      <c r="V4643" s="13"/>
      <c r="W4643" s="4"/>
      <c r="X4643" s="30"/>
      <c r="Y4643" s="9"/>
      <c r="Z4643" s="9"/>
      <c r="AA4643" s="28"/>
      <c r="AB4643" s="3"/>
      <c r="AC4643" s="1"/>
      <c r="AD4643" s="9"/>
      <c r="AE4643" s="3"/>
      <c r="AF4643" s="3"/>
      <c r="AG4643" s="3"/>
      <c r="AH4643" s="9"/>
      <c r="AI4643" s="10"/>
      <c r="AJ4643" s="9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</row>
    <row r="4644" spans="1:145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13"/>
      <c r="T4644" s="13"/>
      <c r="U4644" s="13"/>
      <c r="V4644" s="13"/>
      <c r="W4644" s="4"/>
      <c r="X4644" s="30"/>
      <c r="Y4644" s="9"/>
      <c r="Z4644" s="9"/>
      <c r="AA4644" s="28"/>
      <c r="AB4644" s="3"/>
      <c r="AC4644" s="1"/>
      <c r="AD4644" s="9"/>
      <c r="AE4644" s="3"/>
      <c r="AF4644" s="3"/>
      <c r="AG4644" s="3"/>
      <c r="AH4644" s="9"/>
      <c r="AI4644" s="10"/>
      <c r="AJ4644" s="9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</row>
    <row r="4645" spans="1:145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13"/>
      <c r="T4645" s="13"/>
      <c r="U4645" s="13"/>
      <c r="V4645" s="13"/>
      <c r="W4645" s="4"/>
      <c r="X4645" s="30"/>
      <c r="Y4645" s="9"/>
      <c r="Z4645" s="9"/>
      <c r="AA4645" s="28"/>
      <c r="AB4645" s="3"/>
      <c r="AC4645" s="1"/>
      <c r="AD4645" s="9"/>
      <c r="AE4645" s="3"/>
      <c r="AF4645" s="3"/>
      <c r="AG4645" s="3"/>
      <c r="AH4645" s="9"/>
      <c r="AI4645" s="10"/>
      <c r="AJ4645" s="9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</row>
    <row r="4646" spans="1:145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13"/>
      <c r="T4646" s="13"/>
      <c r="U4646" s="13"/>
      <c r="V4646" s="13"/>
      <c r="W4646" s="4"/>
      <c r="X4646" s="30"/>
      <c r="Y4646" s="9"/>
      <c r="Z4646" s="9"/>
      <c r="AA4646" s="28"/>
      <c r="AB4646" s="3"/>
      <c r="AC4646" s="1"/>
      <c r="AD4646" s="9"/>
      <c r="AE4646" s="3"/>
      <c r="AF4646" s="3"/>
      <c r="AG4646" s="3"/>
      <c r="AH4646" s="9"/>
      <c r="AI4646" s="10"/>
      <c r="AJ4646" s="9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</row>
    <row r="4647" spans="1:145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13"/>
      <c r="T4647" s="13"/>
      <c r="U4647" s="13"/>
      <c r="V4647" s="13"/>
      <c r="W4647" s="4"/>
      <c r="X4647" s="30"/>
      <c r="Y4647" s="9"/>
      <c r="Z4647" s="9"/>
      <c r="AA4647" s="28"/>
      <c r="AB4647" s="3"/>
      <c r="AC4647" s="1"/>
      <c r="AD4647" s="9"/>
      <c r="AE4647" s="3"/>
      <c r="AF4647" s="3"/>
      <c r="AG4647" s="3"/>
      <c r="AH4647" s="9"/>
      <c r="AI4647" s="10"/>
      <c r="AJ4647" s="9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</row>
    <row r="4648" spans="1:145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13"/>
      <c r="T4648" s="13"/>
      <c r="U4648" s="13"/>
      <c r="V4648" s="13"/>
      <c r="W4648" s="4"/>
      <c r="X4648" s="30"/>
      <c r="Y4648" s="9"/>
      <c r="Z4648" s="9"/>
      <c r="AA4648" s="28"/>
      <c r="AB4648" s="3"/>
      <c r="AC4648" s="1"/>
      <c r="AD4648" s="9"/>
      <c r="AE4648" s="3"/>
      <c r="AF4648" s="3"/>
      <c r="AG4648" s="3"/>
      <c r="AH4648" s="9"/>
      <c r="AI4648" s="10"/>
      <c r="AJ4648" s="9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</row>
    <row r="4649" spans="1:145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13"/>
      <c r="T4649" s="13"/>
      <c r="U4649" s="13"/>
      <c r="V4649" s="13"/>
      <c r="W4649" s="4"/>
      <c r="X4649" s="30"/>
      <c r="Y4649" s="9"/>
      <c r="Z4649" s="9"/>
      <c r="AA4649" s="28"/>
      <c r="AB4649" s="3"/>
      <c r="AC4649" s="1"/>
      <c r="AD4649" s="9"/>
      <c r="AE4649" s="3"/>
      <c r="AF4649" s="3"/>
      <c r="AG4649" s="3"/>
      <c r="AH4649" s="9"/>
      <c r="AI4649" s="10"/>
      <c r="AJ4649" s="9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</row>
    <row r="4650" spans="1:145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13"/>
      <c r="T4650" s="13"/>
      <c r="U4650" s="13"/>
      <c r="V4650" s="13"/>
      <c r="W4650" s="4"/>
      <c r="X4650" s="30"/>
      <c r="Y4650" s="9"/>
      <c r="Z4650" s="9"/>
      <c r="AA4650" s="28"/>
      <c r="AB4650" s="3"/>
      <c r="AC4650" s="1"/>
      <c r="AD4650" s="9"/>
      <c r="AE4650" s="3"/>
      <c r="AF4650" s="3"/>
      <c r="AG4650" s="3"/>
      <c r="AH4650" s="9"/>
      <c r="AI4650" s="10"/>
      <c r="AJ4650" s="9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</row>
    <row r="4651" spans="1:145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13"/>
      <c r="T4651" s="13"/>
      <c r="U4651" s="13"/>
      <c r="V4651" s="13"/>
      <c r="W4651" s="4"/>
      <c r="X4651" s="30"/>
      <c r="Y4651" s="9"/>
      <c r="Z4651" s="9"/>
      <c r="AA4651" s="28"/>
      <c r="AB4651" s="3"/>
      <c r="AC4651" s="1"/>
      <c r="AD4651" s="9"/>
      <c r="AE4651" s="3"/>
      <c r="AF4651" s="3"/>
      <c r="AG4651" s="3"/>
      <c r="AH4651" s="9"/>
      <c r="AI4651" s="10"/>
      <c r="AJ4651" s="9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</row>
    <row r="4652" spans="1:145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13"/>
      <c r="T4652" s="13"/>
      <c r="U4652" s="13"/>
      <c r="V4652" s="13"/>
      <c r="W4652" s="4"/>
      <c r="X4652" s="30"/>
      <c r="Y4652" s="9"/>
      <c r="Z4652" s="9"/>
      <c r="AA4652" s="28"/>
      <c r="AB4652" s="3"/>
      <c r="AC4652" s="1"/>
      <c r="AD4652" s="9"/>
      <c r="AE4652" s="3"/>
      <c r="AF4652" s="3"/>
      <c r="AG4652" s="3"/>
      <c r="AH4652" s="9"/>
      <c r="AI4652" s="10"/>
      <c r="AJ4652" s="9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</row>
    <row r="4653" spans="1:145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13"/>
      <c r="T4653" s="13"/>
      <c r="U4653" s="13"/>
      <c r="V4653" s="13"/>
      <c r="W4653" s="4"/>
      <c r="X4653" s="30"/>
      <c r="Y4653" s="9"/>
      <c r="Z4653" s="9"/>
      <c r="AA4653" s="28"/>
      <c r="AB4653" s="3"/>
      <c r="AC4653" s="1"/>
      <c r="AD4653" s="9"/>
      <c r="AE4653" s="3"/>
      <c r="AF4653" s="3"/>
      <c r="AG4653" s="3"/>
      <c r="AH4653" s="9"/>
      <c r="AI4653" s="10"/>
      <c r="AJ4653" s="9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</row>
    <row r="4654" spans="1:145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13"/>
      <c r="T4654" s="13"/>
      <c r="U4654" s="13"/>
      <c r="V4654" s="13"/>
      <c r="W4654" s="4"/>
      <c r="X4654" s="30"/>
      <c r="Y4654" s="9"/>
      <c r="Z4654" s="9"/>
      <c r="AA4654" s="28"/>
      <c r="AB4654" s="3"/>
      <c r="AC4654" s="1"/>
      <c r="AD4654" s="9"/>
      <c r="AE4654" s="3"/>
      <c r="AF4654" s="3"/>
      <c r="AG4654" s="3"/>
      <c r="AH4654" s="9"/>
      <c r="AI4654" s="10"/>
      <c r="AJ4654" s="9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</row>
    <row r="4655" spans="1:145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13"/>
      <c r="T4655" s="13"/>
      <c r="U4655" s="13"/>
      <c r="V4655" s="13"/>
      <c r="W4655" s="4"/>
      <c r="X4655" s="30"/>
      <c r="Y4655" s="9"/>
      <c r="Z4655" s="9"/>
      <c r="AA4655" s="28"/>
      <c r="AB4655" s="3"/>
      <c r="AC4655" s="1"/>
      <c r="AD4655" s="9"/>
      <c r="AE4655" s="3"/>
      <c r="AF4655" s="3"/>
      <c r="AG4655" s="3"/>
      <c r="AH4655" s="9"/>
      <c r="AI4655" s="10"/>
      <c r="AJ4655" s="9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</row>
    <row r="4656" spans="1:145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13"/>
      <c r="T4656" s="13"/>
      <c r="U4656" s="13"/>
      <c r="V4656" s="13"/>
      <c r="W4656" s="4"/>
      <c r="X4656" s="30"/>
      <c r="Y4656" s="9"/>
      <c r="Z4656" s="9"/>
      <c r="AA4656" s="28"/>
      <c r="AB4656" s="3"/>
      <c r="AC4656" s="1"/>
      <c r="AD4656" s="9"/>
      <c r="AE4656" s="3"/>
      <c r="AF4656" s="3"/>
      <c r="AG4656" s="3"/>
      <c r="AH4656" s="9"/>
      <c r="AI4656" s="10"/>
      <c r="AJ4656" s="9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</row>
    <row r="4657" spans="1:145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13"/>
      <c r="T4657" s="13"/>
      <c r="U4657" s="13"/>
      <c r="V4657" s="13"/>
      <c r="W4657" s="4"/>
      <c r="X4657" s="30"/>
      <c r="Y4657" s="9"/>
      <c r="Z4657" s="9"/>
      <c r="AA4657" s="28"/>
      <c r="AB4657" s="3"/>
      <c r="AC4657" s="1"/>
      <c r="AD4657" s="9"/>
      <c r="AE4657" s="3"/>
      <c r="AF4657" s="3"/>
      <c r="AG4657" s="3"/>
      <c r="AH4657" s="9"/>
      <c r="AI4657" s="10"/>
      <c r="AJ4657" s="9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</row>
    <row r="4658" spans="1:145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13"/>
      <c r="T4658" s="13"/>
      <c r="U4658" s="13"/>
      <c r="V4658" s="13"/>
      <c r="W4658" s="4"/>
      <c r="X4658" s="30"/>
      <c r="Y4658" s="9"/>
      <c r="Z4658" s="9"/>
      <c r="AA4658" s="28"/>
      <c r="AB4658" s="3"/>
      <c r="AC4658" s="1"/>
      <c r="AD4658" s="9"/>
      <c r="AE4658" s="3"/>
      <c r="AF4658" s="3"/>
      <c r="AG4658" s="3"/>
      <c r="AH4658" s="9"/>
      <c r="AI4658" s="10"/>
      <c r="AJ4658" s="9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</row>
    <row r="4659" spans="1:145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13"/>
      <c r="T4659" s="13"/>
      <c r="U4659" s="13"/>
      <c r="V4659" s="13"/>
      <c r="W4659" s="4"/>
      <c r="X4659" s="30"/>
      <c r="Y4659" s="9"/>
      <c r="Z4659" s="9"/>
      <c r="AA4659" s="28"/>
      <c r="AB4659" s="3"/>
      <c r="AC4659" s="1"/>
      <c r="AD4659" s="9"/>
      <c r="AE4659" s="3"/>
      <c r="AF4659" s="3"/>
      <c r="AG4659" s="3"/>
      <c r="AH4659" s="9"/>
      <c r="AI4659" s="10"/>
      <c r="AJ4659" s="9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</row>
    <row r="4660" spans="1:145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13"/>
      <c r="T4660" s="13"/>
      <c r="U4660" s="13"/>
      <c r="V4660" s="13"/>
      <c r="W4660" s="4"/>
      <c r="X4660" s="30"/>
      <c r="Y4660" s="9"/>
      <c r="Z4660" s="9"/>
      <c r="AA4660" s="28"/>
      <c r="AB4660" s="3"/>
      <c r="AC4660" s="1"/>
      <c r="AD4660" s="9"/>
      <c r="AE4660" s="3"/>
      <c r="AF4660" s="3"/>
      <c r="AG4660" s="3"/>
      <c r="AH4660" s="9"/>
      <c r="AI4660" s="10"/>
      <c r="AJ4660" s="9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</row>
    <row r="4661" spans="1:145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13"/>
      <c r="T4661" s="13"/>
      <c r="U4661" s="13"/>
      <c r="V4661" s="13"/>
      <c r="W4661" s="4"/>
      <c r="X4661" s="30"/>
      <c r="Y4661" s="9"/>
      <c r="Z4661" s="9"/>
      <c r="AA4661" s="28"/>
      <c r="AB4661" s="3"/>
      <c r="AC4661" s="1"/>
      <c r="AD4661" s="9"/>
      <c r="AE4661" s="3"/>
      <c r="AF4661" s="3"/>
      <c r="AG4661" s="3"/>
      <c r="AH4661" s="9"/>
      <c r="AI4661" s="10"/>
      <c r="AJ4661" s="9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</row>
    <row r="4662" spans="1:145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13"/>
      <c r="T4662" s="13"/>
      <c r="U4662" s="13"/>
      <c r="V4662" s="13"/>
      <c r="W4662" s="4"/>
      <c r="X4662" s="30"/>
      <c r="Y4662" s="9"/>
      <c r="Z4662" s="9"/>
      <c r="AA4662" s="28"/>
      <c r="AB4662" s="3"/>
      <c r="AC4662" s="1"/>
      <c r="AD4662" s="9"/>
      <c r="AE4662" s="3"/>
      <c r="AF4662" s="3"/>
      <c r="AG4662" s="3"/>
      <c r="AH4662" s="9"/>
      <c r="AI4662" s="10"/>
      <c r="AJ4662" s="9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</row>
    <row r="4663" spans="1:145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13"/>
      <c r="T4663" s="13"/>
      <c r="U4663" s="13"/>
      <c r="V4663" s="13"/>
      <c r="W4663" s="4"/>
      <c r="X4663" s="30"/>
      <c r="Y4663" s="9"/>
      <c r="Z4663" s="9"/>
      <c r="AA4663" s="28"/>
      <c r="AB4663" s="3"/>
      <c r="AC4663" s="1"/>
      <c r="AD4663" s="9"/>
      <c r="AE4663" s="3"/>
      <c r="AF4663" s="3"/>
      <c r="AG4663" s="3"/>
      <c r="AH4663" s="9"/>
      <c r="AI4663" s="10"/>
      <c r="AJ4663" s="9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</row>
    <row r="4664" spans="1:145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13"/>
      <c r="T4664" s="13"/>
      <c r="U4664" s="13"/>
      <c r="V4664" s="13"/>
      <c r="W4664" s="4"/>
      <c r="X4664" s="30"/>
      <c r="Y4664" s="9"/>
      <c r="Z4664" s="9"/>
      <c r="AA4664" s="28"/>
      <c r="AB4664" s="3"/>
      <c r="AC4664" s="1"/>
      <c r="AD4664" s="9"/>
      <c r="AE4664" s="3"/>
      <c r="AF4664" s="3"/>
      <c r="AG4664" s="3"/>
      <c r="AH4664" s="9"/>
      <c r="AI4664" s="10"/>
      <c r="AJ4664" s="9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</row>
    <row r="4665" spans="1:145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13"/>
      <c r="T4665" s="13"/>
      <c r="U4665" s="13"/>
      <c r="V4665" s="13"/>
      <c r="W4665" s="4"/>
      <c r="X4665" s="30"/>
      <c r="Y4665" s="9"/>
      <c r="Z4665" s="9"/>
      <c r="AA4665" s="28"/>
      <c r="AB4665" s="3"/>
      <c r="AC4665" s="1"/>
      <c r="AD4665" s="9"/>
      <c r="AE4665" s="3"/>
      <c r="AF4665" s="3"/>
      <c r="AG4665" s="3"/>
      <c r="AH4665" s="9"/>
      <c r="AI4665" s="10"/>
      <c r="AJ4665" s="9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</row>
    <row r="4666" spans="1:145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13"/>
      <c r="T4666" s="13"/>
      <c r="U4666" s="13"/>
      <c r="V4666" s="13"/>
      <c r="W4666" s="4"/>
      <c r="X4666" s="30"/>
      <c r="Y4666" s="9"/>
      <c r="Z4666" s="9"/>
      <c r="AA4666" s="28"/>
      <c r="AB4666" s="3"/>
      <c r="AC4666" s="1"/>
      <c r="AD4666" s="9"/>
      <c r="AE4666" s="3"/>
      <c r="AF4666" s="3"/>
      <c r="AG4666" s="3"/>
      <c r="AH4666" s="9"/>
      <c r="AI4666" s="10"/>
      <c r="AJ4666" s="9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</row>
    <row r="4667" spans="1:145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13"/>
      <c r="T4667" s="13"/>
      <c r="U4667" s="13"/>
      <c r="V4667" s="13"/>
      <c r="W4667" s="4"/>
      <c r="X4667" s="30"/>
      <c r="Y4667" s="9"/>
      <c r="Z4667" s="9"/>
      <c r="AA4667" s="28"/>
      <c r="AB4667" s="3"/>
      <c r="AC4667" s="1"/>
      <c r="AD4667" s="9"/>
      <c r="AE4667" s="3"/>
      <c r="AF4667" s="3"/>
      <c r="AG4667" s="3"/>
      <c r="AH4667" s="9"/>
      <c r="AI4667" s="10"/>
      <c r="AJ4667" s="9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</row>
    <row r="4668" spans="1:145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13"/>
      <c r="T4668" s="13"/>
      <c r="U4668" s="13"/>
      <c r="V4668" s="13"/>
      <c r="W4668" s="4"/>
      <c r="X4668" s="30"/>
      <c r="Y4668" s="9"/>
      <c r="Z4668" s="9"/>
      <c r="AA4668" s="28"/>
      <c r="AB4668" s="3"/>
      <c r="AC4668" s="1"/>
      <c r="AD4668" s="9"/>
      <c r="AE4668" s="3"/>
      <c r="AF4668" s="3"/>
      <c r="AG4668" s="3"/>
      <c r="AH4668" s="9"/>
      <c r="AI4668" s="10"/>
      <c r="AJ4668" s="9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</row>
    <row r="4669" spans="1:145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13"/>
      <c r="T4669" s="13"/>
      <c r="U4669" s="13"/>
      <c r="V4669" s="13"/>
      <c r="W4669" s="4"/>
      <c r="X4669" s="30"/>
      <c r="Y4669" s="9"/>
      <c r="Z4669" s="9"/>
      <c r="AA4669" s="28"/>
      <c r="AB4669" s="3"/>
      <c r="AC4669" s="1"/>
      <c r="AD4669" s="9"/>
      <c r="AE4669" s="3"/>
      <c r="AF4669" s="3"/>
      <c r="AG4669" s="3"/>
      <c r="AH4669" s="9"/>
      <c r="AI4669" s="10"/>
      <c r="AJ4669" s="9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</row>
    <row r="4670" spans="1:145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13"/>
      <c r="T4670" s="13"/>
      <c r="U4670" s="13"/>
      <c r="V4670" s="13"/>
      <c r="W4670" s="4"/>
      <c r="X4670" s="30"/>
      <c r="Y4670" s="9"/>
      <c r="Z4670" s="9"/>
      <c r="AA4670" s="28"/>
      <c r="AB4670" s="3"/>
      <c r="AC4670" s="1"/>
      <c r="AD4670" s="9"/>
      <c r="AE4670" s="3"/>
      <c r="AF4670" s="3"/>
      <c r="AG4670" s="3"/>
      <c r="AH4670" s="9"/>
      <c r="AI4670" s="10"/>
      <c r="AJ4670" s="9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</row>
    <row r="4671" spans="1:145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13"/>
      <c r="T4671" s="13"/>
      <c r="U4671" s="13"/>
      <c r="V4671" s="13"/>
      <c r="W4671" s="4"/>
      <c r="X4671" s="30"/>
      <c r="Y4671" s="9"/>
      <c r="Z4671" s="9"/>
      <c r="AA4671" s="28"/>
      <c r="AB4671" s="3"/>
      <c r="AC4671" s="1"/>
      <c r="AD4671" s="9"/>
      <c r="AE4671" s="3"/>
      <c r="AF4671" s="3"/>
      <c r="AG4671" s="3"/>
      <c r="AH4671" s="9"/>
      <c r="AI4671" s="10"/>
      <c r="AJ4671" s="9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</row>
    <row r="4672" spans="1:145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13"/>
      <c r="T4672" s="13"/>
      <c r="U4672" s="13"/>
      <c r="V4672" s="13"/>
      <c r="W4672" s="4"/>
      <c r="X4672" s="30"/>
      <c r="Y4672" s="9"/>
      <c r="Z4672" s="9"/>
      <c r="AA4672" s="28"/>
      <c r="AB4672" s="3"/>
      <c r="AC4672" s="1"/>
      <c r="AD4672" s="9"/>
      <c r="AE4672" s="3"/>
      <c r="AF4672" s="3"/>
      <c r="AG4672" s="3"/>
      <c r="AH4672" s="9"/>
      <c r="AI4672" s="10"/>
      <c r="AJ4672" s="9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</row>
    <row r="4673" spans="1:145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13"/>
      <c r="T4673" s="13"/>
      <c r="U4673" s="13"/>
      <c r="V4673" s="13"/>
      <c r="W4673" s="4"/>
      <c r="X4673" s="30"/>
      <c r="Y4673" s="9"/>
      <c r="Z4673" s="9"/>
      <c r="AA4673" s="28"/>
      <c r="AB4673" s="3"/>
      <c r="AC4673" s="1"/>
      <c r="AD4673" s="9"/>
      <c r="AE4673" s="3"/>
      <c r="AF4673" s="3"/>
      <c r="AG4673" s="3"/>
      <c r="AH4673" s="9"/>
      <c r="AI4673" s="10"/>
      <c r="AJ4673" s="9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</row>
    <row r="4674" spans="1:145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13"/>
      <c r="T4674" s="13"/>
      <c r="U4674" s="13"/>
      <c r="V4674" s="13"/>
      <c r="W4674" s="4"/>
      <c r="X4674" s="30"/>
      <c r="Y4674" s="9"/>
      <c r="Z4674" s="9"/>
      <c r="AA4674" s="28"/>
      <c r="AB4674" s="3"/>
      <c r="AC4674" s="1"/>
      <c r="AD4674" s="9"/>
      <c r="AE4674" s="3"/>
      <c r="AF4674" s="3"/>
      <c r="AG4674" s="3"/>
      <c r="AH4674" s="9"/>
      <c r="AI4674" s="10"/>
      <c r="AJ4674" s="9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</row>
    <row r="4675" spans="1:145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13"/>
      <c r="T4675" s="13"/>
      <c r="U4675" s="13"/>
      <c r="V4675" s="13"/>
      <c r="W4675" s="4"/>
      <c r="X4675" s="30"/>
      <c r="Y4675" s="9"/>
      <c r="Z4675" s="9"/>
      <c r="AA4675" s="28"/>
      <c r="AB4675" s="3"/>
      <c r="AC4675" s="1"/>
      <c r="AD4675" s="9"/>
      <c r="AE4675" s="3"/>
      <c r="AF4675" s="3"/>
      <c r="AG4675" s="3"/>
      <c r="AH4675" s="9"/>
      <c r="AI4675" s="10"/>
      <c r="AJ4675" s="9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</row>
    <row r="4676" spans="1:145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13"/>
      <c r="T4676" s="13"/>
      <c r="U4676" s="13"/>
      <c r="V4676" s="13"/>
      <c r="W4676" s="4"/>
      <c r="X4676" s="30"/>
      <c r="Y4676" s="9"/>
      <c r="Z4676" s="9"/>
      <c r="AA4676" s="28"/>
      <c r="AB4676" s="3"/>
      <c r="AC4676" s="1"/>
      <c r="AD4676" s="9"/>
      <c r="AE4676" s="3"/>
      <c r="AF4676" s="3"/>
      <c r="AG4676" s="3"/>
      <c r="AH4676" s="9"/>
      <c r="AI4676" s="10"/>
      <c r="AJ4676" s="9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</row>
    <row r="4677" spans="1:145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13"/>
      <c r="T4677" s="13"/>
      <c r="U4677" s="13"/>
      <c r="V4677" s="13"/>
      <c r="W4677" s="4"/>
      <c r="X4677" s="30"/>
      <c r="Y4677" s="9"/>
      <c r="Z4677" s="9"/>
      <c r="AA4677" s="28"/>
      <c r="AB4677" s="3"/>
      <c r="AC4677" s="1"/>
      <c r="AD4677" s="9"/>
      <c r="AE4677" s="3"/>
      <c r="AF4677" s="3"/>
      <c r="AG4677" s="3"/>
      <c r="AH4677" s="9"/>
      <c r="AI4677" s="10"/>
      <c r="AJ4677" s="9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</row>
    <row r="4678" spans="1:145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13"/>
      <c r="T4678" s="13"/>
      <c r="U4678" s="13"/>
      <c r="V4678" s="13"/>
      <c r="W4678" s="4"/>
      <c r="X4678" s="30"/>
      <c r="Y4678" s="9"/>
      <c r="Z4678" s="9"/>
      <c r="AA4678" s="28"/>
      <c r="AB4678" s="3"/>
      <c r="AC4678" s="1"/>
      <c r="AD4678" s="9"/>
      <c r="AE4678" s="3"/>
      <c r="AF4678" s="3"/>
      <c r="AG4678" s="3"/>
      <c r="AH4678" s="9"/>
      <c r="AI4678" s="10"/>
      <c r="AJ4678" s="9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</row>
    <row r="4679" spans="1:145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13"/>
      <c r="T4679" s="13"/>
      <c r="U4679" s="13"/>
      <c r="V4679" s="13"/>
      <c r="W4679" s="4"/>
      <c r="X4679" s="30"/>
      <c r="Y4679" s="9"/>
      <c r="Z4679" s="9"/>
      <c r="AA4679" s="28"/>
      <c r="AB4679" s="3"/>
      <c r="AC4679" s="1"/>
      <c r="AD4679" s="9"/>
      <c r="AE4679" s="3"/>
      <c r="AF4679" s="3"/>
      <c r="AG4679" s="3"/>
      <c r="AH4679" s="9"/>
      <c r="AI4679" s="10"/>
      <c r="AJ4679" s="9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</row>
    <row r="4680" spans="1:145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13"/>
      <c r="T4680" s="13"/>
      <c r="U4680" s="13"/>
      <c r="V4680" s="13"/>
      <c r="W4680" s="4"/>
      <c r="X4680" s="30"/>
      <c r="Y4680" s="9"/>
      <c r="Z4680" s="9"/>
      <c r="AA4680" s="28"/>
      <c r="AB4680" s="3"/>
      <c r="AC4680" s="1"/>
      <c r="AD4680" s="9"/>
      <c r="AE4680" s="3"/>
      <c r="AF4680" s="3"/>
      <c r="AG4680" s="3"/>
      <c r="AH4680" s="9"/>
      <c r="AI4680" s="10"/>
      <c r="AJ4680" s="9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</row>
    <row r="4681" spans="1:145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13"/>
      <c r="T4681" s="13"/>
      <c r="U4681" s="13"/>
      <c r="V4681" s="13"/>
      <c r="W4681" s="4"/>
      <c r="X4681" s="30"/>
      <c r="Y4681" s="9"/>
      <c r="Z4681" s="9"/>
      <c r="AA4681" s="28"/>
      <c r="AB4681" s="3"/>
      <c r="AC4681" s="1"/>
      <c r="AD4681" s="9"/>
      <c r="AE4681" s="3"/>
      <c r="AF4681" s="3"/>
      <c r="AG4681" s="3"/>
      <c r="AH4681" s="9"/>
      <c r="AI4681" s="10"/>
      <c r="AJ4681" s="9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</row>
    <row r="4682" spans="1:145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13"/>
      <c r="T4682" s="13"/>
      <c r="U4682" s="13"/>
      <c r="V4682" s="13"/>
      <c r="W4682" s="4"/>
      <c r="X4682" s="30"/>
      <c r="Y4682" s="9"/>
      <c r="Z4682" s="9"/>
      <c r="AA4682" s="28"/>
      <c r="AB4682" s="3"/>
      <c r="AC4682" s="1"/>
      <c r="AD4682" s="9"/>
      <c r="AE4682" s="3"/>
      <c r="AF4682" s="3"/>
      <c r="AG4682" s="3"/>
      <c r="AH4682" s="9"/>
      <c r="AI4682" s="10"/>
      <c r="AJ4682" s="9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</row>
    <row r="4683" spans="1:145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13"/>
      <c r="T4683" s="13"/>
      <c r="U4683" s="13"/>
      <c r="V4683" s="13"/>
      <c r="W4683" s="4"/>
      <c r="X4683" s="30"/>
      <c r="Y4683" s="9"/>
      <c r="Z4683" s="9"/>
      <c r="AA4683" s="28"/>
      <c r="AB4683" s="3"/>
      <c r="AC4683" s="1"/>
      <c r="AD4683" s="9"/>
      <c r="AE4683" s="3"/>
      <c r="AF4683" s="3"/>
      <c r="AG4683" s="3"/>
      <c r="AH4683" s="9"/>
      <c r="AI4683" s="10"/>
      <c r="AJ4683" s="9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</row>
    <row r="4684" spans="1:145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13"/>
      <c r="T4684" s="13"/>
      <c r="U4684" s="13"/>
      <c r="V4684" s="13"/>
      <c r="W4684" s="4"/>
      <c r="X4684" s="30"/>
      <c r="Y4684" s="9"/>
      <c r="Z4684" s="9"/>
      <c r="AA4684" s="28"/>
      <c r="AB4684" s="3"/>
      <c r="AC4684" s="1"/>
      <c r="AD4684" s="9"/>
      <c r="AE4684" s="3"/>
      <c r="AF4684" s="3"/>
      <c r="AG4684" s="3"/>
      <c r="AH4684" s="9"/>
      <c r="AI4684" s="10"/>
      <c r="AJ4684" s="9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</row>
    <row r="4685" spans="1:145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13"/>
      <c r="T4685" s="13"/>
      <c r="U4685" s="13"/>
      <c r="V4685" s="13"/>
      <c r="W4685" s="4"/>
      <c r="X4685" s="30"/>
      <c r="Y4685" s="9"/>
      <c r="Z4685" s="9"/>
      <c r="AA4685" s="28"/>
      <c r="AB4685" s="3"/>
      <c r="AC4685" s="1"/>
      <c r="AD4685" s="9"/>
      <c r="AE4685" s="3"/>
      <c r="AF4685" s="3"/>
      <c r="AG4685" s="3"/>
      <c r="AH4685" s="9"/>
      <c r="AI4685" s="10"/>
      <c r="AJ4685" s="9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</row>
    <row r="4686" spans="1:145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13"/>
      <c r="T4686" s="13"/>
      <c r="U4686" s="13"/>
      <c r="V4686" s="13"/>
      <c r="W4686" s="4"/>
      <c r="X4686" s="30"/>
      <c r="Y4686" s="9"/>
      <c r="Z4686" s="9"/>
      <c r="AA4686" s="28"/>
      <c r="AB4686" s="3"/>
      <c r="AC4686" s="1"/>
      <c r="AD4686" s="9"/>
      <c r="AE4686" s="3"/>
      <c r="AF4686" s="3"/>
      <c r="AG4686" s="3"/>
      <c r="AH4686" s="9"/>
      <c r="AI4686" s="10"/>
      <c r="AJ4686" s="9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</row>
    <row r="4687" spans="1:145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13"/>
      <c r="T4687" s="13"/>
      <c r="U4687" s="13"/>
      <c r="V4687" s="13"/>
      <c r="W4687" s="4"/>
      <c r="X4687" s="30"/>
      <c r="Y4687" s="9"/>
      <c r="Z4687" s="9"/>
      <c r="AA4687" s="28"/>
      <c r="AB4687" s="3"/>
      <c r="AC4687" s="1"/>
      <c r="AD4687" s="9"/>
      <c r="AE4687" s="3"/>
      <c r="AF4687" s="3"/>
      <c r="AG4687" s="3"/>
      <c r="AH4687" s="9"/>
      <c r="AI4687" s="10"/>
      <c r="AJ4687" s="9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</row>
    <row r="4688" spans="1:145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13"/>
      <c r="T4688" s="13"/>
      <c r="U4688" s="13"/>
      <c r="V4688" s="13"/>
      <c r="W4688" s="4"/>
      <c r="X4688" s="30"/>
      <c r="Y4688" s="9"/>
      <c r="Z4688" s="9"/>
      <c r="AA4688" s="28"/>
      <c r="AB4688" s="3"/>
      <c r="AC4688" s="1"/>
      <c r="AD4688" s="9"/>
      <c r="AE4688" s="3"/>
      <c r="AF4688" s="3"/>
      <c r="AG4688" s="3"/>
      <c r="AH4688" s="9"/>
      <c r="AI4688" s="10"/>
      <c r="AJ4688" s="9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</row>
    <row r="4689" spans="1:145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13"/>
      <c r="T4689" s="13"/>
      <c r="U4689" s="13"/>
      <c r="V4689" s="13"/>
      <c r="W4689" s="4"/>
      <c r="X4689" s="30"/>
      <c r="Y4689" s="9"/>
      <c r="Z4689" s="9"/>
      <c r="AA4689" s="28"/>
      <c r="AB4689" s="3"/>
      <c r="AC4689" s="1"/>
      <c r="AD4689" s="9"/>
      <c r="AE4689" s="3"/>
      <c r="AF4689" s="3"/>
      <c r="AG4689" s="3"/>
      <c r="AH4689" s="9"/>
      <c r="AI4689" s="10"/>
      <c r="AJ4689" s="9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</row>
    <row r="4690" spans="1:145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13"/>
      <c r="T4690" s="13"/>
      <c r="U4690" s="13"/>
      <c r="V4690" s="13"/>
      <c r="W4690" s="4"/>
      <c r="X4690" s="30"/>
      <c r="Y4690" s="9"/>
      <c r="Z4690" s="9"/>
      <c r="AA4690" s="28"/>
      <c r="AB4690" s="3"/>
      <c r="AC4690" s="1"/>
      <c r="AD4690" s="9"/>
      <c r="AE4690" s="3"/>
      <c r="AF4690" s="3"/>
      <c r="AG4690" s="3"/>
      <c r="AH4690" s="9"/>
      <c r="AI4690" s="10"/>
      <c r="AJ4690" s="9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</row>
    <row r="4691" spans="1:145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13"/>
      <c r="T4691" s="13"/>
      <c r="U4691" s="13"/>
      <c r="V4691" s="13"/>
      <c r="W4691" s="4"/>
      <c r="X4691" s="30"/>
      <c r="Y4691" s="9"/>
      <c r="Z4691" s="9"/>
      <c r="AA4691" s="28"/>
      <c r="AB4691" s="3"/>
      <c r="AC4691" s="1"/>
      <c r="AD4691" s="9"/>
      <c r="AE4691" s="3"/>
      <c r="AF4691" s="3"/>
      <c r="AG4691" s="3"/>
      <c r="AH4691" s="9"/>
      <c r="AI4691" s="10"/>
      <c r="AJ4691" s="9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</row>
    <row r="4692" spans="1:145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13"/>
      <c r="T4692" s="13"/>
      <c r="U4692" s="13"/>
      <c r="V4692" s="13"/>
      <c r="W4692" s="4"/>
      <c r="X4692" s="30"/>
      <c r="Y4692" s="9"/>
      <c r="Z4692" s="9"/>
      <c r="AA4692" s="28"/>
      <c r="AB4692" s="3"/>
      <c r="AC4692" s="1"/>
      <c r="AD4692" s="9"/>
      <c r="AE4692" s="3"/>
      <c r="AF4692" s="3"/>
      <c r="AG4692" s="3"/>
      <c r="AH4692" s="9"/>
      <c r="AI4692" s="10"/>
      <c r="AJ4692" s="9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</row>
    <row r="4693" spans="1:145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13"/>
      <c r="T4693" s="13"/>
      <c r="U4693" s="13"/>
      <c r="V4693" s="13"/>
      <c r="W4693" s="4"/>
      <c r="X4693" s="30"/>
      <c r="Y4693" s="9"/>
      <c r="Z4693" s="9"/>
      <c r="AA4693" s="28"/>
      <c r="AB4693" s="3"/>
      <c r="AC4693" s="1"/>
      <c r="AD4693" s="9"/>
      <c r="AE4693" s="3"/>
      <c r="AF4693" s="3"/>
      <c r="AG4693" s="3"/>
      <c r="AH4693" s="9"/>
      <c r="AI4693" s="10"/>
      <c r="AJ4693" s="9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</row>
    <row r="4694" spans="1:145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13"/>
      <c r="T4694" s="13"/>
      <c r="U4694" s="13"/>
      <c r="V4694" s="13"/>
      <c r="W4694" s="4"/>
      <c r="X4694" s="30"/>
      <c r="Y4694" s="9"/>
      <c r="Z4694" s="9"/>
      <c r="AA4694" s="28"/>
      <c r="AB4694" s="3"/>
      <c r="AC4694" s="1"/>
      <c r="AD4694" s="9"/>
      <c r="AE4694" s="3"/>
      <c r="AF4694" s="3"/>
      <c r="AG4694" s="3"/>
      <c r="AH4694" s="9"/>
      <c r="AI4694" s="10"/>
      <c r="AJ4694" s="9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</row>
    <row r="4695" spans="1:145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13"/>
      <c r="T4695" s="13"/>
      <c r="U4695" s="13"/>
      <c r="V4695" s="13"/>
      <c r="W4695" s="4"/>
      <c r="X4695" s="30"/>
      <c r="Y4695" s="9"/>
      <c r="Z4695" s="9"/>
      <c r="AA4695" s="28"/>
      <c r="AB4695" s="3"/>
      <c r="AC4695" s="1"/>
      <c r="AD4695" s="9"/>
      <c r="AE4695" s="3"/>
      <c r="AF4695" s="3"/>
      <c r="AG4695" s="3"/>
      <c r="AH4695" s="9"/>
      <c r="AI4695" s="10"/>
      <c r="AJ4695" s="9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</row>
    <row r="4696" spans="1:145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13"/>
      <c r="T4696" s="13"/>
      <c r="U4696" s="13"/>
      <c r="V4696" s="13"/>
      <c r="W4696" s="4"/>
      <c r="X4696" s="30"/>
      <c r="Y4696" s="9"/>
      <c r="Z4696" s="9"/>
      <c r="AA4696" s="28"/>
      <c r="AB4696" s="3"/>
      <c r="AC4696" s="1"/>
      <c r="AD4696" s="9"/>
      <c r="AE4696" s="3"/>
      <c r="AF4696" s="3"/>
      <c r="AG4696" s="3"/>
      <c r="AH4696" s="9"/>
      <c r="AI4696" s="10"/>
      <c r="AJ4696" s="9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</row>
    <row r="4697" spans="1:145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13"/>
      <c r="T4697" s="13"/>
      <c r="U4697" s="13"/>
      <c r="V4697" s="13"/>
      <c r="W4697" s="4"/>
      <c r="X4697" s="30"/>
      <c r="Y4697" s="9"/>
      <c r="Z4697" s="9"/>
      <c r="AA4697" s="28"/>
      <c r="AB4697" s="3"/>
      <c r="AC4697" s="1"/>
      <c r="AD4697" s="9"/>
      <c r="AE4697" s="3"/>
      <c r="AF4697" s="3"/>
      <c r="AG4697" s="3"/>
      <c r="AH4697" s="9"/>
      <c r="AI4697" s="10"/>
      <c r="AJ4697" s="9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</row>
    <row r="4698" spans="1:145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13"/>
      <c r="T4698" s="13"/>
      <c r="U4698" s="13"/>
      <c r="V4698" s="13"/>
      <c r="W4698" s="4"/>
      <c r="X4698" s="30"/>
      <c r="Y4698" s="9"/>
      <c r="Z4698" s="9"/>
      <c r="AA4698" s="28"/>
      <c r="AB4698" s="3"/>
      <c r="AC4698" s="1"/>
      <c r="AD4698" s="9"/>
      <c r="AE4698" s="3"/>
      <c r="AF4698" s="3"/>
      <c r="AG4698" s="3"/>
      <c r="AH4698" s="9"/>
      <c r="AI4698" s="10"/>
      <c r="AJ4698" s="9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</row>
    <row r="4699" spans="1:145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13"/>
      <c r="T4699" s="13"/>
      <c r="U4699" s="13"/>
      <c r="V4699" s="13"/>
      <c r="W4699" s="4"/>
      <c r="X4699" s="30"/>
      <c r="Y4699" s="9"/>
      <c r="Z4699" s="9"/>
      <c r="AA4699" s="28"/>
      <c r="AB4699" s="3"/>
      <c r="AC4699" s="1"/>
      <c r="AD4699" s="9"/>
      <c r="AE4699" s="3"/>
      <c r="AF4699" s="3"/>
      <c r="AG4699" s="3"/>
      <c r="AH4699" s="9"/>
      <c r="AI4699" s="10"/>
      <c r="AJ4699" s="9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</row>
    <row r="4700" spans="1:145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13"/>
      <c r="T4700" s="13"/>
      <c r="U4700" s="13"/>
      <c r="V4700" s="13"/>
      <c r="W4700" s="4"/>
      <c r="X4700" s="30"/>
      <c r="Y4700" s="9"/>
      <c r="Z4700" s="9"/>
      <c r="AA4700" s="28"/>
      <c r="AB4700" s="3"/>
      <c r="AC4700" s="1"/>
      <c r="AD4700" s="9"/>
      <c r="AE4700" s="3"/>
      <c r="AF4700" s="3"/>
      <c r="AG4700" s="3"/>
      <c r="AH4700" s="9"/>
      <c r="AI4700" s="10"/>
      <c r="AJ4700" s="9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</row>
    <row r="4701" spans="1:145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13"/>
      <c r="T4701" s="13"/>
      <c r="U4701" s="13"/>
      <c r="V4701" s="13"/>
      <c r="W4701" s="4"/>
      <c r="X4701" s="30"/>
      <c r="Y4701" s="9"/>
      <c r="Z4701" s="9"/>
      <c r="AA4701" s="28"/>
      <c r="AB4701" s="3"/>
      <c r="AC4701" s="1"/>
      <c r="AD4701" s="9"/>
      <c r="AE4701" s="3"/>
      <c r="AF4701" s="3"/>
      <c r="AG4701" s="3"/>
      <c r="AH4701" s="9"/>
      <c r="AI4701" s="10"/>
      <c r="AJ4701" s="9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</row>
    <row r="4702" spans="1:145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13"/>
      <c r="T4702" s="13"/>
      <c r="U4702" s="13"/>
      <c r="V4702" s="13"/>
      <c r="W4702" s="4"/>
      <c r="X4702" s="30"/>
      <c r="Y4702" s="9"/>
      <c r="Z4702" s="9"/>
      <c r="AA4702" s="28"/>
      <c r="AB4702" s="3"/>
      <c r="AC4702" s="1"/>
      <c r="AD4702" s="9"/>
      <c r="AE4702" s="3"/>
      <c r="AF4702" s="3"/>
      <c r="AG4702" s="3"/>
      <c r="AH4702" s="9"/>
      <c r="AI4702" s="10"/>
      <c r="AJ4702" s="9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</row>
    <row r="4703" spans="1:145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13"/>
      <c r="T4703" s="13"/>
      <c r="U4703" s="13"/>
      <c r="V4703" s="13"/>
      <c r="W4703" s="4"/>
      <c r="X4703" s="30"/>
      <c r="Y4703" s="9"/>
      <c r="Z4703" s="9"/>
      <c r="AA4703" s="28"/>
      <c r="AB4703" s="3"/>
      <c r="AC4703" s="1"/>
      <c r="AD4703" s="9"/>
      <c r="AE4703" s="3"/>
      <c r="AF4703" s="3"/>
      <c r="AG4703" s="3"/>
      <c r="AH4703" s="9"/>
      <c r="AI4703" s="10"/>
      <c r="AJ4703" s="9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</row>
    <row r="4704" spans="1:145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13"/>
      <c r="T4704" s="13"/>
      <c r="U4704" s="13"/>
      <c r="V4704" s="13"/>
      <c r="W4704" s="4"/>
      <c r="X4704" s="30"/>
      <c r="Y4704" s="9"/>
      <c r="Z4704" s="9"/>
      <c r="AA4704" s="28"/>
      <c r="AB4704" s="3"/>
      <c r="AC4704" s="1"/>
      <c r="AD4704" s="9"/>
      <c r="AE4704" s="3"/>
      <c r="AF4704" s="3"/>
      <c r="AG4704" s="3"/>
      <c r="AH4704" s="9"/>
      <c r="AI4704" s="10"/>
      <c r="AJ4704" s="9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</row>
    <row r="4705" spans="1:145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13"/>
      <c r="T4705" s="13"/>
      <c r="U4705" s="13"/>
      <c r="V4705" s="13"/>
      <c r="W4705" s="4"/>
      <c r="X4705" s="30"/>
      <c r="Y4705" s="9"/>
      <c r="Z4705" s="9"/>
      <c r="AA4705" s="28"/>
      <c r="AB4705" s="3"/>
      <c r="AC4705" s="1"/>
      <c r="AD4705" s="9"/>
      <c r="AE4705" s="3"/>
      <c r="AF4705" s="3"/>
      <c r="AG4705" s="3"/>
      <c r="AH4705" s="9"/>
      <c r="AI4705" s="10"/>
      <c r="AJ4705" s="9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</row>
    <row r="4706" spans="1:145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13"/>
      <c r="T4706" s="13"/>
      <c r="U4706" s="13"/>
      <c r="V4706" s="13"/>
      <c r="W4706" s="4"/>
      <c r="X4706" s="30"/>
      <c r="Y4706" s="9"/>
      <c r="Z4706" s="9"/>
      <c r="AA4706" s="28"/>
      <c r="AB4706" s="3"/>
      <c r="AC4706" s="1"/>
      <c r="AD4706" s="9"/>
      <c r="AE4706" s="3"/>
      <c r="AF4706" s="3"/>
      <c r="AG4706" s="3"/>
      <c r="AH4706" s="9"/>
      <c r="AI4706" s="10"/>
      <c r="AJ4706" s="9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</row>
    <row r="4707" spans="1:145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13"/>
      <c r="T4707" s="13"/>
      <c r="U4707" s="13"/>
      <c r="V4707" s="13"/>
      <c r="W4707" s="4"/>
      <c r="X4707" s="30"/>
      <c r="Y4707" s="9"/>
      <c r="Z4707" s="9"/>
      <c r="AA4707" s="28"/>
      <c r="AB4707" s="3"/>
      <c r="AC4707" s="1"/>
      <c r="AD4707" s="9"/>
      <c r="AE4707" s="3"/>
      <c r="AF4707" s="3"/>
      <c r="AG4707" s="3"/>
      <c r="AH4707" s="9"/>
      <c r="AI4707" s="10"/>
      <c r="AJ4707" s="9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</row>
    <row r="4708" spans="1:145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13"/>
      <c r="T4708" s="13"/>
      <c r="U4708" s="13"/>
      <c r="V4708" s="13"/>
      <c r="W4708" s="4"/>
      <c r="X4708" s="30"/>
      <c r="Y4708" s="9"/>
      <c r="Z4708" s="9"/>
      <c r="AA4708" s="28"/>
      <c r="AB4708" s="3"/>
      <c r="AC4708" s="1"/>
      <c r="AD4708" s="9"/>
      <c r="AE4708" s="3"/>
      <c r="AF4708" s="3"/>
      <c r="AG4708" s="3"/>
      <c r="AH4708" s="9"/>
      <c r="AI4708" s="10"/>
      <c r="AJ4708" s="9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</row>
    <row r="4709" spans="1:145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13"/>
      <c r="T4709" s="13"/>
      <c r="U4709" s="13"/>
      <c r="V4709" s="13"/>
      <c r="W4709" s="4"/>
      <c r="X4709" s="30"/>
      <c r="Y4709" s="9"/>
      <c r="Z4709" s="9"/>
      <c r="AA4709" s="28"/>
      <c r="AB4709" s="3"/>
      <c r="AC4709" s="1"/>
      <c r="AD4709" s="9"/>
      <c r="AE4709" s="3"/>
      <c r="AF4709" s="3"/>
      <c r="AG4709" s="3"/>
      <c r="AH4709" s="9"/>
      <c r="AI4709" s="10"/>
      <c r="AJ4709" s="9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</row>
    <row r="4710" spans="1:145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13"/>
      <c r="T4710" s="13"/>
      <c r="U4710" s="13"/>
      <c r="V4710" s="13"/>
      <c r="W4710" s="4"/>
      <c r="X4710" s="30"/>
      <c r="Y4710" s="9"/>
      <c r="Z4710" s="9"/>
      <c r="AA4710" s="28"/>
      <c r="AB4710" s="3"/>
      <c r="AC4710" s="1"/>
      <c r="AD4710" s="9"/>
      <c r="AE4710" s="3"/>
      <c r="AF4710" s="3"/>
      <c r="AG4710" s="3"/>
      <c r="AH4710" s="9"/>
      <c r="AI4710" s="10"/>
      <c r="AJ4710" s="9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</row>
    <row r="4711" spans="1:145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13"/>
      <c r="T4711" s="13"/>
      <c r="U4711" s="13"/>
      <c r="V4711" s="13"/>
      <c r="W4711" s="4"/>
      <c r="X4711" s="30"/>
      <c r="Y4711" s="9"/>
      <c r="Z4711" s="9"/>
      <c r="AA4711" s="28"/>
      <c r="AB4711" s="3"/>
      <c r="AC4711" s="1"/>
      <c r="AD4711" s="9"/>
      <c r="AE4711" s="3"/>
      <c r="AF4711" s="3"/>
      <c r="AG4711" s="3"/>
      <c r="AH4711" s="9"/>
      <c r="AI4711" s="10"/>
      <c r="AJ4711" s="9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</row>
    <row r="4712" spans="1:145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13"/>
      <c r="T4712" s="13"/>
      <c r="U4712" s="13"/>
      <c r="V4712" s="13"/>
      <c r="W4712" s="4"/>
      <c r="X4712" s="30"/>
      <c r="Y4712" s="9"/>
      <c r="Z4712" s="9"/>
      <c r="AA4712" s="28"/>
      <c r="AB4712" s="3"/>
      <c r="AC4712" s="1"/>
      <c r="AD4712" s="9"/>
      <c r="AE4712" s="3"/>
      <c r="AF4712" s="3"/>
      <c r="AG4712" s="3"/>
      <c r="AH4712" s="9"/>
      <c r="AI4712" s="10"/>
      <c r="AJ4712" s="9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</row>
    <row r="4713" spans="1:145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13"/>
      <c r="T4713" s="13"/>
      <c r="U4713" s="13"/>
      <c r="V4713" s="13"/>
      <c r="W4713" s="4"/>
      <c r="X4713" s="30"/>
      <c r="Y4713" s="9"/>
      <c r="Z4713" s="9"/>
      <c r="AA4713" s="28"/>
      <c r="AB4713" s="3"/>
      <c r="AC4713" s="1"/>
      <c r="AD4713" s="9"/>
      <c r="AE4713" s="3"/>
      <c r="AF4713" s="3"/>
      <c r="AG4713" s="3"/>
      <c r="AH4713" s="9"/>
      <c r="AI4713" s="10"/>
      <c r="AJ4713" s="9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</row>
    <row r="4714" spans="1:145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13"/>
      <c r="T4714" s="13"/>
      <c r="U4714" s="13"/>
      <c r="V4714" s="13"/>
      <c r="W4714" s="4"/>
      <c r="X4714" s="30"/>
      <c r="Y4714" s="9"/>
      <c r="Z4714" s="9"/>
      <c r="AA4714" s="28"/>
      <c r="AB4714" s="3"/>
      <c r="AC4714" s="1"/>
      <c r="AD4714" s="9"/>
      <c r="AE4714" s="3"/>
      <c r="AF4714" s="3"/>
      <c r="AG4714" s="3"/>
      <c r="AH4714" s="9"/>
      <c r="AI4714" s="10"/>
      <c r="AJ4714" s="9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</row>
    <row r="4715" spans="1:145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13"/>
      <c r="T4715" s="13"/>
      <c r="U4715" s="13"/>
      <c r="V4715" s="13"/>
      <c r="W4715" s="4"/>
      <c r="X4715" s="30"/>
      <c r="Y4715" s="9"/>
      <c r="Z4715" s="9"/>
      <c r="AA4715" s="28"/>
      <c r="AB4715" s="3"/>
      <c r="AC4715" s="1"/>
      <c r="AD4715" s="9"/>
      <c r="AE4715" s="3"/>
      <c r="AF4715" s="3"/>
      <c r="AG4715" s="3"/>
      <c r="AH4715" s="9"/>
      <c r="AI4715" s="10"/>
      <c r="AJ4715" s="9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</row>
    <row r="4716" spans="1:145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13"/>
      <c r="T4716" s="13"/>
      <c r="U4716" s="13"/>
      <c r="V4716" s="13"/>
      <c r="W4716" s="4"/>
      <c r="X4716" s="30"/>
      <c r="Y4716" s="9"/>
      <c r="Z4716" s="9"/>
      <c r="AA4716" s="28"/>
      <c r="AB4716" s="3"/>
      <c r="AC4716" s="1"/>
      <c r="AD4716" s="9"/>
      <c r="AE4716" s="3"/>
      <c r="AF4716" s="3"/>
      <c r="AG4716" s="3"/>
      <c r="AH4716" s="9"/>
      <c r="AI4716" s="10"/>
      <c r="AJ4716" s="9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</row>
    <row r="4717" spans="1:145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13"/>
      <c r="T4717" s="13"/>
      <c r="U4717" s="13"/>
      <c r="V4717" s="13"/>
      <c r="W4717" s="4"/>
      <c r="X4717" s="30"/>
      <c r="Y4717" s="9"/>
      <c r="Z4717" s="9"/>
      <c r="AA4717" s="28"/>
      <c r="AB4717" s="3"/>
      <c r="AC4717" s="1"/>
      <c r="AD4717" s="9"/>
      <c r="AE4717" s="3"/>
      <c r="AF4717" s="3"/>
      <c r="AG4717" s="3"/>
      <c r="AH4717" s="9"/>
      <c r="AI4717" s="10"/>
      <c r="AJ4717" s="9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</row>
    <row r="4718" spans="1:145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13"/>
      <c r="T4718" s="13"/>
      <c r="U4718" s="13"/>
      <c r="V4718" s="13"/>
      <c r="W4718" s="4"/>
      <c r="X4718" s="30"/>
      <c r="Y4718" s="9"/>
      <c r="Z4718" s="9"/>
      <c r="AA4718" s="28"/>
      <c r="AB4718" s="3"/>
      <c r="AC4718" s="1"/>
      <c r="AD4718" s="9"/>
      <c r="AE4718" s="3"/>
      <c r="AF4718" s="3"/>
      <c r="AG4718" s="3"/>
      <c r="AH4718" s="9"/>
      <c r="AI4718" s="10"/>
      <c r="AJ4718" s="9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</row>
    <row r="4719" spans="1:145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13"/>
      <c r="T4719" s="13"/>
      <c r="U4719" s="13"/>
      <c r="V4719" s="13"/>
      <c r="W4719" s="4"/>
      <c r="X4719" s="30"/>
      <c r="Y4719" s="9"/>
      <c r="Z4719" s="9"/>
      <c r="AA4719" s="28"/>
      <c r="AB4719" s="3"/>
      <c r="AC4719" s="1"/>
      <c r="AD4719" s="9"/>
      <c r="AE4719" s="3"/>
      <c r="AF4719" s="3"/>
      <c r="AG4719" s="3"/>
      <c r="AH4719" s="9"/>
      <c r="AI4719" s="10"/>
      <c r="AJ4719" s="9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</row>
    <row r="4720" spans="1:145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13"/>
      <c r="T4720" s="13"/>
      <c r="U4720" s="13"/>
      <c r="V4720" s="13"/>
      <c r="W4720" s="4"/>
      <c r="X4720" s="30"/>
      <c r="Y4720" s="9"/>
      <c r="Z4720" s="9"/>
      <c r="AA4720" s="28"/>
      <c r="AB4720" s="3"/>
      <c r="AC4720" s="1"/>
      <c r="AD4720" s="9"/>
      <c r="AE4720" s="3"/>
      <c r="AF4720" s="3"/>
      <c r="AG4720" s="3"/>
      <c r="AH4720" s="9"/>
      <c r="AI4720" s="10"/>
      <c r="AJ4720" s="9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</row>
    <row r="4721" spans="1:145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13"/>
      <c r="T4721" s="13"/>
      <c r="U4721" s="13"/>
      <c r="V4721" s="13"/>
      <c r="W4721" s="4"/>
      <c r="X4721" s="30"/>
      <c r="Y4721" s="9"/>
      <c r="Z4721" s="9"/>
      <c r="AA4721" s="28"/>
      <c r="AB4721" s="3"/>
      <c r="AC4721" s="1"/>
      <c r="AD4721" s="9"/>
      <c r="AE4721" s="3"/>
      <c r="AF4721" s="3"/>
      <c r="AG4721" s="3"/>
      <c r="AH4721" s="9"/>
      <c r="AI4721" s="10"/>
      <c r="AJ4721" s="9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</row>
    <row r="4722" spans="1:145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13"/>
      <c r="T4722" s="13"/>
      <c r="U4722" s="13"/>
      <c r="V4722" s="13"/>
      <c r="W4722" s="4"/>
      <c r="X4722" s="30"/>
      <c r="Y4722" s="9"/>
      <c r="Z4722" s="9"/>
      <c r="AA4722" s="28"/>
      <c r="AB4722" s="3"/>
      <c r="AC4722" s="1"/>
      <c r="AD4722" s="9"/>
      <c r="AE4722" s="3"/>
      <c r="AF4722" s="3"/>
      <c r="AG4722" s="3"/>
      <c r="AH4722" s="9"/>
      <c r="AI4722" s="10"/>
      <c r="AJ4722" s="9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</row>
    <row r="4723" spans="1:145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13"/>
      <c r="T4723" s="13"/>
      <c r="U4723" s="13"/>
      <c r="V4723" s="13"/>
      <c r="W4723" s="4"/>
      <c r="X4723" s="30"/>
      <c r="Y4723" s="9"/>
      <c r="Z4723" s="9"/>
      <c r="AA4723" s="28"/>
      <c r="AB4723" s="3"/>
      <c r="AC4723" s="1"/>
      <c r="AD4723" s="9"/>
      <c r="AE4723" s="3"/>
      <c r="AF4723" s="3"/>
      <c r="AG4723" s="3"/>
      <c r="AH4723" s="9"/>
      <c r="AI4723" s="10"/>
      <c r="AJ4723" s="9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</row>
    <row r="4724" spans="1:145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13"/>
      <c r="T4724" s="13"/>
      <c r="U4724" s="13"/>
      <c r="V4724" s="13"/>
      <c r="W4724" s="4"/>
      <c r="X4724" s="30"/>
      <c r="Y4724" s="9"/>
      <c r="Z4724" s="9"/>
      <c r="AA4724" s="28"/>
      <c r="AB4724" s="3"/>
      <c r="AC4724" s="1"/>
      <c r="AD4724" s="9"/>
      <c r="AE4724" s="3"/>
      <c r="AF4724" s="3"/>
      <c r="AG4724" s="3"/>
      <c r="AH4724" s="9"/>
      <c r="AI4724" s="10"/>
      <c r="AJ4724" s="9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</row>
    <row r="4725" spans="1:145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13"/>
      <c r="T4725" s="13"/>
      <c r="U4725" s="13"/>
      <c r="V4725" s="13"/>
      <c r="W4725" s="4"/>
      <c r="X4725" s="30"/>
      <c r="Y4725" s="9"/>
      <c r="Z4725" s="9"/>
      <c r="AA4725" s="28"/>
      <c r="AB4725" s="3"/>
      <c r="AC4725" s="1"/>
      <c r="AD4725" s="9"/>
      <c r="AE4725" s="3"/>
      <c r="AF4725" s="3"/>
      <c r="AG4725" s="3"/>
      <c r="AH4725" s="9"/>
      <c r="AI4725" s="10"/>
      <c r="AJ4725" s="9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</row>
    <row r="4726" spans="1:145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13"/>
      <c r="T4726" s="13"/>
      <c r="U4726" s="13"/>
      <c r="V4726" s="13"/>
      <c r="W4726" s="4"/>
      <c r="X4726" s="30"/>
      <c r="Y4726" s="9"/>
      <c r="Z4726" s="9"/>
      <c r="AA4726" s="28"/>
      <c r="AB4726" s="3"/>
      <c r="AC4726" s="1"/>
      <c r="AD4726" s="9"/>
      <c r="AE4726" s="3"/>
      <c r="AF4726" s="3"/>
      <c r="AG4726" s="3"/>
      <c r="AH4726" s="9"/>
      <c r="AI4726" s="10"/>
      <c r="AJ4726" s="9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</row>
    <row r="4727" spans="1:145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13"/>
      <c r="T4727" s="13"/>
      <c r="U4727" s="13"/>
      <c r="V4727" s="13"/>
      <c r="W4727" s="4"/>
      <c r="X4727" s="30"/>
      <c r="Y4727" s="9"/>
      <c r="Z4727" s="9"/>
      <c r="AA4727" s="28"/>
      <c r="AB4727" s="3"/>
      <c r="AC4727" s="1"/>
      <c r="AD4727" s="9"/>
      <c r="AE4727" s="3"/>
      <c r="AF4727" s="3"/>
      <c r="AG4727" s="3"/>
      <c r="AH4727" s="9"/>
      <c r="AI4727" s="10"/>
      <c r="AJ4727" s="9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</row>
    <row r="4728" spans="1:145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13"/>
      <c r="T4728" s="13"/>
      <c r="U4728" s="13"/>
      <c r="V4728" s="13"/>
      <c r="W4728" s="4"/>
      <c r="X4728" s="30"/>
      <c r="Y4728" s="9"/>
      <c r="Z4728" s="9"/>
      <c r="AA4728" s="28"/>
      <c r="AB4728" s="3"/>
      <c r="AC4728" s="1"/>
      <c r="AD4728" s="9"/>
      <c r="AE4728" s="3"/>
      <c r="AF4728" s="3"/>
      <c r="AG4728" s="3"/>
      <c r="AH4728" s="9"/>
      <c r="AI4728" s="10"/>
      <c r="AJ4728" s="9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</row>
    <row r="4729" spans="1:145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13"/>
      <c r="T4729" s="13"/>
      <c r="U4729" s="13"/>
      <c r="V4729" s="13"/>
      <c r="W4729" s="4"/>
      <c r="X4729" s="30"/>
      <c r="Y4729" s="9"/>
      <c r="Z4729" s="9"/>
      <c r="AA4729" s="28"/>
      <c r="AB4729" s="3"/>
      <c r="AC4729" s="1"/>
      <c r="AD4729" s="9"/>
      <c r="AE4729" s="3"/>
      <c r="AF4729" s="3"/>
      <c r="AG4729" s="3"/>
      <c r="AH4729" s="9"/>
      <c r="AI4729" s="10"/>
      <c r="AJ4729" s="9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</row>
    <row r="4730" spans="1:145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13"/>
      <c r="T4730" s="13"/>
      <c r="U4730" s="13"/>
      <c r="V4730" s="13"/>
      <c r="W4730" s="4"/>
      <c r="X4730" s="30"/>
      <c r="Y4730" s="9"/>
      <c r="Z4730" s="9"/>
      <c r="AA4730" s="28"/>
      <c r="AB4730" s="3"/>
      <c r="AC4730" s="1"/>
      <c r="AD4730" s="9"/>
      <c r="AE4730" s="3"/>
      <c r="AF4730" s="3"/>
      <c r="AG4730" s="3"/>
      <c r="AH4730" s="9"/>
      <c r="AI4730" s="10"/>
      <c r="AJ4730" s="9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</row>
    <row r="4731" spans="1:145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13"/>
      <c r="T4731" s="13"/>
      <c r="U4731" s="13"/>
      <c r="V4731" s="13"/>
      <c r="W4731" s="4"/>
      <c r="X4731" s="30"/>
      <c r="Y4731" s="9"/>
      <c r="Z4731" s="9"/>
      <c r="AA4731" s="28"/>
      <c r="AB4731" s="3"/>
      <c r="AC4731" s="1"/>
      <c r="AD4731" s="9"/>
      <c r="AE4731" s="3"/>
      <c r="AF4731" s="3"/>
      <c r="AG4731" s="3"/>
      <c r="AH4731" s="9"/>
      <c r="AI4731" s="10"/>
      <c r="AJ4731" s="9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</row>
    <row r="4732" spans="1:145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13"/>
      <c r="T4732" s="13"/>
      <c r="U4732" s="13"/>
      <c r="V4732" s="13"/>
      <c r="W4732" s="4"/>
      <c r="X4732" s="30"/>
      <c r="Y4732" s="9"/>
      <c r="Z4732" s="9"/>
      <c r="AA4732" s="28"/>
      <c r="AB4732" s="3"/>
      <c r="AC4732" s="1"/>
      <c r="AD4732" s="9"/>
      <c r="AE4732" s="3"/>
      <c r="AF4732" s="3"/>
      <c r="AG4732" s="3"/>
      <c r="AH4732" s="9"/>
      <c r="AI4732" s="10"/>
      <c r="AJ4732" s="9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</row>
    <row r="4733" spans="1:145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13"/>
      <c r="T4733" s="13"/>
      <c r="U4733" s="13"/>
      <c r="V4733" s="13"/>
      <c r="W4733" s="4"/>
      <c r="X4733" s="30"/>
      <c r="Y4733" s="9"/>
      <c r="Z4733" s="9"/>
      <c r="AA4733" s="28"/>
      <c r="AB4733" s="3"/>
      <c r="AC4733" s="1"/>
      <c r="AD4733" s="9"/>
      <c r="AE4733" s="3"/>
      <c r="AF4733" s="3"/>
      <c r="AG4733" s="3"/>
      <c r="AH4733" s="9"/>
      <c r="AI4733" s="10"/>
      <c r="AJ4733" s="9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</row>
    <row r="4734" spans="1:145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13"/>
      <c r="T4734" s="13"/>
      <c r="U4734" s="13"/>
      <c r="V4734" s="13"/>
      <c r="W4734" s="4"/>
      <c r="X4734" s="30"/>
      <c r="Y4734" s="9"/>
      <c r="Z4734" s="9"/>
      <c r="AA4734" s="28"/>
      <c r="AB4734" s="3"/>
      <c r="AC4734" s="1"/>
      <c r="AD4734" s="9"/>
      <c r="AE4734" s="3"/>
      <c r="AF4734" s="3"/>
      <c r="AG4734" s="3"/>
      <c r="AH4734" s="9"/>
      <c r="AI4734" s="10"/>
      <c r="AJ4734" s="9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</row>
    <row r="4735" spans="1:145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13"/>
      <c r="T4735" s="13"/>
      <c r="U4735" s="13"/>
      <c r="V4735" s="13"/>
      <c r="W4735" s="4"/>
      <c r="X4735" s="30"/>
      <c r="Y4735" s="9"/>
      <c r="Z4735" s="9"/>
      <c r="AA4735" s="28"/>
      <c r="AB4735" s="3"/>
      <c r="AC4735" s="1"/>
      <c r="AD4735" s="9"/>
      <c r="AE4735" s="3"/>
      <c r="AF4735" s="3"/>
      <c r="AG4735" s="3"/>
      <c r="AH4735" s="9"/>
      <c r="AI4735" s="10"/>
      <c r="AJ4735" s="9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</row>
    <row r="4736" spans="1:145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13"/>
      <c r="T4736" s="13"/>
      <c r="U4736" s="13"/>
      <c r="V4736" s="13"/>
      <c r="W4736" s="4"/>
      <c r="X4736" s="30"/>
      <c r="Y4736" s="9"/>
      <c r="Z4736" s="9"/>
      <c r="AA4736" s="28"/>
      <c r="AB4736" s="3"/>
      <c r="AC4736" s="1"/>
      <c r="AD4736" s="9"/>
      <c r="AE4736" s="3"/>
      <c r="AF4736" s="3"/>
      <c r="AG4736" s="3"/>
      <c r="AH4736" s="9"/>
      <c r="AI4736" s="10"/>
      <c r="AJ4736" s="9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</row>
    <row r="4737" spans="1:145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13"/>
      <c r="T4737" s="13"/>
      <c r="U4737" s="13"/>
      <c r="V4737" s="13"/>
      <c r="W4737" s="4"/>
      <c r="X4737" s="30"/>
      <c r="Y4737" s="9"/>
      <c r="Z4737" s="9"/>
      <c r="AA4737" s="28"/>
      <c r="AB4737" s="3"/>
      <c r="AC4737" s="1"/>
      <c r="AD4737" s="9"/>
      <c r="AE4737" s="3"/>
      <c r="AF4737" s="3"/>
      <c r="AG4737" s="3"/>
      <c r="AH4737" s="9"/>
      <c r="AI4737" s="10"/>
      <c r="AJ4737" s="9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</row>
    <row r="4738" spans="1:145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13"/>
      <c r="T4738" s="13"/>
      <c r="U4738" s="13"/>
      <c r="V4738" s="13"/>
      <c r="W4738" s="4"/>
      <c r="X4738" s="30"/>
      <c r="Y4738" s="9"/>
      <c r="Z4738" s="9"/>
      <c r="AA4738" s="28"/>
      <c r="AB4738" s="3"/>
      <c r="AC4738" s="1"/>
      <c r="AD4738" s="9"/>
      <c r="AE4738" s="3"/>
      <c r="AF4738" s="3"/>
      <c r="AG4738" s="3"/>
      <c r="AH4738" s="9"/>
      <c r="AI4738" s="10"/>
      <c r="AJ4738" s="9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</row>
    <row r="4739" spans="1:145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13"/>
      <c r="T4739" s="13"/>
      <c r="U4739" s="13"/>
      <c r="V4739" s="13"/>
      <c r="W4739" s="4"/>
      <c r="X4739" s="30"/>
      <c r="Y4739" s="9"/>
      <c r="Z4739" s="9"/>
      <c r="AA4739" s="28"/>
      <c r="AB4739" s="3"/>
      <c r="AC4739" s="1"/>
      <c r="AD4739" s="9"/>
      <c r="AE4739" s="3"/>
      <c r="AF4739" s="3"/>
      <c r="AG4739" s="3"/>
      <c r="AH4739" s="9"/>
      <c r="AI4739" s="10"/>
      <c r="AJ4739" s="9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</row>
    <row r="4740" spans="1:145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13"/>
      <c r="T4740" s="13"/>
      <c r="U4740" s="13"/>
      <c r="V4740" s="13"/>
      <c r="W4740" s="4"/>
      <c r="X4740" s="30"/>
      <c r="Y4740" s="9"/>
      <c r="Z4740" s="9"/>
      <c r="AA4740" s="28"/>
      <c r="AB4740" s="3"/>
      <c r="AC4740" s="1"/>
      <c r="AD4740" s="9"/>
      <c r="AE4740" s="3"/>
      <c r="AF4740" s="3"/>
      <c r="AG4740" s="3"/>
      <c r="AH4740" s="9"/>
      <c r="AI4740" s="10"/>
      <c r="AJ4740" s="9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</row>
    <row r="4741" spans="1:145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13"/>
      <c r="T4741" s="13"/>
      <c r="U4741" s="13"/>
      <c r="V4741" s="13"/>
      <c r="W4741" s="4"/>
      <c r="X4741" s="30"/>
      <c r="Y4741" s="9"/>
      <c r="Z4741" s="9"/>
      <c r="AA4741" s="28"/>
      <c r="AB4741" s="3"/>
      <c r="AC4741" s="1"/>
      <c r="AD4741" s="9"/>
      <c r="AE4741" s="3"/>
      <c r="AF4741" s="3"/>
      <c r="AG4741" s="3"/>
      <c r="AH4741" s="9"/>
      <c r="AI4741" s="10"/>
      <c r="AJ4741" s="9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</row>
    <row r="4742" spans="1:145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13"/>
      <c r="T4742" s="13"/>
      <c r="U4742" s="13"/>
      <c r="V4742" s="13"/>
      <c r="W4742" s="4"/>
      <c r="X4742" s="30"/>
      <c r="Y4742" s="9"/>
      <c r="Z4742" s="9"/>
      <c r="AA4742" s="28"/>
      <c r="AB4742" s="3"/>
      <c r="AC4742" s="1"/>
      <c r="AD4742" s="9"/>
      <c r="AE4742" s="3"/>
      <c r="AF4742" s="3"/>
      <c r="AG4742" s="3"/>
      <c r="AH4742" s="9"/>
      <c r="AI4742" s="10"/>
      <c r="AJ4742" s="9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</row>
    <row r="4743" spans="1:145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13"/>
      <c r="T4743" s="13"/>
      <c r="U4743" s="13"/>
      <c r="V4743" s="13"/>
      <c r="W4743" s="4"/>
      <c r="X4743" s="30"/>
    </row>
    <row r="4744" spans="1:145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13"/>
      <c r="T4744" s="13"/>
      <c r="U4744" s="13"/>
      <c r="V4744" s="13"/>
      <c r="W4744" s="4"/>
      <c r="X4744" s="30"/>
    </row>
    <row r="4745" spans="1:145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13"/>
      <c r="T4745" s="13"/>
      <c r="U4745" s="13"/>
      <c r="V4745" s="13"/>
      <c r="W4745" s="4"/>
      <c r="X4745" s="30"/>
    </row>
    <row r="4746" spans="1:145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13"/>
      <c r="T4746" s="13"/>
      <c r="U4746" s="13"/>
      <c r="V4746" s="13"/>
      <c r="W4746" s="4"/>
      <c r="X4746" s="30"/>
    </row>
    <row r="4747" spans="1:145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13"/>
      <c r="T4747" s="13"/>
      <c r="U4747" s="13"/>
      <c r="V4747" s="13"/>
      <c r="W4747" s="4"/>
      <c r="X4747" s="30"/>
    </row>
    <row r="4748" spans="1:145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13"/>
      <c r="T4748" s="13"/>
      <c r="U4748" s="13"/>
      <c r="V4748" s="13"/>
      <c r="W4748" s="4"/>
      <c r="X4748" s="30"/>
    </row>
    <row r="4749" spans="1:145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13"/>
      <c r="T4749" s="13"/>
      <c r="U4749" s="13"/>
      <c r="V4749" s="13"/>
      <c r="W4749" s="4"/>
      <c r="X4749" s="30"/>
    </row>
    <row r="4750" spans="1:145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13"/>
      <c r="T4750" s="13"/>
      <c r="U4750" s="13"/>
      <c r="V4750" s="13"/>
      <c r="W4750" s="4"/>
      <c r="X4750" s="30"/>
    </row>
    <row r="4751" spans="1:145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13"/>
      <c r="T4751" s="13"/>
      <c r="U4751" s="13"/>
      <c r="V4751" s="13"/>
      <c r="W4751" s="4"/>
      <c r="X4751" s="30"/>
    </row>
    <row r="4752" spans="1:145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13"/>
      <c r="T4752" s="13"/>
      <c r="U4752" s="13"/>
      <c r="V4752" s="13"/>
      <c r="W4752" s="4"/>
      <c r="X4752" s="30"/>
    </row>
    <row r="4753" spans="1:24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13"/>
      <c r="T4753" s="13"/>
      <c r="U4753" s="13"/>
      <c r="V4753" s="13"/>
      <c r="W4753" s="4"/>
      <c r="X4753" s="30"/>
    </row>
    <row r="4754" spans="1:24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13"/>
      <c r="T4754" s="13"/>
      <c r="U4754" s="13"/>
      <c r="V4754" s="13"/>
      <c r="W4754" s="4"/>
      <c r="X4754" s="30"/>
    </row>
    <row r="4755" spans="1:24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13"/>
      <c r="T4755" s="13"/>
      <c r="U4755" s="13"/>
      <c r="V4755" s="13"/>
      <c r="W4755" s="4"/>
      <c r="X4755" s="30"/>
    </row>
    <row r="4756" spans="1:24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13"/>
      <c r="T4756" s="13"/>
      <c r="U4756" s="13"/>
      <c r="V4756" s="13"/>
      <c r="W4756" s="4"/>
      <c r="X4756" s="30"/>
    </row>
    <row r="4757" spans="1:24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13"/>
      <c r="T4757" s="13"/>
      <c r="U4757" s="13"/>
      <c r="V4757" s="13"/>
      <c r="W4757" s="4"/>
      <c r="X4757" s="30"/>
    </row>
    <row r="4758" spans="1:24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13"/>
      <c r="T4758" s="13"/>
      <c r="U4758" s="13"/>
      <c r="V4758" s="13"/>
      <c r="W4758" s="4"/>
      <c r="X4758" s="30"/>
    </row>
    <row r="4759" spans="1:24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13"/>
      <c r="T4759" s="13"/>
      <c r="U4759" s="13"/>
      <c r="V4759" s="13"/>
      <c r="W4759" s="4"/>
      <c r="X4759" s="30"/>
    </row>
    <row r="4760" spans="1:24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13"/>
      <c r="T4760" s="13"/>
      <c r="U4760" s="13"/>
      <c r="V4760" s="13"/>
      <c r="W4760" s="4"/>
      <c r="X4760" s="30"/>
    </row>
    <row r="4761" spans="1:24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13"/>
      <c r="T4761" s="13"/>
      <c r="U4761" s="13"/>
      <c r="V4761" s="13"/>
      <c r="W4761" s="4"/>
      <c r="X4761" s="30"/>
    </row>
    <row r="4762" spans="1:24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13"/>
      <c r="T4762" s="13"/>
      <c r="U4762" s="13"/>
      <c r="V4762" s="13"/>
      <c r="W4762" s="4"/>
      <c r="X4762" s="30"/>
    </row>
    <row r="4763" spans="1:24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13"/>
      <c r="T4763" s="13"/>
      <c r="U4763" s="13"/>
      <c r="V4763" s="13"/>
      <c r="W4763" s="4"/>
      <c r="X4763" s="30"/>
    </row>
    <row r="4764" spans="1:24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13"/>
      <c r="T4764" s="13"/>
      <c r="U4764" s="13"/>
      <c r="V4764" s="13"/>
      <c r="W4764" s="4"/>
      <c r="X4764" s="30"/>
    </row>
    <row r="4765" spans="1:24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13"/>
      <c r="T4765" s="13"/>
      <c r="U4765" s="13"/>
      <c r="V4765" s="13"/>
      <c r="W4765" s="4"/>
      <c r="X4765" s="30"/>
    </row>
    <row r="4766" spans="1:24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13"/>
      <c r="T4766" s="13"/>
      <c r="U4766" s="13"/>
      <c r="V4766" s="13"/>
      <c r="W4766" s="4"/>
      <c r="X4766" s="30"/>
    </row>
    <row r="4767" spans="1:24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13"/>
      <c r="T4767" s="13"/>
      <c r="U4767" s="13"/>
      <c r="V4767" s="13"/>
      <c r="W4767" s="4"/>
      <c r="X4767" s="30"/>
    </row>
    <row r="4768" spans="1:24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13"/>
      <c r="T4768" s="13"/>
      <c r="U4768" s="13"/>
      <c r="V4768" s="13"/>
      <c r="W4768" s="4"/>
      <c r="X4768" s="30"/>
    </row>
    <row r="4769" spans="1:24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13"/>
      <c r="T4769" s="13"/>
      <c r="U4769" s="13"/>
      <c r="V4769" s="13"/>
      <c r="W4769" s="4"/>
      <c r="X4769" s="30"/>
    </row>
    <row r="4770" spans="1:24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13"/>
      <c r="T4770" s="13"/>
      <c r="U4770" s="13"/>
      <c r="V4770" s="13"/>
      <c r="W4770" s="4"/>
      <c r="X4770" s="30"/>
    </row>
    <row r="4771" spans="1:24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13"/>
      <c r="T4771" s="13"/>
      <c r="U4771" s="13"/>
      <c r="V4771" s="13"/>
      <c r="W4771" s="4"/>
      <c r="X4771" s="30"/>
    </row>
    <row r="4772" spans="1:24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13"/>
      <c r="T4772" s="13"/>
      <c r="U4772" s="13"/>
      <c r="V4772" s="13"/>
      <c r="W4772" s="4"/>
      <c r="X4772" s="30"/>
    </row>
    <row r="4773" spans="1:24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13"/>
      <c r="T4773" s="13"/>
      <c r="U4773" s="13"/>
      <c r="V4773" s="13"/>
      <c r="W4773" s="4"/>
      <c r="X4773" s="30"/>
    </row>
    <row r="4774" spans="1:24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13"/>
      <c r="T4774" s="13"/>
      <c r="U4774" s="13"/>
      <c r="V4774" s="13"/>
      <c r="W4774" s="4"/>
      <c r="X4774" s="30"/>
    </row>
    <row r="4775" spans="1:24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13"/>
      <c r="T4775" s="13"/>
      <c r="U4775" s="13"/>
      <c r="V4775" s="13"/>
      <c r="W4775" s="4"/>
      <c r="X4775" s="30"/>
    </row>
    <row r="4776" spans="1:24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13"/>
      <c r="T4776" s="13"/>
      <c r="U4776" s="13"/>
      <c r="V4776" s="13"/>
      <c r="W4776" s="4"/>
      <c r="X4776" s="30"/>
    </row>
    <row r="4777" spans="1:24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13"/>
      <c r="T4777" s="13"/>
      <c r="U4777" s="13"/>
      <c r="V4777" s="13"/>
      <c r="W4777" s="4"/>
      <c r="X4777" s="30"/>
    </row>
    <row r="4778" spans="1:24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13"/>
      <c r="T4778" s="13"/>
      <c r="U4778" s="13"/>
      <c r="V4778" s="13"/>
      <c r="W4778" s="4"/>
      <c r="X4778" s="30"/>
    </row>
    <row r="4779" spans="1:24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13"/>
      <c r="T4779" s="13"/>
      <c r="U4779" s="13"/>
      <c r="V4779" s="13"/>
      <c r="W4779" s="4"/>
      <c r="X4779" s="30"/>
    </row>
    <row r="4780" spans="1:24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13"/>
      <c r="T4780" s="13"/>
      <c r="U4780" s="13"/>
      <c r="V4780" s="13"/>
      <c r="W4780" s="4"/>
      <c r="X4780" s="30"/>
    </row>
    <row r="4781" spans="1:24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13"/>
      <c r="T4781" s="13"/>
      <c r="U4781" s="13"/>
      <c r="V4781" s="13"/>
      <c r="W4781" s="4"/>
      <c r="X4781" s="30"/>
    </row>
    <row r="4782" spans="1:24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13"/>
      <c r="T4782" s="13"/>
      <c r="U4782" s="13"/>
      <c r="V4782" s="13"/>
      <c r="W4782" s="4"/>
      <c r="X4782" s="30"/>
    </row>
    <row r="4783" spans="1:24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13"/>
      <c r="T4783" s="13"/>
      <c r="U4783" s="13"/>
      <c r="V4783" s="13"/>
      <c r="W4783" s="4"/>
      <c r="X4783" s="30"/>
    </row>
    <row r="4784" spans="1:24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13"/>
      <c r="T4784" s="13"/>
      <c r="U4784" s="13"/>
      <c r="V4784" s="13"/>
      <c r="W4784" s="4"/>
      <c r="X4784" s="30"/>
    </row>
    <row r="4785" spans="1:24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13"/>
      <c r="T4785" s="13"/>
      <c r="U4785" s="13"/>
      <c r="V4785" s="13"/>
      <c r="W4785" s="4"/>
      <c r="X4785" s="30"/>
    </row>
    <row r="4786" spans="1:24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13"/>
      <c r="T4786" s="13"/>
      <c r="U4786" s="13"/>
      <c r="V4786" s="13"/>
      <c r="W4786" s="4"/>
      <c r="X4786" s="30"/>
    </row>
    <row r="4787" spans="1:24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13"/>
      <c r="T4787" s="13"/>
      <c r="U4787" s="13"/>
      <c r="V4787" s="13"/>
      <c r="W4787" s="4"/>
      <c r="X4787" s="30"/>
    </row>
    <row r="4788" spans="1:24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13"/>
      <c r="T4788" s="13"/>
      <c r="U4788" s="13"/>
      <c r="V4788" s="13"/>
      <c r="W4788" s="4"/>
      <c r="X4788" s="30"/>
    </row>
    <row r="4789" spans="1:24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13"/>
      <c r="T4789" s="13"/>
      <c r="U4789" s="13"/>
      <c r="V4789" s="13"/>
      <c r="W4789" s="4"/>
      <c r="X4789" s="30"/>
    </row>
    <row r="4790" spans="1:24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13"/>
      <c r="T4790" s="13"/>
      <c r="U4790" s="13"/>
      <c r="V4790" s="13"/>
      <c r="W4790" s="4"/>
      <c r="X4790" s="30"/>
    </row>
    <row r="4791" spans="1:24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13"/>
      <c r="T4791" s="13"/>
      <c r="U4791" s="13"/>
      <c r="V4791" s="13"/>
      <c r="W4791" s="4"/>
      <c r="X4791" s="30"/>
    </row>
    <row r="4792" spans="1:24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13"/>
      <c r="T4792" s="13"/>
      <c r="U4792" s="13"/>
      <c r="V4792" s="13"/>
      <c r="W4792" s="4"/>
      <c r="X4792" s="30"/>
    </row>
    <row r="4793" spans="1:24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13"/>
      <c r="T4793" s="13"/>
      <c r="U4793" s="13"/>
      <c r="V4793" s="13"/>
      <c r="W4793" s="4"/>
      <c r="X4793" s="30"/>
    </row>
    <row r="4794" spans="1:24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13"/>
      <c r="T4794" s="13"/>
      <c r="U4794" s="13"/>
      <c r="V4794" s="13"/>
      <c r="W4794" s="4"/>
      <c r="X4794" s="30"/>
    </row>
    <row r="4795" spans="1:24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13"/>
      <c r="T4795" s="13"/>
      <c r="U4795" s="13"/>
      <c r="V4795" s="13"/>
      <c r="W4795" s="4"/>
      <c r="X4795" s="30"/>
    </row>
    <row r="4796" spans="1:24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13"/>
      <c r="T4796" s="13"/>
      <c r="U4796" s="13"/>
      <c r="V4796" s="13"/>
      <c r="W4796" s="4"/>
      <c r="X4796" s="30"/>
    </row>
    <row r="4797" spans="1:24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13"/>
      <c r="T4797" s="13"/>
      <c r="U4797" s="13"/>
      <c r="V4797" s="13"/>
      <c r="W4797" s="4"/>
      <c r="X4797" s="30"/>
    </row>
    <row r="4798" spans="1:24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13"/>
      <c r="T4798" s="13"/>
      <c r="U4798" s="13"/>
      <c r="V4798" s="13"/>
      <c r="W4798" s="4"/>
      <c r="X4798" s="30"/>
    </row>
    <row r="4799" spans="1:24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13"/>
      <c r="T4799" s="13"/>
      <c r="U4799" s="13"/>
      <c r="V4799" s="13"/>
      <c r="W4799" s="4"/>
      <c r="X4799" s="30"/>
    </row>
    <row r="4800" spans="1:24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13"/>
      <c r="T4800" s="13"/>
      <c r="U4800" s="13"/>
      <c r="V4800" s="13"/>
      <c r="W4800" s="4"/>
      <c r="X4800" s="30"/>
    </row>
    <row r="4801" spans="1:24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13"/>
      <c r="T4801" s="13"/>
      <c r="U4801" s="13"/>
      <c r="V4801" s="13"/>
      <c r="W4801" s="4"/>
      <c r="X4801" s="30"/>
    </row>
    <row r="4802" spans="1:24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13"/>
      <c r="T4802" s="13"/>
      <c r="U4802" s="13"/>
      <c r="V4802" s="13"/>
      <c r="W4802" s="4"/>
      <c r="X4802" s="30"/>
    </row>
    <row r="4803" spans="1:24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13"/>
      <c r="T4803" s="13"/>
      <c r="U4803" s="13"/>
      <c r="V4803" s="13"/>
      <c r="W4803" s="4"/>
      <c r="X4803" s="30"/>
    </row>
    <row r="4804" spans="1:24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13"/>
      <c r="T4804" s="13"/>
      <c r="U4804" s="13"/>
      <c r="V4804" s="13"/>
      <c r="W4804" s="4"/>
      <c r="X4804" s="30"/>
    </row>
    <row r="4805" spans="1:24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13"/>
      <c r="T4805" s="13"/>
      <c r="U4805" s="13"/>
      <c r="V4805" s="13"/>
      <c r="W4805" s="4"/>
      <c r="X4805" s="30"/>
    </row>
    <row r="4806" spans="1:24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13"/>
      <c r="T4806" s="13"/>
      <c r="U4806" s="13"/>
      <c r="V4806" s="13"/>
      <c r="W4806" s="4"/>
      <c r="X4806" s="30"/>
    </row>
    <row r="4807" spans="1:24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13"/>
      <c r="T4807" s="13"/>
      <c r="U4807" s="13"/>
      <c r="V4807" s="13"/>
      <c r="W4807" s="4"/>
      <c r="X4807" s="30"/>
    </row>
    <row r="4808" spans="1:24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13"/>
      <c r="T4808" s="13"/>
      <c r="U4808" s="13"/>
      <c r="V4808" s="13"/>
      <c r="W4808" s="4"/>
      <c r="X4808" s="30"/>
    </row>
    <row r="4809" spans="1:24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13"/>
      <c r="T4809" s="13"/>
      <c r="U4809" s="13"/>
      <c r="V4809" s="13"/>
      <c r="W4809" s="4"/>
      <c r="X4809" s="30"/>
    </row>
    <row r="4810" spans="1:24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13"/>
      <c r="T4810" s="13"/>
      <c r="U4810" s="13"/>
      <c r="V4810" s="13"/>
      <c r="W4810" s="4"/>
      <c r="X4810" s="30"/>
    </row>
    <row r="4811" spans="1:24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13"/>
      <c r="T4811" s="13"/>
      <c r="U4811" s="13"/>
      <c r="V4811" s="13"/>
      <c r="W4811" s="4"/>
      <c r="X4811" s="30"/>
    </row>
    <row r="4812" spans="1:24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13"/>
      <c r="T4812" s="13"/>
      <c r="U4812" s="13"/>
      <c r="V4812" s="13"/>
      <c r="W4812" s="4"/>
      <c r="X4812" s="30"/>
    </row>
    <row r="4813" spans="1:24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13"/>
      <c r="T4813" s="13"/>
      <c r="U4813" s="13"/>
      <c r="V4813" s="13"/>
      <c r="W4813" s="4"/>
      <c r="X4813" s="30"/>
    </row>
    <row r="4814" spans="1:24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13"/>
      <c r="T4814" s="13"/>
      <c r="U4814" s="13"/>
      <c r="V4814" s="13"/>
      <c r="W4814" s="4"/>
      <c r="X4814" s="30"/>
    </row>
    <row r="4815" spans="1:24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13"/>
      <c r="T4815" s="13"/>
      <c r="U4815" s="13"/>
      <c r="V4815" s="13"/>
      <c r="W4815" s="4"/>
      <c r="X4815" s="30"/>
    </row>
    <row r="4816" spans="1:24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13"/>
      <c r="T4816" s="13"/>
      <c r="U4816" s="13"/>
      <c r="V4816" s="13"/>
      <c r="W4816" s="4"/>
      <c r="X4816" s="30"/>
    </row>
    <row r="4817" spans="1:24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13"/>
      <c r="T4817" s="13"/>
      <c r="U4817" s="13"/>
      <c r="V4817" s="13"/>
      <c r="W4817" s="4"/>
      <c r="X4817" s="30"/>
    </row>
    <row r="4818" spans="1:24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13"/>
      <c r="T4818" s="13"/>
      <c r="U4818" s="13"/>
      <c r="V4818" s="13"/>
      <c r="W4818" s="4"/>
      <c r="X4818" s="30"/>
    </row>
    <row r="4819" spans="1:24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13"/>
      <c r="T4819" s="13"/>
      <c r="U4819" s="13"/>
      <c r="V4819" s="13"/>
      <c r="W4819" s="4"/>
      <c r="X4819" s="30"/>
    </row>
    <row r="4820" spans="1:24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13"/>
      <c r="T4820" s="13"/>
      <c r="U4820" s="13"/>
      <c r="V4820" s="13"/>
      <c r="W4820" s="4"/>
      <c r="X4820" s="30"/>
    </row>
    <row r="4821" spans="1:24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13"/>
      <c r="T4821" s="13"/>
      <c r="U4821" s="13"/>
      <c r="V4821" s="13"/>
      <c r="W4821" s="4"/>
      <c r="X4821" s="30"/>
    </row>
    <row r="4822" spans="1:24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13"/>
      <c r="T4822" s="13"/>
      <c r="U4822" s="13"/>
      <c r="V4822" s="13"/>
      <c r="W4822" s="4"/>
      <c r="X4822" s="30"/>
    </row>
    <row r="4823" spans="1:24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13"/>
      <c r="T4823" s="13"/>
      <c r="U4823" s="13"/>
      <c r="V4823" s="13"/>
      <c r="W4823" s="4"/>
      <c r="X4823" s="30"/>
    </row>
    <row r="4824" spans="1:24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13"/>
      <c r="T4824" s="13"/>
      <c r="U4824" s="13"/>
      <c r="V4824" s="13"/>
      <c r="W4824" s="4"/>
      <c r="X4824" s="30"/>
    </row>
    <row r="4825" spans="1:24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13"/>
      <c r="T4825" s="13"/>
      <c r="U4825" s="13"/>
      <c r="V4825" s="13"/>
      <c r="W4825" s="4"/>
      <c r="X4825" s="30"/>
    </row>
    <row r="4826" spans="1:24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13"/>
      <c r="T4826" s="13"/>
      <c r="U4826" s="13"/>
      <c r="V4826" s="13"/>
      <c r="W4826" s="4"/>
      <c r="X4826" s="30"/>
    </row>
    <row r="4827" spans="1:24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13"/>
      <c r="T4827" s="13"/>
      <c r="U4827" s="13"/>
      <c r="V4827" s="13"/>
      <c r="W4827" s="4"/>
      <c r="X4827" s="30"/>
    </row>
    <row r="4828" spans="1:24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13"/>
      <c r="T4828" s="13"/>
      <c r="U4828" s="13"/>
      <c r="V4828" s="13"/>
      <c r="W4828" s="4"/>
      <c r="X4828" s="30"/>
    </row>
    <row r="4829" spans="1:24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13"/>
      <c r="T4829" s="13"/>
      <c r="U4829" s="13"/>
      <c r="V4829" s="13"/>
      <c r="W4829" s="4"/>
      <c r="X4829" s="30"/>
    </row>
    <row r="4830" spans="1:24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13"/>
      <c r="T4830" s="13"/>
      <c r="U4830" s="13"/>
      <c r="V4830" s="13"/>
      <c r="W4830" s="4"/>
      <c r="X4830" s="30"/>
    </row>
    <row r="4831" spans="1:24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13"/>
      <c r="T4831" s="13"/>
      <c r="U4831" s="13"/>
      <c r="V4831" s="13"/>
      <c r="W4831" s="4"/>
      <c r="X4831" s="30"/>
    </row>
    <row r="4832" spans="1:24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13"/>
      <c r="T4832" s="13"/>
      <c r="U4832" s="13"/>
      <c r="V4832" s="13"/>
      <c r="W4832" s="4"/>
      <c r="X4832" s="30"/>
    </row>
    <row r="4833" spans="1:24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13"/>
      <c r="T4833" s="13"/>
      <c r="U4833" s="13"/>
      <c r="V4833" s="13"/>
      <c r="W4833" s="4"/>
      <c r="X4833" s="30"/>
    </row>
    <row r="4834" spans="1:24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13"/>
      <c r="T4834" s="13"/>
      <c r="U4834" s="13"/>
      <c r="V4834" s="13"/>
      <c r="W4834" s="4"/>
      <c r="X4834" s="30"/>
    </row>
    <row r="4835" spans="1:24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13"/>
      <c r="T4835" s="13"/>
      <c r="U4835" s="13"/>
      <c r="V4835" s="13"/>
      <c r="W4835" s="4"/>
      <c r="X4835" s="30"/>
    </row>
    <row r="4836" spans="1:24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13"/>
      <c r="T4836" s="13"/>
      <c r="U4836" s="13"/>
      <c r="V4836" s="13"/>
      <c r="W4836" s="4"/>
      <c r="X4836" s="30"/>
    </row>
    <row r="4837" spans="1:24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13"/>
      <c r="T4837" s="13"/>
      <c r="U4837" s="13"/>
      <c r="V4837" s="13"/>
      <c r="W4837" s="4"/>
      <c r="X4837" s="30"/>
    </row>
    <row r="4838" spans="1:24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13"/>
      <c r="T4838" s="13"/>
      <c r="U4838" s="13"/>
      <c r="V4838" s="13"/>
      <c r="W4838" s="4"/>
      <c r="X4838" s="30"/>
    </row>
    <row r="4839" spans="1:24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13"/>
      <c r="T4839" s="13"/>
      <c r="U4839" s="13"/>
      <c r="V4839" s="13"/>
      <c r="W4839" s="4"/>
      <c r="X4839" s="30"/>
    </row>
    <row r="4840" spans="1:24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13"/>
      <c r="T4840" s="13"/>
      <c r="U4840" s="13"/>
      <c r="V4840" s="13"/>
      <c r="W4840" s="4"/>
      <c r="X4840" s="30"/>
    </row>
    <row r="4841" spans="1:24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13"/>
      <c r="T4841" s="13"/>
      <c r="U4841" s="13"/>
      <c r="V4841" s="13"/>
      <c r="W4841" s="4"/>
      <c r="X4841" s="30"/>
    </row>
    <row r="4842" spans="1:24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13"/>
      <c r="T4842" s="13"/>
      <c r="U4842" s="13"/>
      <c r="V4842" s="13"/>
      <c r="W4842" s="4"/>
      <c r="X4842" s="30"/>
    </row>
    <row r="4843" spans="1:24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13"/>
      <c r="T4843" s="13"/>
      <c r="U4843" s="13"/>
      <c r="V4843" s="13"/>
      <c r="W4843" s="4"/>
      <c r="X4843" s="30"/>
    </row>
    <row r="4844" spans="1:24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13"/>
      <c r="T4844" s="13"/>
      <c r="U4844" s="13"/>
      <c r="V4844" s="13"/>
      <c r="W4844" s="4"/>
      <c r="X4844" s="30"/>
    </row>
    <row r="4845" spans="1:24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13"/>
      <c r="T4845" s="13"/>
      <c r="U4845" s="13"/>
      <c r="V4845" s="13"/>
      <c r="W4845" s="4"/>
      <c r="X4845" s="30"/>
    </row>
    <row r="4846" spans="1:24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13"/>
      <c r="T4846" s="13"/>
      <c r="U4846" s="13"/>
      <c r="V4846" s="13"/>
      <c r="W4846" s="4"/>
      <c r="X4846" s="30"/>
    </row>
    <row r="4847" spans="1:24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13"/>
      <c r="T4847" s="13"/>
      <c r="U4847" s="13"/>
      <c r="V4847" s="13"/>
      <c r="W4847" s="4"/>
      <c r="X4847" s="30"/>
    </row>
    <row r="4848" spans="1:24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13"/>
      <c r="T4848" s="13"/>
      <c r="U4848" s="13"/>
      <c r="V4848" s="13"/>
      <c r="W4848" s="4"/>
      <c r="X4848" s="30"/>
    </row>
    <row r="4849" spans="1:24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13"/>
      <c r="T4849" s="13"/>
      <c r="U4849" s="13"/>
      <c r="V4849" s="13"/>
      <c r="W4849" s="4"/>
      <c r="X4849" s="30"/>
    </row>
    <row r="4850" spans="1:24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13"/>
      <c r="T4850" s="13"/>
      <c r="U4850" s="13"/>
      <c r="V4850" s="13"/>
      <c r="W4850" s="4"/>
      <c r="X4850" s="30"/>
    </row>
    <row r="4851" spans="1:24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13"/>
      <c r="T4851" s="13"/>
      <c r="U4851" s="13"/>
      <c r="V4851" s="13"/>
      <c r="W4851" s="4"/>
      <c r="X4851" s="30"/>
    </row>
    <row r="4852" spans="1:24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13"/>
      <c r="T4852" s="13"/>
      <c r="U4852" s="13"/>
      <c r="V4852" s="13"/>
      <c r="W4852" s="4"/>
      <c r="X4852" s="30"/>
    </row>
    <row r="4853" spans="1:24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13"/>
      <c r="T4853" s="13"/>
      <c r="U4853" s="13"/>
      <c r="V4853" s="13"/>
      <c r="W4853" s="4"/>
      <c r="X4853" s="30"/>
    </row>
    <row r="4854" spans="1:24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13"/>
      <c r="T4854" s="13"/>
      <c r="U4854" s="13"/>
      <c r="V4854" s="13"/>
      <c r="W4854" s="4"/>
      <c r="X4854" s="30"/>
    </row>
    <row r="4855" spans="1:24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13"/>
      <c r="T4855" s="13"/>
      <c r="U4855" s="13"/>
      <c r="V4855" s="13"/>
      <c r="W4855" s="4"/>
      <c r="X4855" s="30"/>
    </row>
    <row r="4856" spans="1:24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13"/>
      <c r="T4856" s="13"/>
      <c r="U4856" s="13"/>
      <c r="V4856" s="13"/>
      <c r="W4856" s="4"/>
      <c r="X4856" s="30"/>
    </row>
    <row r="4857" spans="1:24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13"/>
      <c r="T4857" s="13"/>
      <c r="U4857" s="13"/>
      <c r="V4857" s="13"/>
      <c r="W4857" s="4"/>
      <c r="X4857" s="30"/>
    </row>
    <row r="4858" spans="1:24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13"/>
      <c r="T4858" s="13"/>
      <c r="U4858" s="13"/>
      <c r="V4858" s="13"/>
      <c r="W4858" s="4"/>
      <c r="X4858" s="30"/>
    </row>
    <row r="4859" spans="1:24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13"/>
      <c r="T4859" s="13"/>
      <c r="U4859" s="13"/>
      <c r="V4859" s="13"/>
      <c r="W4859" s="4"/>
      <c r="X4859" s="30"/>
    </row>
    <row r="4860" spans="1:24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13"/>
      <c r="T4860" s="13"/>
      <c r="U4860" s="13"/>
      <c r="V4860" s="13"/>
      <c r="W4860" s="4"/>
      <c r="X4860" s="30"/>
    </row>
    <row r="4861" spans="1:24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13"/>
      <c r="T4861" s="13"/>
      <c r="U4861" s="13"/>
      <c r="V4861" s="13"/>
      <c r="W4861" s="4"/>
      <c r="X4861" s="30"/>
    </row>
    <row r="4862" spans="1:24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13"/>
      <c r="T4862" s="13"/>
      <c r="U4862" s="13"/>
      <c r="V4862" s="13"/>
      <c r="W4862" s="4"/>
      <c r="X4862" s="30"/>
    </row>
    <row r="4863" spans="1:24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13"/>
      <c r="T4863" s="13"/>
      <c r="U4863" s="13"/>
      <c r="V4863" s="13"/>
      <c r="W4863" s="4"/>
      <c r="X4863" s="30"/>
    </row>
    <row r="4864" spans="1:24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13"/>
      <c r="T4864" s="13"/>
      <c r="U4864" s="13"/>
      <c r="V4864" s="13"/>
      <c r="W4864" s="4"/>
      <c r="X4864" s="30"/>
    </row>
    <row r="4865" spans="1:24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13"/>
      <c r="T4865" s="13"/>
      <c r="U4865" s="13"/>
      <c r="V4865" s="13"/>
      <c r="W4865" s="4"/>
      <c r="X4865" s="30"/>
    </row>
    <row r="4866" spans="1:24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13"/>
      <c r="T4866" s="13"/>
      <c r="U4866" s="13"/>
      <c r="V4866" s="13"/>
      <c r="W4866" s="4"/>
      <c r="X4866" s="30"/>
    </row>
    <row r="4867" spans="1:24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13"/>
      <c r="T4867" s="13"/>
      <c r="U4867" s="13"/>
      <c r="V4867" s="13"/>
      <c r="W4867" s="4"/>
      <c r="X4867" s="30"/>
    </row>
    <row r="4868" spans="1:24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13"/>
      <c r="T4868" s="13"/>
      <c r="U4868" s="13"/>
      <c r="V4868" s="13"/>
      <c r="W4868" s="4"/>
      <c r="X4868" s="30"/>
    </row>
    <row r="4869" spans="1:24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13"/>
      <c r="T4869" s="13"/>
      <c r="U4869" s="13"/>
      <c r="V4869" s="13"/>
      <c r="W4869" s="4"/>
      <c r="X4869" s="30"/>
    </row>
    <row r="4870" spans="1:24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13"/>
      <c r="T4870" s="13"/>
      <c r="U4870" s="13"/>
      <c r="V4870" s="13"/>
      <c r="W4870" s="4"/>
      <c r="X4870" s="30"/>
    </row>
    <row r="4871" spans="1:24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13"/>
      <c r="T4871" s="13"/>
      <c r="U4871" s="13"/>
      <c r="V4871" s="13"/>
      <c r="W4871" s="4"/>
      <c r="X4871" s="30"/>
    </row>
    <row r="4872" spans="1:24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13"/>
      <c r="T4872" s="13"/>
      <c r="U4872" s="13"/>
      <c r="V4872" s="13"/>
      <c r="W4872" s="4"/>
      <c r="X4872" s="30"/>
    </row>
    <row r="4873" spans="1:24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13"/>
      <c r="T4873" s="13"/>
      <c r="U4873" s="13"/>
      <c r="V4873" s="13"/>
      <c r="W4873" s="4"/>
      <c r="X4873" s="30"/>
    </row>
    <row r="4874" spans="1:24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13"/>
      <c r="T4874" s="13"/>
      <c r="U4874" s="13"/>
      <c r="V4874" s="13"/>
      <c r="W4874" s="4"/>
      <c r="X4874" s="30"/>
    </row>
    <row r="4875" spans="1:24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13"/>
      <c r="T4875" s="13"/>
      <c r="U4875" s="13"/>
      <c r="V4875" s="13"/>
      <c r="W4875" s="4"/>
      <c r="X4875" s="30"/>
    </row>
    <row r="4876" spans="1:24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13"/>
      <c r="T4876" s="13"/>
      <c r="U4876" s="13"/>
      <c r="V4876" s="13"/>
      <c r="W4876" s="4"/>
      <c r="X4876" s="30"/>
    </row>
    <row r="4877" spans="1:24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13"/>
      <c r="T4877" s="13"/>
      <c r="U4877" s="13"/>
      <c r="V4877" s="13"/>
      <c r="W4877" s="4"/>
      <c r="X4877" s="30"/>
    </row>
    <row r="4878" spans="1:24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13"/>
      <c r="T4878" s="13"/>
      <c r="U4878" s="13"/>
      <c r="V4878" s="13"/>
      <c r="W4878" s="4"/>
      <c r="X4878" s="30"/>
    </row>
    <row r="4879" spans="1:24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13"/>
      <c r="T4879" s="13"/>
      <c r="U4879" s="13"/>
      <c r="V4879" s="13"/>
      <c r="W4879" s="4"/>
      <c r="X4879" s="30"/>
    </row>
    <row r="4880" spans="1:24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13"/>
      <c r="T4880" s="13"/>
      <c r="U4880" s="13"/>
      <c r="V4880" s="13"/>
      <c r="W4880" s="4"/>
      <c r="X4880" s="30"/>
    </row>
    <row r="4881" spans="1:24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13"/>
      <c r="T4881" s="13"/>
      <c r="U4881" s="13"/>
      <c r="V4881" s="13"/>
      <c r="W4881" s="4"/>
      <c r="X4881" s="30"/>
    </row>
    <row r="4882" spans="1:24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13"/>
      <c r="T4882" s="13"/>
      <c r="U4882" s="13"/>
      <c r="V4882" s="13"/>
      <c r="W4882" s="4"/>
      <c r="X4882" s="30"/>
    </row>
    <row r="4883" spans="1:24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13"/>
      <c r="T4883" s="13"/>
      <c r="U4883" s="13"/>
      <c r="V4883" s="13"/>
      <c r="W4883" s="4"/>
      <c r="X4883" s="30"/>
    </row>
    <row r="4884" spans="1:24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13"/>
      <c r="T4884" s="13"/>
      <c r="U4884" s="13"/>
      <c r="V4884" s="13"/>
      <c r="W4884" s="4"/>
      <c r="X4884" s="30"/>
    </row>
    <row r="4885" spans="1:24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13"/>
      <c r="T4885" s="13"/>
      <c r="U4885" s="13"/>
      <c r="V4885" s="13"/>
      <c r="W4885" s="4"/>
      <c r="X4885" s="30"/>
    </row>
    <row r="4886" spans="1:24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13"/>
      <c r="T4886" s="13"/>
      <c r="U4886" s="13"/>
      <c r="V4886" s="13"/>
      <c r="W4886" s="4"/>
      <c r="X4886" s="30"/>
    </row>
    <row r="4887" spans="1:24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13"/>
      <c r="T4887" s="13"/>
      <c r="U4887" s="13"/>
      <c r="V4887" s="13"/>
      <c r="W4887" s="4"/>
      <c r="X4887" s="30"/>
    </row>
    <row r="4888" spans="1:24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13"/>
      <c r="T4888" s="13"/>
      <c r="U4888" s="13"/>
      <c r="V4888" s="13"/>
      <c r="W4888" s="4"/>
      <c r="X4888" s="30"/>
    </row>
    <row r="4889" spans="1:24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13"/>
      <c r="T4889" s="13"/>
      <c r="U4889" s="13"/>
      <c r="V4889" s="13"/>
      <c r="W4889" s="4"/>
      <c r="X4889" s="30"/>
    </row>
    <row r="4890" spans="1:24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13"/>
      <c r="T4890" s="13"/>
      <c r="U4890" s="13"/>
      <c r="V4890" s="13"/>
      <c r="W4890" s="4"/>
      <c r="X4890" s="30"/>
    </row>
    <row r="4891" spans="1:24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13"/>
      <c r="T4891" s="13"/>
      <c r="U4891" s="13"/>
      <c r="V4891" s="13"/>
      <c r="W4891" s="4"/>
      <c r="X4891" s="30"/>
    </row>
    <row r="4892" spans="1:24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13"/>
      <c r="T4892" s="13"/>
      <c r="U4892" s="13"/>
      <c r="V4892" s="13"/>
      <c r="W4892" s="4"/>
      <c r="X4892" s="30"/>
    </row>
    <row r="4893" spans="1:24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13"/>
      <c r="T4893" s="13"/>
      <c r="U4893" s="13"/>
      <c r="V4893" s="13"/>
      <c r="W4893" s="4"/>
      <c r="X4893" s="30"/>
    </row>
    <row r="4894" spans="1:24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13"/>
      <c r="T4894" s="13"/>
      <c r="U4894" s="13"/>
      <c r="V4894" s="13"/>
      <c r="W4894" s="4"/>
      <c r="X4894" s="30"/>
    </row>
    <row r="4895" spans="1:24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13"/>
      <c r="T4895" s="13"/>
      <c r="U4895" s="13"/>
      <c r="V4895" s="13"/>
      <c r="W4895" s="4"/>
      <c r="X4895" s="30"/>
    </row>
    <row r="4896" spans="1:24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13"/>
      <c r="T4896" s="13"/>
      <c r="U4896" s="13"/>
      <c r="V4896" s="13"/>
      <c r="W4896" s="4"/>
      <c r="X4896" s="30"/>
    </row>
    <row r="4897" spans="1:24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13"/>
      <c r="T4897" s="13"/>
      <c r="U4897" s="13"/>
      <c r="V4897" s="13"/>
      <c r="W4897" s="4"/>
      <c r="X4897" s="30"/>
    </row>
    <row r="4898" spans="1:24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13"/>
      <c r="T4898" s="13"/>
      <c r="U4898" s="13"/>
      <c r="V4898" s="13"/>
      <c r="W4898" s="4"/>
      <c r="X4898" s="30"/>
    </row>
    <row r="4899" spans="1:24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13"/>
      <c r="T4899" s="13"/>
      <c r="U4899" s="13"/>
      <c r="V4899" s="13"/>
      <c r="W4899" s="4"/>
      <c r="X4899" s="30"/>
    </row>
    <row r="4900" spans="1:24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13"/>
      <c r="T4900" s="13"/>
      <c r="U4900" s="13"/>
      <c r="V4900" s="13"/>
      <c r="W4900" s="4"/>
      <c r="X4900" s="30"/>
    </row>
    <row r="4901" spans="1:24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13"/>
      <c r="T4901" s="13"/>
      <c r="U4901" s="13"/>
      <c r="V4901" s="13"/>
      <c r="W4901" s="4"/>
      <c r="X4901" s="30"/>
    </row>
    <row r="4902" spans="1:24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13"/>
      <c r="T4902" s="13"/>
      <c r="U4902" s="13"/>
      <c r="V4902" s="13"/>
      <c r="W4902" s="4"/>
      <c r="X4902" s="30"/>
    </row>
    <row r="4903" spans="1:24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13"/>
      <c r="T4903" s="13"/>
      <c r="U4903" s="13"/>
      <c r="V4903" s="13"/>
      <c r="W4903" s="4"/>
      <c r="X4903" s="30"/>
    </row>
    <row r="4904" spans="1:24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13"/>
      <c r="T4904" s="13"/>
      <c r="U4904" s="13"/>
      <c r="V4904" s="13"/>
      <c r="W4904" s="4"/>
      <c r="X4904" s="30"/>
    </row>
    <row r="4905" spans="1:24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13"/>
      <c r="T4905" s="13"/>
      <c r="U4905" s="13"/>
      <c r="V4905" s="13"/>
      <c r="W4905" s="4"/>
      <c r="X4905" s="30"/>
    </row>
    <row r="4906" spans="1:24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13"/>
      <c r="T4906" s="13"/>
      <c r="U4906" s="13"/>
      <c r="V4906" s="13"/>
      <c r="W4906" s="4"/>
      <c r="X4906" s="30"/>
    </row>
    <row r="4907" spans="1:24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13"/>
      <c r="T4907" s="13"/>
      <c r="U4907" s="13"/>
      <c r="V4907" s="13"/>
      <c r="W4907" s="4"/>
      <c r="X4907" s="30"/>
    </row>
    <row r="4908" spans="1:24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13"/>
      <c r="T4908" s="13"/>
      <c r="U4908" s="13"/>
      <c r="V4908" s="13"/>
      <c r="W4908" s="4"/>
      <c r="X4908" s="30"/>
    </row>
    <row r="4909" spans="1:24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13"/>
      <c r="T4909" s="13"/>
      <c r="U4909" s="13"/>
      <c r="V4909" s="13"/>
      <c r="W4909" s="4"/>
      <c r="X4909" s="30"/>
    </row>
    <row r="4910" spans="1:24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13"/>
      <c r="T4910" s="13"/>
      <c r="U4910" s="13"/>
      <c r="V4910" s="13"/>
      <c r="W4910" s="4"/>
      <c r="X4910" s="30"/>
    </row>
    <row r="4911" spans="1:24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13"/>
      <c r="T4911" s="13"/>
      <c r="U4911" s="13"/>
      <c r="V4911" s="13"/>
      <c r="W4911" s="4"/>
      <c r="X4911" s="30"/>
    </row>
    <row r="4912" spans="1:24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13"/>
      <c r="T4912" s="13"/>
      <c r="U4912" s="13"/>
      <c r="V4912" s="13"/>
      <c r="W4912" s="4"/>
      <c r="X4912" s="30"/>
    </row>
    <row r="4913" spans="1:24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13"/>
      <c r="T4913" s="13"/>
      <c r="U4913" s="13"/>
      <c r="V4913" s="13"/>
      <c r="W4913" s="4"/>
      <c r="X4913" s="30"/>
    </row>
    <row r="4914" spans="1:24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13"/>
      <c r="T4914" s="13"/>
      <c r="U4914" s="13"/>
      <c r="V4914" s="13"/>
      <c r="W4914" s="4"/>
      <c r="X4914" s="30"/>
    </row>
    <row r="4915" spans="1:24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13"/>
      <c r="T4915" s="13"/>
      <c r="U4915" s="13"/>
      <c r="V4915" s="13"/>
      <c r="W4915" s="4"/>
      <c r="X4915" s="30"/>
    </row>
    <row r="4916" spans="1:24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13"/>
      <c r="T4916" s="13"/>
      <c r="U4916" s="13"/>
      <c r="V4916" s="13"/>
      <c r="W4916" s="4"/>
      <c r="X4916" s="30"/>
    </row>
    <row r="4917" spans="1:24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13"/>
      <c r="T4917" s="13"/>
      <c r="U4917" s="13"/>
      <c r="V4917" s="13"/>
      <c r="W4917" s="4"/>
      <c r="X4917" s="30"/>
    </row>
    <row r="4918" spans="1:24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13"/>
      <c r="T4918" s="13"/>
      <c r="U4918" s="13"/>
      <c r="V4918" s="13"/>
      <c r="W4918" s="4"/>
      <c r="X4918" s="30"/>
    </row>
    <row r="4919" spans="1:24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13"/>
      <c r="T4919" s="13"/>
      <c r="U4919" s="13"/>
      <c r="V4919" s="13"/>
      <c r="W4919" s="4"/>
      <c r="X4919" s="30"/>
    </row>
    <row r="4920" spans="1:24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13"/>
      <c r="T4920" s="13"/>
      <c r="U4920" s="13"/>
      <c r="V4920" s="13"/>
      <c r="W4920" s="4"/>
      <c r="X4920" s="30"/>
    </row>
    <row r="4921" spans="1:24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13"/>
      <c r="T4921" s="13"/>
      <c r="U4921" s="13"/>
      <c r="V4921" s="13"/>
      <c r="W4921" s="4"/>
      <c r="X4921" s="30"/>
    </row>
    <row r="4922" spans="1:24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13"/>
      <c r="T4922" s="13"/>
      <c r="U4922" s="13"/>
      <c r="V4922" s="13"/>
      <c r="W4922" s="4"/>
      <c r="X4922" s="30"/>
    </row>
    <row r="4923" spans="1:24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13"/>
      <c r="T4923" s="13"/>
      <c r="U4923" s="13"/>
      <c r="V4923" s="13"/>
      <c r="W4923" s="4"/>
      <c r="X4923" s="30"/>
    </row>
    <row r="4924" spans="1:24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13"/>
      <c r="T4924" s="13"/>
      <c r="U4924" s="13"/>
      <c r="V4924" s="13"/>
      <c r="W4924" s="4"/>
      <c r="X4924" s="30"/>
    </row>
    <row r="4925" spans="1:24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13"/>
      <c r="T4925" s="13"/>
      <c r="U4925" s="13"/>
      <c r="V4925" s="13"/>
      <c r="W4925" s="4"/>
      <c r="X4925" s="30"/>
    </row>
    <row r="4926" spans="1:24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13"/>
      <c r="T4926" s="13"/>
      <c r="U4926" s="13"/>
      <c r="V4926" s="13"/>
      <c r="W4926" s="4"/>
      <c r="X4926" s="30"/>
    </row>
    <row r="4927" spans="1:24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13"/>
      <c r="T4927" s="13"/>
      <c r="U4927" s="13"/>
      <c r="V4927" s="13"/>
      <c r="W4927" s="4"/>
      <c r="X4927" s="30"/>
    </row>
    <row r="4928" spans="1:24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13"/>
      <c r="T4928" s="13"/>
      <c r="U4928" s="13"/>
      <c r="V4928" s="13"/>
      <c r="W4928" s="4"/>
      <c r="X4928" s="30"/>
    </row>
    <row r="4929" spans="1:24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13"/>
      <c r="T4929" s="13"/>
      <c r="U4929" s="13"/>
      <c r="V4929" s="13"/>
      <c r="W4929" s="4"/>
      <c r="X4929" s="30"/>
    </row>
    <row r="4930" spans="1:24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13"/>
      <c r="T4930" s="13"/>
      <c r="U4930" s="13"/>
      <c r="V4930" s="13"/>
      <c r="W4930" s="4"/>
      <c r="X4930" s="30"/>
    </row>
    <row r="4931" spans="1:24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13"/>
      <c r="T4931" s="13"/>
      <c r="U4931" s="13"/>
      <c r="V4931" s="13"/>
      <c r="W4931" s="4"/>
      <c r="X4931" s="30"/>
    </row>
    <row r="4932" spans="1:24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13"/>
      <c r="T4932" s="13"/>
      <c r="U4932" s="13"/>
      <c r="V4932" s="13"/>
      <c r="W4932" s="4"/>
      <c r="X4932" s="30"/>
    </row>
    <row r="4933" spans="1:24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13"/>
      <c r="T4933" s="13"/>
      <c r="U4933" s="13"/>
      <c r="V4933" s="13"/>
      <c r="W4933" s="4"/>
      <c r="X4933" s="30"/>
    </row>
    <row r="4934" spans="1:24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13"/>
      <c r="T4934" s="13"/>
      <c r="U4934" s="13"/>
      <c r="V4934" s="13"/>
      <c r="W4934" s="4"/>
      <c r="X4934" s="30"/>
    </row>
    <row r="4935" spans="1:24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13"/>
      <c r="T4935" s="13"/>
      <c r="U4935" s="13"/>
      <c r="V4935" s="13"/>
      <c r="W4935" s="4"/>
      <c r="X4935" s="30"/>
    </row>
    <row r="4936" spans="1:24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13"/>
      <c r="T4936" s="13"/>
      <c r="U4936" s="13"/>
      <c r="V4936" s="13"/>
      <c r="W4936" s="4"/>
      <c r="X4936" s="30"/>
    </row>
    <row r="4937" spans="1:24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13"/>
      <c r="T4937" s="13"/>
      <c r="U4937" s="13"/>
      <c r="V4937" s="13"/>
      <c r="W4937" s="4"/>
      <c r="X4937" s="30"/>
    </row>
    <row r="4938" spans="1:24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13"/>
      <c r="T4938" s="13"/>
      <c r="U4938" s="13"/>
      <c r="V4938" s="13"/>
      <c r="W4938" s="4"/>
      <c r="X4938" s="30"/>
    </row>
    <row r="4939" spans="1:24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13"/>
      <c r="T4939" s="13"/>
      <c r="U4939" s="13"/>
      <c r="V4939" s="13"/>
      <c r="W4939" s="4"/>
      <c r="X4939" s="30"/>
    </row>
    <row r="4940" spans="1:24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13"/>
      <c r="T4940" s="13"/>
      <c r="U4940" s="13"/>
      <c r="V4940" s="13"/>
      <c r="W4940" s="4"/>
      <c r="X4940" s="30"/>
    </row>
    <row r="4941" spans="1:24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13"/>
      <c r="T4941" s="13"/>
      <c r="U4941" s="13"/>
      <c r="V4941" s="13"/>
      <c r="W4941" s="4"/>
      <c r="X4941" s="30"/>
    </row>
    <row r="4942" spans="1:24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13"/>
      <c r="T4942" s="13"/>
      <c r="U4942" s="13"/>
      <c r="V4942" s="13"/>
      <c r="W4942" s="4"/>
      <c r="X4942" s="30"/>
    </row>
    <row r="4943" spans="1:24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13"/>
      <c r="T4943" s="13"/>
      <c r="U4943" s="13"/>
      <c r="V4943" s="13"/>
      <c r="W4943" s="4"/>
      <c r="X4943" s="30"/>
    </row>
    <row r="4944" spans="1:24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13"/>
      <c r="T4944" s="13"/>
      <c r="U4944" s="13"/>
      <c r="V4944" s="13"/>
      <c r="W4944" s="4"/>
      <c r="X4944" s="30"/>
    </row>
    <row r="4945" spans="1:24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13"/>
      <c r="T4945" s="13"/>
      <c r="U4945" s="13"/>
      <c r="V4945" s="13"/>
      <c r="W4945" s="4"/>
      <c r="X4945" s="30"/>
    </row>
    <row r="4946" spans="1:24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13"/>
      <c r="T4946" s="13"/>
      <c r="U4946" s="13"/>
      <c r="V4946" s="13"/>
      <c r="W4946" s="4"/>
      <c r="X4946" s="30"/>
    </row>
    <row r="4947" spans="1:24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13"/>
      <c r="T4947" s="13"/>
      <c r="U4947" s="13"/>
      <c r="V4947" s="13"/>
      <c r="W4947" s="4"/>
      <c r="X4947" s="30"/>
    </row>
    <row r="4948" spans="1:24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13"/>
      <c r="T4948" s="13"/>
      <c r="U4948" s="13"/>
      <c r="V4948" s="13"/>
      <c r="W4948" s="4"/>
      <c r="X4948" s="30"/>
    </row>
    <row r="4949" spans="1:24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13"/>
      <c r="T4949" s="13"/>
      <c r="U4949" s="13"/>
      <c r="V4949" s="13"/>
      <c r="W4949" s="4"/>
      <c r="X4949" s="30"/>
    </row>
    <row r="4950" spans="1:24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13"/>
      <c r="T4950" s="13"/>
      <c r="U4950" s="13"/>
      <c r="V4950" s="13"/>
      <c r="W4950" s="4"/>
      <c r="X4950" s="30"/>
    </row>
    <row r="4951" spans="1:24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13"/>
      <c r="T4951" s="13"/>
      <c r="U4951" s="13"/>
      <c r="V4951" s="13"/>
      <c r="W4951" s="4"/>
      <c r="X4951" s="30"/>
    </row>
    <row r="4952" spans="1:24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13"/>
      <c r="T4952" s="13"/>
      <c r="U4952" s="13"/>
      <c r="V4952" s="13"/>
      <c r="W4952" s="4"/>
      <c r="X4952" s="30"/>
    </row>
    <row r="4953" spans="1:24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13"/>
      <c r="T4953" s="13"/>
      <c r="U4953" s="13"/>
      <c r="V4953" s="13"/>
      <c r="W4953" s="4"/>
      <c r="X4953" s="30"/>
    </row>
    <row r="4954" spans="1:24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13"/>
      <c r="T4954" s="13"/>
      <c r="U4954" s="13"/>
      <c r="V4954" s="13"/>
      <c r="W4954" s="4"/>
      <c r="X4954" s="30"/>
    </row>
    <row r="4955" spans="1:24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13"/>
      <c r="T4955" s="13"/>
      <c r="U4955" s="13"/>
      <c r="V4955" s="13"/>
      <c r="W4955" s="4"/>
      <c r="X4955" s="30"/>
    </row>
    <row r="4956" spans="1:24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13"/>
      <c r="T4956" s="13"/>
      <c r="U4956" s="13"/>
      <c r="V4956" s="13"/>
      <c r="W4956" s="4"/>
      <c r="X4956" s="30"/>
    </row>
    <row r="4957" spans="1:24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13"/>
      <c r="T4957" s="13"/>
      <c r="U4957" s="13"/>
      <c r="V4957" s="13"/>
      <c r="W4957" s="4"/>
      <c r="X4957" s="30"/>
    </row>
    <row r="4958" spans="1:24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13"/>
      <c r="T4958" s="13"/>
      <c r="U4958" s="13"/>
      <c r="V4958" s="13"/>
      <c r="W4958" s="4"/>
      <c r="X4958" s="30"/>
    </row>
    <row r="4959" spans="1:24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13"/>
      <c r="T4959" s="13"/>
      <c r="U4959" s="13"/>
      <c r="V4959" s="13"/>
      <c r="W4959" s="4"/>
      <c r="X4959" s="30"/>
    </row>
    <row r="4960" spans="1:24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13"/>
      <c r="T4960" s="13"/>
      <c r="U4960" s="13"/>
      <c r="V4960" s="13"/>
      <c r="W4960" s="4"/>
      <c r="X4960" s="30"/>
    </row>
    <row r="4961" spans="1:24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13"/>
      <c r="T4961" s="13"/>
      <c r="U4961" s="13"/>
      <c r="V4961" s="13"/>
      <c r="W4961" s="4"/>
      <c r="X4961" s="30"/>
    </row>
    <row r="4962" spans="1:24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13"/>
      <c r="T4962" s="13"/>
      <c r="U4962" s="13"/>
      <c r="V4962" s="13"/>
      <c r="W4962" s="4"/>
      <c r="X4962" s="30"/>
    </row>
    <row r="4963" spans="1:24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13"/>
      <c r="T4963" s="13"/>
      <c r="U4963" s="13"/>
      <c r="V4963" s="13"/>
      <c r="W4963" s="4"/>
      <c r="X4963" s="30"/>
    </row>
    <row r="4964" spans="1:24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13"/>
      <c r="T4964" s="13"/>
      <c r="U4964" s="13"/>
      <c r="V4964" s="13"/>
      <c r="W4964" s="4"/>
      <c r="X4964" s="30"/>
    </row>
    <row r="4965" spans="1:24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13"/>
      <c r="T4965" s="13"/>
      <c r="U4965" s="13"/>
      <c r="V4965" s="13"/>
      <c r="W4965" s="4"/>
      <c r="X4965" s="30"/>
    </row>
    <row r="4966" spans="1:24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13"/>
      <c r="T4966" s="13"/>
      <c r="U4966" s="13"/>
      <c r="V4966" s="13"/>
      <c r="W4966" s="4"/>
      <c r="X4966" s="30"/>
    </row>
    <row r="4967" spans="1:24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13"/>
      <c r="T4967" s="13"/>
      <c r="U4967" s="13"/>
      <c r="V4967" s="13"/>
      <c r="W4967" s="4"/>
      <c r="X4967" s="30"/>
    </row>
    <row r="4968" spans="1:24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13"/>
      <c r="T4968" s="13"/>
      <c r="U4968" s="13"/>
      <c r="V4968" s="13"/>
      <c r="W4968" s="4"/>
      <c r="X4968" s="30"/>
    </row>
    <row r="4969" spans="1:24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13"/>
      <c r="T4969" s="13"/>
      <c r="U4969" s="13"/>
      <c r="V4969" s="13"/>
      <c r="W4969" s="4"/>
      <c r="X4969" s="30"/>
    </row>
    <row r="4970" spans="1:24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13"/>
      <c r="T4970" s="13"/>
      <c r="U4970" s="13"/>
      <c r="V4970" s="13"/>
      <c r="W4970" s="4"/>
      <c r="X4970" s="30"/>
    </row>
    <row r="4971" spans="1:24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13"/>
      <c r="T4971" s="13"/>
      <c r="U4971" s="13"/>
      <c r="V4971" s="13"/>
      <c r="W4971" s="4"/>
      <c r="X4971" s="30"/>
    </row>
    <row r="4972" spans="1:24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13"/>
      <c r="T4972" s="13"/>
      <c r="U4972" s="13"/>
      <c r="V4972" s="13"/>
      <c r="W4972" s="4"/>
      <c r="X4972" s="30"/>
    </row>
    <row r="4973" spans="1:24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13"/>
      <c r="T4973" s="13"/>
      <c r="U4973" s="13"/>
      <c r="V4973" s="13"/>
      <c r="W4973" s="4"/>
      <c r="X4973" s="30"/>
    </row>
    <row r="4974" spans="1:24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13"/>
      <c r="T4974" s="13"/>
      <c r="U4974" s="13"/>
      <c r="V4974" s="13"/>
      <c r="W4974" s="4"/>
      <c r="X4974" s="30"/>
    </row>
    <row r="4975" spans="1:24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13"/>
      <c r="T4975" s="13"/>
      <c r="U4975" s="13"/>
      <c r="V4975" s="13"/>
      <c r="W4975" s="4"/>
      <c r="X4975" s="30"/>
    </row>
    <row r="4976" spans="1:24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13"/>
      <c r="T4976" s="13"/>
      <c r="U4976" s="13"/>
      <c r="V4976" s="13"/>
      <c r="W4976" s="4"/>
      <c r="X4976" s="30"/>
    </row>
    <row r="4977" spans="1:24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13"/>
      <c r="T4977" s="13"/>
      <c r="U4977" s="13"/>
      <c r="V4977" s="13"/>
      <c r="W4977" s="4"/>
      <c r="X4977" s="30"/>
    </row>
    <row r="4978" spans="1:24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13"/>
      <c r="T4978" s="13"/>
      <c r="U4978" s="13"/>
      <c r="V4978" s="13"/>
      <c r="W4978" s="4"/>
      <c r="X4978" s="30"/>
    </row>
    <row r="4979" spans="1:24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13"/>
      <c r="T4979" s="13"/>
      <c r="U4979" s="13"/>
      <c r="V4979" s="13"/>
      <c r="W4979" s="4"/>
      <c r="X4979" s="30"/>
    </row>
    <row r="4980" spans="1:24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13"/>
      <c r="T4980" s="13"/>
      <c r="U4980" s="13"/>
      <c r="V4980" s="13"/>
      <c r="W4980" s="4"/>
      <c r="X4980" s="30"/>
    </row>
    <row r="4981" spans="1:24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13"/>
      <c r="T4981" s="13"/>
      <c r="U4981" s="13"/>
      <c r="V4981" s="13"/>
      <c r="W4981" s="4"/>
      <c r="X4981" s="30"/>
    </row>
    <row r="4982" spans="1:24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13"/>
      <c r="T4982" s="13"/>
      <c r="U4982" s="13"/>
      <c r="V4982" s="13"/>
      <c r="W4982" s="4"/>
      <c r="X4982" s="30"/>
    </row>
    <row r="4983" spans="1:24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13"/>
      <c r="T4983" s="13"/>
      <c r="U4983" s="13"/>
      <c r="V4983" s="13"/>
      <c r="W4983" s="4"/>
      <c r="X4983" s="30"/>
    </row>
    <row r="4984" spans="1:24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13"/>
      <c r="T4984" s="13"/>
      <c r="U4984" s="13"/>
      <c r="V4984" s="13"/>
      <c r="W4984" s="4"/>
      <c r="X4984" s="30"/>
    </row>
    <row r="4985" spans="1:24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13"/>
      <c r="T4985" s="13"/>
      <c r="U4985" s="13"/>
      <c r="V4985" s="13"/>
      <c r="W4985" s="4"/>
      <c r="X4985" s="30"/>
    </row>
    <row r="4986" spans="1:24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13"/>
      <c r="T4986" s="13"/>
      <c r="U4986" s="13"/>
      <c r="V4986" s="13"/>
      <c r="W4986" s="4"/>
      <c r="X4986" s="30"/>
    </row>
    <row r="4987" spans="1:24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13"/>
      <c r="T4987" s="13"/>
      <c r="U4987" s="13"/>
      <c r="V4987" s="13"/>
      <c r="W4987" s="4"/>
      <c r="X4987" s="30"/>
    </row>
    <row r="4988" spans="1:24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13"/>
      <c r="T4988" s="13"/>
      <c r="U4988" s="13"/>
      <c r="V4988" s="13"/>
      <c r="W4988" s="4"/>
      <c r="X4988" s="30"/>
    </row>
    <row r="4989" spans="1:24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13"/>
      <c r="T4989" s="13"/>
      <c r="U4989" s="13"/>
      <c r="V4989" s="13"/>
      <c r="W4989" s="4"/>
      <c r="X4989" s="30"/>
    </row>
    <row r="4990" spans="1:24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13"/>
      <c r="T4990" s="13"/>
      <c r="U4990" s="13"/>
      <c r="V4990" s="13"/>
      <c r="W4990" s="4"/>
      <c r="X4990" s="30"/>
    </row>
    <row r="4991" spans="1:24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13"/>
      <c r="T4991" s="13"/>
      <c r="U4991" s="13"/>
      <c r="V4991" s="13"/>
      <c r="W4991" s="4"/>
      <c r="X4991" s="30"/>
    </row>
    <row r="4992" spans="1:24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13"/>
      <c r="T4992" s="13"/>
      <c r="U4992" s="13"/>
      <c r="V4992" s="13"/>
      <c r="W4992" s="4"/>
      <c r="X4992" s="30"/>
    </row>
    <row r="4993" spans="1:24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13"/>
      <c r="T4993" s="13"/>
      <c r="U4993" s="13"/>
      <c r="V4993" s="13"/>
      <c r="W4993" s="4"/>
      <c r="X4993" s="30"/>
    </row>
    <row r="4994" spans="1:24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13"/>
      <c r="T4994" s="13"/>
      <c r="U4994" s="13"/>
      <c r="V4994" s="13"/>
      <c r="W4994" s="4"/>
      <c r="X4994" s="30"/>
    </row>
    <row r="4995" spans="1:24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13"/>
      <c r="T4995" s="13"/>
      <c r="U4995" s="13"/>
      <c r="V4995" s="13"/>
      <c r="W4995" s="4"/>
      <c r="X4995" s="30"/>
    </row>
    <row r="4996" spans="1:24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13"/>
      <c r="T4996" s="13"/>
      <c r="U4996" s="13"/>
      <c r="V4996" s="13"/>
      <c r="W4996" s="4"/>
      <c r="X4996" s="30"/>
    </row>
    <row r="4997" spans="1:24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13"/>
      <c r="T4997" s="13"/>
      <c r="U4997" s="13"/>
      <c r="V4997" s="13"/>
      <c r="W4997" s="4"/>
      <c r="X4997" s="30"/>
    </row>
    <row r="4998" spans="1:24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13"/>
      <c r="T4998" s="13"/>
      <c r="U4998" s="13"/>
      <c r="V4998" s="13"/>
      <c r="W4998" s="4"/>
      <c r="X4998" s="30"/>
    </row>
    <row r="4999" spans="1:24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13"/>
      <c r="T4999" s="13"/>
      <c r="U4999" s="13"/>
      <c r="V4999" s="13"/>
      <c r="W4999" s="4"/>
      <c r="X4999" s="30"/>
    </row>
    <row r="5000" spans="1:24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13"/>
      <c r="T5000" s="13"/>
      <c r="U5000" s="13"/>
      <c r="V5000" s="13"/>
      <c r="W5000" s="4"/>
      <c r="X5000" s="30"/>
    </row>
    <row r="5001" spans="1:24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13"/>
      <c r="T5001" s="13"/>
      <c r="U5001" s="13"/>
      <c r="V5001" s="13"/>
      <c r="W5001" s="4"/>
      <c r="X5001" s="30"/>
    </row>
    <row r="5002" spans="1:24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13"/>
      <c r="T5002" s="13"/>
      <c r="U5002" s="13"/>
      <c r="V5002" s="13"/>
      <c r="W5002" s="4"/>
      <c r="X5002" s="30"/>
    </row>
    <row r="5003" spans="1:24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13"/>
      <c r="T5003" s="13"/>
      <c r="U5003" s="13"/>
      <c r="V5003" s="13"/>
      <c r="W5003" s="4"/>
      <c r="X5003" s="30"/>
    </row>
    <row r="5004" spans="1:24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13"/>
      <c r="T5004" s="13"/>
      <c r="U5004" s="13"/>
      <c r="V5004" s="13"/>
      <c r="W5004" s="4"/>
      <c r="X5004" s="30"/>
    </row>
    <row r="5005" spans="1:24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13"/>
      <c r="T5005" s="13"/>
      <c r="U5005" s="13"/>
      <c r="V5005" s="13"/>
      <c r="W5005" s="4"/>
      <c r="X5005" s="30"/>
    </row>
    <row r="5006" spans="1:24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13"/>
      <c r="T5006" s="13"/>
      <c r="U5006" s="13"/>
      <c r="V5006" s="13"/>
      <c r="W5006" s="4"/>
      <c r="X5006" s="30"/>
    </row>
    <row r="5007" spans="1:24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13"/>
      <c r="T5007" s="13"/>
      <c r="U5007" s="13"/>
      <c r="V5007" s="13"/>
      <c r="W5007" s="4"/>
      <c r="X5007" s="30"/>
    </row>
    <row r="5008" spans="1:24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13"/>
      <c r="T5008" s="13"/>
      <c r="U5008" s="13"/>
      <c r="V5008" s="13"/>
      <c r="W5008" s="4"/>
      <c r="X5008" s="30"/>
    </row>
    <row r="5009" spans="1:24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13"/>
      <c r="T5009" s="13"/>
      <c r="U5009" s="13"/>
      <c r="V5009" s="13"/>
      <c r="W5009" s="4"/>
      <c r="X5009" s="30"/>
    </row>
    <row r="5010" spans="1:24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13"/>
      <c r="T5010" s="13"/>
      <c r="U5010" s="13"/>
      <c r="V5010" s="13"/>
      <c r="W5010" s="4"/>
      <c r="X5010" s="30"/>
    </row>
    <row r="5011" spans="1:24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13"/>
      <c r="T5011" s="13"/>
      <c r="U5011" s="13"/>
      <c r="V5011" s="13"/>
      <c r="W5011" s="4"/>
      <c r="X5011" s="30"/>
    </row>
    <row r="5012" spans="1:24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13"/>
      <c r="T5012" s="13"/>
      <c r="U5012" s="13"/>
      <c r="V5012" s="13"/>
      <c r="W5012" s="4"/>
      <c r="X5012" s="30"/>
    </row>
    <row r="5013" spans="1:24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13"/>
      <c r="T5013" s="13"/>
      <c r="U5013" s="13"/>
      <c r="V5013" s="13"/>
      <c r="W5013" s="4"/>
      <c r="X5013" s="30"/>
    </row>
    <row r="5014" spans="1:24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13"/>
      <c r="T5014" s="13"/>
      <c r="U5014" s="13"/>
      <c r="V5014" s="13"/>
      <c r="W5014" s="4"/>
      <c r="X5014" s="30"/>
    </row>
    <row r="5015" spans="1:24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13"/>
      <c r="T5015" s="13"/>
      <c r="U5015" s="13"/>
      <c r="V5015" s="13"/>
      <c r="W5015" s="4"/>
      <c r="X5015" s="30"/>
    </row>
    <row r="5016" spans="1:24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13"/>
      <c r="T5016" s="13"/>
      <c r="U5016" s="13"/>
      <c r="V5016" s="13"/>
      <c r="W5016" s="4"/>
      <c r="X5016" s="30"/>
    </row>
    <row r="5017" spans="1:24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13"/>
      <c r="T5017" s="13"/>
      <c r="U5017" s="13"/>
      <c r="V5017" s="13"/>
      <c r="W5017" s="4"/>
      <c r="X5017" s="30"/>
    </row>
    <row r="5018" spans="1:24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13"/>
      <c r="T5018" s="13"/>
      <c r="U5018" s="13"/>
      <c r="V5018" s="13"/>
      <c r="W5018" s="4"/>
      <c r="X5018" s="30"/>
    </row>
    <row r="5019" spans="1:24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13"/>
      <c r="T5019" s="13"/>
      <c r="U5019" s="13"/>
      <c r="V5019" s="13"/>
      <c r="W5019" s="4"/>
      <c r="X5019" s="30"/>
    </row>
    <row r="5020" spans="1:24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13"/>
      <c r="T5020" s="13"/>
      <c r="U5020" s="13"/>
      <c r="V5020" s="13"/>
      <c r="W5020" s="4"/>
      <c r="X5020" s="30"/>
    </row>
    <row r="5021" spans="1:24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13"/>
      <c r="T5021" s="13"/>
      <c r="U5021" s="13"/>
      <c r="V5021" s="13"/>
      <c r="W5021" s="4"/>
      <c r="X5021" s="30"/>
    </row>
    <row r="5022" spans="1:24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13"/>
      <c r="T5022" s="13"/>
      <c r="U5022" s="13"/>
      <c r="V5022" s="13"/>
      <c r="W5022" s="4"/>
      <c r="X5022" s="30"/>
    </row>
    <row r="5023" spans="1:24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13"/>
      <c r="T5023" s="13"/>
      <c r="U5023" s="13"/>
      <c r="V5023" s="13"/>
      <c r="W5023" s="4"/>
      <c r="X5023" s="30"/>
    </row>
    <row r="5024" spans="1:24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13"/>
      <c r="T5024" s="13"/>
      <c r="U5024" s="13"/>
      <c r="V5024" s="13"/>
      <c r="W5024" s="4"/>
      <c r="X5024" s="30"/>
    </row>
    <row r="5025" spans="1:24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13"/>
      <c r="T5025" s="13"/>
      <c r="U5025" s="13"/>
      <c r="V5025" s="13"/>
      <c r="W5025" s="4"/>
      <c r="X5025" s="30"/>
    </row>
    <row r="5026" spans="1:24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13"/>
      <c r="T5026" s="13"/>
      <c r="U5026" s="13"/>
      <c r="V5026" s="13"/>
      <c r="W5026" s="4"/>
      <c r="X5026" s="30"/>
    </row>
    <row r="5027" spans="1:24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13"/>
      <c r="T5027" s="13"/>
      <c r="U5027" s="13"/>
      <c r="V5027" s="13"/>
      <c r="W5027" s="4"/>
      <c r="X5027" s="30"/>
    </row>
    <row r="5028" spans="1:24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13"/>
      <c r="T5028" s="13"/>
      <c r="U5028" s="13"/>
      <c r="V5028" s="13"/>
      <c r="W5028" s="4"/>
      <c r="X5028" s="30"/>
    </row>
    <row r="5029" spans="1:24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13"/>
      <c r="T5029" s="13"/>
      <c r="U5029" s="13"/>
      <c r="V5029" s="13"/>
      <c r="W5029" s="4"/>
      <c r="X5029" s="30"/>
    </row>
    <row r="5030" spans="1:24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13"/>
      <c r="T5030" s="13"/>
      <c r="U5030" s="13"/>
      <c r="V5030" s="13"/>
      <c r="W5030" s="4"/>
      <c r="X5030" s="30"/>
    </row>
    <row r="5031" spans="1:24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13"/>
      <c r="T5031" s="13"/>
      <c r="U5031" s="13"/>
      <c r="V5031" s="13"/>
      <c r="W5031" s="4"/>
      <c r="X5031" s="30"/>
    </row>
    <row r="5032" spans="1:24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13"/>
      <c r="T5032" s="13"/>
      <c r="U5032" s="13"/>
      <c r="V5032" s="13"/>
      <c r="W5032" s="4"/>
      <c r="X5032" s="30"/>
    </row>
    <row r="5033" spans="1:24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13"/>
      <c r="T5033" s="13"/>
      <c r="U5033" s="13"/>
      <c r="V5033" s="13"/>
      <c r="W5033" s="4"/>
      <c r="X5033" s="30"/>
    </row>
    <row r="5034" spans="1:24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13"/>
      <c r="T5034" s="13"/>
      <c r="U5034" s="13"/>
      <c r="V5034" s="13"/>
      <c r="W5034" s="4"/>
      <c r="X5034" s="30"/>
    </row>
    <row r="5035" spans="1:24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13"/>
      <c r="T5035" s="13"/>
      <c r="U5035" s="13"/>
      <c r="V5035" s="13"/>
      <c r="W5035" s="4"/>
      <c r="X5035" s="30"/>
    </row>
    <row r="5036" spans="1:24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13"/>
      <c r="T5036" s="13"/>
      <c r="U5036" s="13"/>
      <c r="V5036" s="13"/>
      <c r="W5036" s="4"/>
      <c r="X5036" s="30"/>
    </row>
    <row r="5037" spans="1:24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13"/>
      <c r="T5037" s="13"/>
      <c r="U5037" s="13"/>
      <c r="V5037" s="13"/>
      <c r="W5037" s="4"/>
      <c r="X5037" s="30"/>
    </row>
    <row r="5038" spans="1:24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13"/>
      <c r="T5038" s="13"/>
      <c r="U5038" s="13"/>
      <c r="V5038" s="13"/>
      <c r="W5038" s="4"/>
      <c r="X5038" s="30"/>
    </row>
    <row r="5039" spans="1:24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13"/>
      <c r="T5039" s="13"/>
      <c r="U5039" s="13"/>
      <c r="V5039" s="13"/>
      <c r="W5039" s="4"/>
      <c r="X5039" s="30"/>
    </row>
    <row r="5040" spans="1:24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13"/>
      <c r="T5040" s="13"/>
      <c r="U5040" s="13"/>
      <c r="V5040" s="13"/>
      <c r="W5040" s="4"/>
      <c r="X5040" s="30"/>
    </row>
    <row r="5041" spans="1:24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13"/>
      <c r="T5041" s="13"/>
      <c r="U5041" s="13"/>
      <c r="V5041" s="13"/>
      <c r="W5041" s="4"/>
      <c r="X5041" s="30"/>
    </row>
    <row r="5042" spans="1:24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13"/>
      <c r="T5042" s="13"/>
      <c r="U5042" s="13"/>
      <c r="V5042" s="13"/>
      <c r="W5042" s="4"/>
      <c r="X5042" s="30"/>
    </row>
    <row r="5043" spans="1:24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13"/>
      <c r="T5043" s="13"/>
      <c r="U5043" s="13"/>
      <c r="V5043" s="13"/>
      <c r="W5043" s="4"/>
      <c r="X5043" s="30"/>
    </row>
    <row r="5044" spans="1:24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13"/>
      <c r="T5044" s="13"/>
      <c r="U5044" s="13"/>
      <c r="V5044" s="13"/>
      <c r="W5044" s="4"/>
      <c r="X5044" s="30"/>
    </row>
    <row r="5045" spans="1:24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13"/>
      <c r="T5045" s="13"/>
      <c r="U5045" s="13"/>
      <c r="V5045" s="13"/>
      <c r="W5045" s="4"/>
      <c r="X5045" s="30"/>
    </row>
    <row r="5046" spans="1:24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13"/>
      <c r="T5046" s="13"/>
      <c r="U5046" s="13"/>
      <c r="V5046" s="13"/>
      <c r="W5046" s="4"/>
      <c r="X5046" s="30"/>
    </row>
    <row r="5047" spans="1:24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13"/>
      <c r="T5047" s="13"/>
      <c r="U5047" s="13"/>
      <c r="V5047" s="13"/>
      <c r="W5047" s="4"/>
      <c r="X5047" s="30"/>
    </row>
    <row r="5048" spans="1:24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13"/>
      <c r="T5048" s="13"/>
      <c r="U5048" s="13"/>
      <c r="V5048" s="13"/>
      <c r="W5048" s="4"/>
      <c r="X5048" s="30"/>
    </row>
    <row r="5049" spans="1:24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13"/>
      <c r="T5049" s="13"/>
      <c r="U5049" s="13"/>
      <c r="V5049" s="13"/>
      <c r="W5049" s="4"/>
      <c r="X5049" s="30"/>
    </row>
    <row r="5050" spans="1:24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13"/>
      <c r="T5050" s="13"/>
      <c r="U5050" s="13"/>
      <c r="V5050" s="13"/>
      <c r="W5050" s="4"/>
      <c r="X5050" s="30"/>
    </row>
    <row r="5051" spans="1:24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13"/>
      <c r="T5051" s="13"/>
      <c r="U5051" s="13"/>
      <c r="V5051" s="13"/>
      <c r="W5051" s="4"/>
      <c r="X5051" s="30"/>
    </row>
    <row r="5052" spans="1:24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13"/>
      <c r="T5052" s="13"/>
      <c r="U5052" s="13"/>
      <c r="V5052" s="13"/>
      <c r="W5052" s="4"/>
      <c r="X5052" s="30"/>
    </row>
    <row r="5053" spans="1:24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13"/>
      <c r="T5053" s="13"/>
      <c r="U5053" s="13"/>
      <c r="V5053" s="13"/>
      <c r="W5053" s="4"/>
      <c r="X5053" s="30"/>
    </row>
    <row r="5054" spans="1:24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13"/>
      <c r="T5054" s="13"/>
      <c r="U5054" s="13"/>
      <c r="V5054" s="13"/>
      <c r="W5054" s="4"/>
      <c r="X5054" s="30"/>
    </row>
    <row r="5055" spans="1:24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13"/>
      <c r="T5055" s="13"/>
      <c r="U5055" s="13"/>
      <c r="V5055" s="13"/>
      <c r="W5055" s="4"/>
      <c r="X5055" s="30"/>
    </row>
    <row r="5056" spans="1:24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13"/>
      <c r="T5056" s="13"/>
      <c r="U5056" s="13"/>
      <c r="V5056" s="13"/>
      <c r="W5056" s="4"/>
      <c r="X5056" s="30"/>
    </row>
    <row r="5057" spans="1:24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13"/>
      <c r="T5057" s="13"/>
      <c r="U5057" s="13"/>
      <c r="V5057" s="13"/>
      <c r="W5057" s="4"/>
      <c r="X5057" s="30"/>
    </row>
    <row r="5058" spans="1:24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13"/>
      <c r="T5058" s="13"/>
      <c r="U5058" s="13"/>
      <c r="V5058" s="13"/>
      <c r="W5058" s="4"/>
      <c r="X5058" s="30"/>
    </row>
    <row r="5059" spans="1:24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13"/>
      <c r="T5059" s="13"/>
      <c r="U5059" s="13"/>
      <c r="V5059" s="13"/>
      <c r="W5059" s="4"/>
      <c r="X5059" s="30"/>
    </row>
    <row r="5060" spans="1:24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13"/>
      <c r="T5060" s="13"/>
      <c r="U5060" s="13"/>
      <c r="V5060" s="13"/>
      <c r="W5060" s="4"/>
      <c r="X5060" s="30"/>
    </row>
    <row r="5061" spans="1:24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13"/>
      <c r="T5061" s="13"/>
      <c r="U5061" s="13"/>
      <c r="V5061" s="13"/>
      <c r="W5061" s="4"/>
      <c r="X5061" s="30"/>
    </row>
    <row r="5062" spans="1:24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13"/>
      <c r="T5062" s="13"/>
      <c r="U5062" s="13"/>
      <c r="V5062" s="13"/>
      <c r="W5062" s="4"/>
      <c r="X5062" s="30"/>
    </row>
    <row r="5063" spans="1:24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13"/>
      <c r="T5063" s="13"/>
      <c r="U5063" s="13"/>
      <c r="V5063" s="13"/>
      <c r="W5063" s="4"/>
      <c r="X5063" s="30"/>
    </row>
    <row r="5064" spans="1:24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13"/>
      <c r="T5064" s="13"/>
      <c r="U5064" s="13"/>
      <c r="V5064" s="13"/>
      <c r="W5064" s="4"/>
      <c r="X5064" s="30"/>
    </row>
    <row r="5065" spans="1:24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13"/>
      <c r="T5065" s="13"/>
      <c r="U5065" s="13"/>
      <c r="V5065" s="13"/>
      <c r="W5065" s="4"/>
      <c r="X5065" s="30"/>
    </row>
    <row r="5066" spans="1:24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13"/>
      <c r="T5066" s="13"/>
      <c r="U5066" s="13"/>
      <c r="V5066" s="13"/>
      <c r="W5066" s="4"/>
      <c r="X5066" s="30"/>
    </row>
    <row r="5067" spans="1:24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13"/>
      <c r="T5067" s="13"/>
      <c r="U5067" s="13"/>
      <c r="V5067" s="13"/>
      <c r="W5067" s="4"/>
      <c r="X5067" s="30"/>
    </row>
    <row r="5068" spans="1:24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13"/>
      <c r="T5068" s="13"/>
      <c r="U5068" s="13"/>
      <c r="V5068" s="13"/>
      <c r="W5068" s="4"/>
      <c r="X5068" s="30"/>
    </row>
    <row r="5069" spans="1:24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13"/>
      <c r="T5069" s="13"/>
      <c r="U5069" s="13"/>
      <c r="V5069" s="13"/>
      <c r="W5069" s="4"/>
      <c r="X5069" s="30"/>
    </row>
    <row r="5070" spans="1:24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13"/>
      <c r="T5070" s="13"/>
      <c r="U5070" s="13"/>
      <c r="V5070" s="13"/>
      <c r="W5070" s="4"/>
      <c r="X5070" s="30"/>
    </row>
    <row r="5071" spans="1:24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13"/>
      <c r="T5071" s="13"/>
      <c r="U5071" s="13"/>
      <c r="V5071" s="13"/>
      <c r="W5071" s="4"/>
      <c r="X5071" s="30"/>
    </row>
    <row r="5072" spans="1:24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13"/>
      <c r="T5072" s="13"/>
      <c r="U5072" s="13"/>
      <c r="V5072" s="13"/>
      <c r="W5072" s="4"/>
      <c r="X5072" s="30"/>
    </row>
    <row r="5073" spans="1:24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13"/>
      <c r="T5073" s="13"/>
      <c r="U5073" s="13"/>
      <c r="V5073" s="13"/>
      <c r="W5073" s="4"/>
      <c r="X5073" s="30"/>
    </row>
    <row r="5074" spans="1:24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13"/>
      <c r="T5074" s="13"/>
      <c r="U5074" s="13"/>
      <c r="V5074" s="13"/>
      <c r="W5074" s="4"/>
      <c r="X5074" s="30"/>
    </row>
    <row r="5075" spans="1:24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13"/>
      <c r="T5075" s="13"/>
      <c r="U5075" s="13"/>
      <c r="V5075" s="13"/>
      <c r="W5075" s="4"/>
      <c r="X5075" s="30"/>
    </row>
    <row r="5076" spans="1:24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13"/>
      <c r="T5076" s="13"/>
      <c r="U5076" s="13"/>
      <c r="V5076" s="13"/>
      <c r="W5076" s="4"/>
      <c r="X5076" s="30"/>
    </row>
    <row r="5077" spans="1:24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13"/>
      <c r="T5077" s="13"/>
      <c r="U5077" s="13"/>
      <c r="V5077" s="13"/>
      <c r="W5077" s="4"/>
      <c r="X5077" s="30"/>
    </row>
    <row r="5078" spans="1:24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13"/>
      <c r="T5078" s="13"/>
      <c r="U5078" s="13"/>
      <c r="V5078" s="13"/>
      <c r="W5078" s="4"/>
      <c r="X5078" s="30"/>
    </row>
    <row r="5079" spans="1:24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13"/>
      <c r="T5079" s="13"/>
      <c r="U5079" s="13"/>
      <c r="V5079" s="13"/>
      <c r="W5079" s="4"/>
      <c r="X5079" s="30"/>
    </row>
    <row r="5080" spans="1:24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13"/>
      <c r="T5080" s="13"/>
      <c r="U5080" s="13"/>
      <c r="V5080" s="13"/>
      <c r="W5080" s="4"/>
      <c r="X5080" s="30"/>
    </row>
    <row r="5081" spans="1:24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13"/>
      <c r="T5081" s="13"/>
      <c r="U5081" s="13"/>
      <c r="V5081" s="13"/>
      <c r="W5081" s="4"/>
      <c r="X5081" s="30"/>
    </row>
    <row r="5082" spans="1:24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13"/>
      <c r="T5082" s="13"/>
      <c r="U5082" s="13"/>
      <c r="V5082" s="13"/>
      <c r="W5082" s="4"/>
      <c r="X5082" s="30"/>
    </row>
    <row r="5083" spans="1:24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13"/>
      <c r="T5083" s="13"/>
      <c r="U5083" s="13"/>
      <c r="V5083" s="13"/>
      <c r="W5083" s="4"/>
      <c r="X5083" s="30"/>
    </row>
    <row r="5084" spans="1:24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13"/>
      <c r="T5084" s="13"/>
      <c r="U5084" s="13"/>
      <c r="V5084" s="13"/>
      <c r="W5084" s="4"/>
      <c r="X5084" s="30"/>
    </row>
    <row r="5085" spans="1:24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13"/>
      <c r="T5085" s="13"/>
      <c r="U5085" s="13"/>
      <c r="V5085" s="13"/>
      <c r="W5085" s="4"/>
      <c r="X5085" s="30"/>
    </row>
    <row r="5086" spans="1:24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13"/>
      <c r="T5086" s="13"/>
      <c r="U5086" s="13"/>
      <c r="V5086" s="13"/>
      <c r="W5086" s="4"/>
      <c r="X5086" s="30"/>
    </row>
    <row r="5087" spans="1:24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13"/>
      <c r="T5087" s="13"/>
      <c r="U5087" s="13"/>
      <c r="V5087" s="13"/>
      <c r="W5087" s="4"/>
      <c r="X5087" s="30"/>
    </row>
    <row r="5088" spans="1:24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13"/>
      <c r="T5088" s="13"/>
      <c r="U5088" s="13"/>
      <c r="V5088" s="13"/>
      <c r="W5088" s="4"/>
      <c r="X5088" s="30"/>
    </row>
    <row r="5089" spans="1:24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13"/>
      <c r="T5089" s="13"/>
      <c r="U5089" s="13"/>
      <c r="V5089" s="13"/>
      <c r="W5089" s="4"/>
      <c r="X5089" s="30"/>
    </row>
    <row r="5090" spans="1:24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13"/>
      <c r="T5090" s="13"/>
      <c r="U5090" s="13"/>
      <c r="V5090" s="13"/>
      <c r="W5090" s="4"/>
      <c r="X5090" s="30"/>
    </row>
    <row r="5091" spans="1:24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13"/>
      <c r="T5091" s="13"/>
      <c r="U5091" s="13"/>
      <c r="V5091" s="13"/>
      <c r="W5091" s="4"/>
      <c r="X5091" s="30"/>
    </row>
    <row r="5092" spans="1:24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13"/>
      <c r="T5092" s="13"/>
      <c r="U5092" s="13"/>
      <c r="V5092" s="13"/>
      <c r="W5092" s="4"/>
      <c r="X5092" s="30"/>
    </row>
    <row r="5093" spans="1:24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13"/>
      <c r="T5093" s="13"/>
      <c r="U5093" s="13"/>
      <c r="V5093" s="13"/>
      <c r="W5093" s="4"/>
      <c r="X5093" s="30"/>
    </row>
    <row r="5094" spans="1:24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13"/>
      <c r="T5094" s="13"/>
      <c r="U5094" s="13"/>
      <c r="V5094" s="13"/>
      <c r="W5094" s="4"/>
      <c r="X5094" s="30"/>
    </row>
    <row r="5095" spans="1:24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13"/>
      <c r="T5095" s="13"/>
      <c r="U5095" s="13"/>
      <c r="V5095" s="13"/>
      <c r="W5095" s="4"/>
      <c r="X5095" s="30"/>
    </row>
    <row r="5096" spans="1:24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13"/>
      <c r="T5096" s="13"/>
      <c r="U5096" s="13"/>
      <c r="V5096" s="13"/>
      <c r="W5096" s="4"/>
      <c r="X5096" s="30"/>
    </row>
    <row r="5097" spans="1:24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13"/>
      <c r="T5097" s="13"/>
      <c r="U5097" s="13"/>
      <c r="V5097" s="13"/>
      <c r="W5097" s="4"/>
      <c r="X5097" s="30"/>
    </row>
    <row r="5098" spans="1:24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13"/>
      <c r="T5098" s="13"/>
      <c r="U5098" s="13"/>
      <c r="V5098" s="13"/>
      <c r="W5098" s="4"/>
      <c r="X5098" s="30"/>
    </row>
    <row r="5099" spans="1:24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13"/>
      <c r="T5099" s="13"/>
      <c r="U5099" s="13"/>
      <c r="V5099" s="13"/>
      <c r="W5099" s="4"/>
      <c r="X5099" s="30"/>
    </row>
    <row r="5100" spans="1:24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13"/>
      <c r="T5100" s="13"/>
      <c r="U5100" s="13"/>
      <c r="V5100" s="13"/>
      <c r="W5100" s="4"/>
      <c r="X5100" s="30"/>
    </row>
    <row r="5101" spans="1:24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13"/>
      <c r="T5101" s="13"/>
      <c r="U5101" s="13"/>
      <c r="V5101" s="13"/>
      <c r="W5101" s="4"/>
      <c r="X5101" s="30"/>
    </row>
    <row r="5102" spans="1:24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13"/>
      <c r="T5102" s="13"/>
      <c r="U5102" s="13"/>
      <c r="V5102" s="13"/>
      <c r="W5102" s="4"/>
      <c r="X5102" s="30"/>
    </row>
    <row r="5103" spans="1:24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13"/>
      <c r="T5103" s="13"/>
      <c r="U5103" s="13"/>
      <c r="V5103" s="13"/>
      <c r="W5103" s="4"/>
      <c r="X5103" s="30"/>
    </row>
    <row r="5104" spans="1:24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13"/>
      <c r="T5104" s="13"/>
      <c r="U5104" s="13"/>
      <c r="V5104" s="13"/>
      <c r="W5104" s="4"/>
      <c r="X5104" s="30"/>
    </row>
    <row r="5105" spans="1:24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13"/>
      <c r="T5105" s="13"/>
      <c r="U5105" s="13"/>
      <c r="V5105" s="13"/>
      <c r="W5105" s="4"/>
      <c r="X5105" s="30"/>
    </row>
    <row r="5106" spans="1:24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13"/>
      <c r="T5106" s="13"/>
      <c r="U5106" s="13"/>
      <c r="V5106" s="13"/>
      <c r="W5106" s="4"/>
      <c r="X5106" s="30"/>
    </row>
    <row r="5107" spans="1:24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13"/>
      <c r="T5107" s="13"/>
      <c r="U5107" s="13"/>
      <c r="V5107" s="13"/>
      <c r="W5107" s="4"/>
      <c r="X5107" s="30"/>
    </row>
    <row r="5108" spans="1:24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13"/>
      <c r="T5108" s="13"/>
      <c r="U5108" s="13"/>
      <c r="V5108" s="13"/>
      <c r="W5108" s="4"/>
      <c r="X5108" s="30"/>
    </row>
    <row r="5109" spans="1:24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13"/>
      <c r="T5109" s="13"/>
      <c r="U5109" s="13"/>
      <c r="V5109" s="13"/>
      <c r="W5109" s="4"/>
      <c r="X5109" s="30"/>
    </row>
    <row r="5110" spans="1:24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13"/>
      <c r="T5110" s="13"/>
      <c r="U5110" s="13"/>
      <c r="V5110" s="13"/>
      <c r="W5110" s="4"/>
      <c r="X5110" s="30"/>
    </row>
    <row r="5111" spans="1:24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13"/>
      <c r="T5111" s="13"/>
      <c r="U5111" s="13"/>
      <c r="V5111" s="13"/>
      <c r="W5111" s="4"/>
      <c r="X5111" s="30"/>
    </row>
    <row r="5112" spans="1:24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13"/>
      <c r="T5112" s="13"/>
      <c r="U5112" s="13"/>
      <c r="V5112" s="13"/>
      <c r="W5112" s="4"/>
      <c r="X5112" s="30"/>
    </row>
    <row r="5113" spans="1:24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13"/>
      <c r="T5113" s="13"/>
      <c r="U5113" s="13"/>
      <c r="V5113" s="13"/>
      <c r="W5113" s="4"/>
      <c r="X5113" s="30"/>
    </row>
    <row r="5114" spans="1:24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13"/>
      <c r="T5114" s="13"/>
      <c r="U5114" s="13"/>
      <c r="V5114" s="13"/>
      <c r="W5114" s="4"/>
      <c r="X5114" s="30"/>
    </row>
    <row r="5115" spans="1:24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13"/>
      <c r="T5115" s="13"/>
      <c r="U5115" s="13"/>
      <c r="V5115" s="13"/>
      <c r="W5115" s="4"/>
      <c r="X5115" s="30"/>
    </row>
    <row r="5116" spans="1:24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13"/>
      <c r="T5116" s="13"/>
      <c r="U5116" s="13"/>
      <c r="V5116" s="13"/>
      <c r="W5116" s="4"/>
      <c r="X5116" s="30"/>
    </row>
    <row r="5117" spans="1:24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13"/>
      <c r="T5117" s="13"/>
      <c r="U5117" s="13"/>
      <c r="V5117" s="13"/>
      <c r="W5117" s="4"/>
      <c r="X5117" s="30"/>
    </row>
    <row r="5118" spans="1:24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13"/>
      <c r="T5118" s="13"/>
      <c r="U5118" s="13"/>
      <c r="V5118" s="13"/>
      <c r="W5118" s="4"/>
      <c r="X5118" s="30"/>
    </row>
    <row r="5119" spans="1:24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13"/>
      <c r="T5119" s="13"/>
      <c r="U5119" s="13"/>
      <c r="V5119" s="13"/>
      <c r="W5119" s="4"/>
      <c r="X5119" s="30"/>
    </row>
    <row r="5120" spans="1:24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13"/>
      <c r="T5120" s="13"/>
      <c r="U5120" s="13"/>
      <c r="V5120" s="13"/>
      <c r="W5120" s="4"/>
      <c r="X5120" s="30"/>
    </row>
    <row r="5121" spans="1:24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13"/>
      <c r="T5121" s="13"/>
      <c r="U5121" s="13"/>
      <c r="V5121" s="13"/>
      <c r="W5121" s="4"/>
      <c r="X5121" s="30"/>
    </row>
    <row r="5122" spans="1:24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13"/>
      <c r="T5122" s="13"/>
      <c r="U5122" s="13"/>
      <c r="V5122" s="13"/>
      <c r="W5122" s="4"/>
      <c r="X5122" s="30"/>
    </row>
    <row r="5123" spans="1:24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13"/>
      <c r="T5123" s="13"/>
      <c r="U5123" s="13"/>
      <c r="V5123" s="13"/>
      <c r="W5123" s="4"/>
      <c r="X5123" s="30"/>
    </row>
    <row r="5124" spans="1:24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13"/>
      <c r="T5124" s="13"/>
      <c r="U5124" s="13"/>
      <c r="V5124" s="13"/>
      <c r="W5124" s="4"/>
      <c r="X5124" s="30"/>
    </row>
    <row r="5125" spans="1:24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13"/>
      <c r="T5125" s="13"/>
      <c r="U5125" s="13"/>
      <c r="V5125" s="13"/>
      <c r="W5125" s="4"/>
      <c r="X5125" s="30"/>
    </row>
    <row r="5126" spans="1:24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13"/>
      <c r="T5126" s="13"/>
      <c r="U5126" s="13"/>
      <c r="V5126" s="13"/>
      <c r="W5126" s="4"/>
      <c r="X5126" s="30"/>
    </row>
    <row r="5127" spans="1:24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13"/>
      <c r="T5127" s="13"/>
      <c r="U5127" s="13"/>
      <c r="V5127" s="13"/>
      <c r="W5127" s="4"/>
      <c r="X5127" s="30"/>
    </row>
    <row r="5128" spans="1:24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13"/>
      <c r="T5128" s="13"/>
      <c r="U5128" s="13"/>
      <c r="V5128" s="13"/>
      <c r="W5128" s="4"/>
      <c r="X5128" s="30"/>
    </row>
    <row r="5129" spans="1:24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13"/>
      <c r="T5129" s="13"/>
      <c r="U5129" s="13"/>
      <c r="V5129" s="13"/>
      <c r="W5129" s="4"/>
      <c r="X5129" s="30"/>
    </row>
    <row r="5130" spans="1:24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13"/>
      <c r="T5130" s="13"/>
      <c r="U5130" s="13"/>
      <c r="V5130" s="13"/>
      <c r="W5130" s="4"/>
      <c r="X5130" s="30"/>
    </row>
    <row r="5131" spans="1:24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13"/>
      <c r="T5131" s="13"/>
      <c r="U5131" s="13"/>
      <c r="V5131" s="13"/>
      <c r="W5131" s="4"/>
      <c r="X5131" s="30"/>
    </row>
    <row r="5132" spans="1:24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13"/>
      <c r="T5132" s="13"/>
      <c r="U5132" s="13"/>
      <c r="V5132" s="13"/>
      <c r="W5132" s="4"/>
      <c r="X5132" s="30"/>
    </row>
    <row r="5133" spans="1:24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13"/>
      <c r="T5133" s="13"/>
      <c r="U5133" s="13"/>
      <c r="V5133" s="13"/>
      <c r="W5133" s="4"/>
      <c r="X5133" s="30"/>
    </row>
    <row r="5134" spans="1:24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13"/>
      <c r="T5134" s="13"/>
      <c r="U5134" s="13"/>
      <c r="V5134" s="13"/>
      <c r="W5134" s="4"/>
      <c r="X5134" s="30"/>
    </row>
    <row r="5135" spans="1:24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13"/>
      <c r="T5135" s="13"/>
      <c r="U5135" s="13"/>
      <c r="V5135" s="13"/>
      <c r="W5135" s="4"/>
      <c r="X5135" s="30"/>
    </row>
    <row r="5136" spans="1:24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13"/>
      <c r="T5136" s="13"/>
      <c r="U5136" s="13"/>
      <c r="V5136" s="13"/>
      <c r="W5136" s="4"/>
      <c r="X5136" s="30"/>
    </row>
    <row r="5137" spans="1:24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13"/>
      <c r="T5137" s="13"/>
      <c r="U5137" s="13"/>
      <c r="V5137" s="13"/>
      <c r="W5137" s="4"/>
      <c r="X5137" s="30"/>
    </row>
    <row r="5138" spans="1:24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13"/>
      <c r="T5138" s="13"/>
      <c r="U5138" s="13"/>
      <c r="V5138" s="13"/>
      <c r="W5138" s="4"/>
      <c r="X5138" s="30"/>
    </row>
    <row r="5139" spans="1:24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13"/>
      <c r="T5139" s="13"/>
      <c r="U5139" s="13"/>
      <c r="V5139" s="13"/>
      <c r="W5139" s="4"/>
      <c r="X5139" s="30"/>
    </row>
    <row r="5140" spans="1:24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13"/>
      <c r="T5140" s="13"/>
      <c r="U5140" s="13"/>
      <c r="V5140" s="13"/>
      <c r="W5140" s="4"/>
      <c r="X5140" s="30"/>
    </row>
    <row r="5141" spans="1:24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13"/>
      <c r="T5141" s="13"/>
      <c r="U5141" s="13"/>
      <c r="V5141" s="13"/>
      <c r="W5141" s="4"/>
      <c r="X5141" s="30"/>
    </row>
    <row r="5142" spans="1:24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13"/>
      <c r="T5142" s="13"/>
      <c r="U5142" s="13"/>
      <c r="V5142" s="13"/>
      <c r="W5142" s="4"/>
      <c r="X5142" s="30"/>
    </row>
    <row r="5143" spans="1:24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13"/>
      <c r="T5143" s="13"/>
      <c r="U5143" s="13"/>
      <c r="V5143" s="13"/>
      <c r="W5143" s="4"/>
      <c r="X5143" s="30"/>
    </row>
    <row r="5144" spans="1:24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13"/>
      <c r="T5144" s="13"/>
      <c r="U5144" s="13"/>
      <c r="V5144" s="13"/>
      <c r="W5144" s="4"/>
      <c r="X5144" s="30"/>
    </row>
    <row r="5145" spans="1:24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13"/>
      <c r="T5145" s="13"/>
      <c r="U5145" s="13"/>
      <c r="V5145" s="13"/>
      <c r="W5145" s="4"/>
      <c r="X5145" s="30"/>
    </row>
    <row r="5146" spans="1:24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13"/>
      <c r="T5146" s="13"/>
      <c r="U5146" s="13"/>
      <c r="V5146" s="13"/>
      <c r="W5146" s="4"/>
      <c r="X5146" s="30"/>
    </row>
    <row r="5147" spans="1:24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13"/>
      <c r="T5147" s="13"/>
      <c r="U5147" s="13"/>
      <c r="V5147" s="13"/>
      <c r="W5147" s="4"/>
      <c r="X5147" s="30"/>
    </row>
    <row r="5148" spans="1:24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13"/>
      <c r="T5148" s="13"/>
      <c r="U5148" s="13"/>
      <c r="V5148" s="13"/>
      <c r="W5148" s="4"/>
      <c r="X5148" s="30"/>
    </row>
    <row r="5149" spans="1:24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13"/>
      <c r="T5149" s="13"/>
      <c r="U5149" s="13"/>
      <c r="V5149" s="13"/>
      <c r="W5149" s="4"/>
      <c r="X5149" s="30"/>
    </row>
    <row r="5150" spans="1:24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13"/>
      <c r="T5150" s="13"/>
      <c r="U5150" s="13"/>
      <c r="V5150" s="13"/>
      <c r="W5150" s="4"/>
      <c r="X5150" s="30"/>
    </row>
    <row r="5151" spans="1:24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13"/>
      <c r="T5151" s="13"/>
      <c r="U5151" s="13"/>
      <c r="V5151" s="13"/>
      <c r="W5151" s="4"/>
      <c r="X5151" s="30"/>
    </row>
    <row r="5152" spans="1:24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13"/>
      <c r="T5152" s="13"/>
      <c r="U5152" s="13"/>
      <c r="V5152" s="13"/>
      <c r="W5152" s="4"/>
      <c r="X5152" s="30"/>
    </row>
    <row r="5153" spans="1:24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13"/>
      <c r="T5153" s="13"/>
      <c r="U5153" s="13"/>
      <c r="V5153" s="13"/>
      <c r="W5153" s="4"/>
      <c r="X5153" s="30"/>
    </row>
    <row r="5154" spans="1:24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13"/>
      <c r="T5154" s="13"/>
      <c r="U5154" s="13"/>
      <c r="V5154" s="13"/>
      <c r="W5154" s="4"/>
      <c r="X5154" s="30"/>
    </row>
    <row r="5155" spans="1:24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13"/>
      <c r="T5155" s="13"/>
      <c r="U5155" s="13"/>
      <c r="V5155" s="13"/>
      <c r="W5155" s="4"/>
      <c r="X5155" s="30"/>
    </row>
    <row r="5156" spans="1:24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13"/>
      <c r="T5156" s="13"/>
      <c r="U5156" s="13"/>
      <c r="V5156" s="13"/>
      <c r="W5156" s="4"/>
      <c r="X5156" s="30"/>
    </row>
    <row r="5157" spans="1:24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13"/>
      <c r="T5157" s="13"/>
      <c r="U5157" s="13"/>
      <c r="V5157" s="13"/>
      <c r="W5157" s="4"/>
      <c r="X5157" s="30"/>
    </row>
    <row r="5158" spans="1:24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13"/>
      <c r="T5158" s="13"/>
      <c r="U5158" s="13"/>
      <c r="V5158" s="13"/>
      <c r="W5158" s="4"/>
      <c r="X5158" s="30"/>
    </row>
    <row r="5159" spans="1:24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13"/>
      <c r="T5159" s="13"/>
      <c r="U5159" s="13"/>
      <c r="V5159" s="13"/>
      <c r="W5159" s="4"/>
      <c r="X5159" s="30"/>
    </row>
    <row r="5160" spans="1:24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13"/>
      <c r="T5160" s="13"/>
      <c r="U5160" s="13"/>
      <c r="V5160" s="13"/>
      <c r="W5160" s="4"/>
      <c r="X5160" s="30"/>
    </row>
    <row r="5161" spans="1:24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13"/>
      <c r="T5161" s="13"/>
      <c r="U5161" s="13"/>
      <c r="V5161" s="13"/>
      <c r="W5161" s="4"/>
      <c r="X5161" s="30"/>
    </row>
    <row r="5162" spans="1:24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13"/>
      <c r="T5162" s="13"/>
      <c r="U5162" s="13"/>
      <c r="V5162" s="13"/>
      <c r="W5162" s="4"/>
      <c r="X5162" s="30"/>
    </row>
    <row r="5163" spans="1:24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13"/>
      <c r="T5163" s="13"/>
      <c r="U5163" s="13"/>
      <c r="V5163" s="13"/>
      <c r="W5163" s="4"/>
      <c r="X5163" s="30"/>
    </row>
    <row r="5164" spans="1:24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13"/>
      <c r="T5164" s="13"/>
      <c r="U5164" s="13"/>
      <c r="V5164" s="13"/>
      <c r="W5164" s="4"/>
      <c r="X5164" s="30"/>
    </row>
    <row r="5165" spans="1:24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13"/>
      <c r="T5165" s="13"/>
      <c r="U5165" s="13"/>
      <c r="V5165" s="13"/>
      <c r="W5165" s="4"/>
      <c r="X5165" s="30"/>
    </row>
    <row r="5166" spans="1:24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13"/>
      <c r="T5166" s="13"/>
      <c r="U5166" s="13"/>
      <c r="V5166" s="13"/>
      <c r="W5166" s="4"/>
      <c r="X5166" s="30"/>
    </row>
    <row r="5167" spans="1:24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13"/>
      <c r="T5167" s="13"/>
      <c r="U5167" s="13"/>
      <c r="V5167" s="13"/>
      <c r="W5167" s="4"/>
      <c r="X5167" s="30"/>
    </row>
    <row r="5168" spans="1:24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13"/>
      <c r="T5168" s="13"/>
      <c r="U5168" s="13"/>
      <c r="V5168" s="13"/>
      <c r="W5168" s="4"/>
      <c r="X5168" s="30"/>
    </row>
    <row r="5169" spans="1:24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13"/>
      <c r="T5169" s="13"/>
      <c r="U5169" s="13"/>
      <c r="V5169" s="13"/>
      <c r="W5169" s="4"/>
      <c r="X5169" s="30"/>
    </row>
    <row r="5170" spans="1:24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13"/>
      <c r="T5170" s="13"/>
      <c r="U5170" s="13"/>
      <c r="V5170" s="13"/>
      <c r="W5170" s="4"/>
      <c r="X5170" s="30"/>
    </row>
    <row r="5171" spans="1:24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13"/>
      <c r="T5171" s="13"/>
      <c r="U5171" s="13"/>
      <c r="V5171" s="13"/>
      <c r="W5171" s="4"/>
      <c r="X5171" s="30"/>
    </row>
    <row r="5172" spans="1:24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13"/>
      <c r="T5172" s="13"/>
      <c r="U5172" s="13"/>
      <c r="V5172" s="13"/>
      <c r="W5172" s="4"/>
      <c r="X5172" s="30"/>
    </row>
    <row r="5173" spans="1:24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13"/>
      <c r="T5173" s="13"/>
      <c r="U5173" s="13"/>
      <c r="V5173" s="13"/>
      <c r="W5173" s="4"/>
      <c r="X5173" s="30"/>
    </row>
    <row r="5174" spans="1:24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13"/>
      <c r="T5174" s="13"/>
      <c r="U5174" s="13"/>
      <c r="V5174" s="13"/>
      <c r="W5174" s="4"/>
      <c r="X5174" s="30"/>
    </row>
    <row r="5175" spans="1:24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13"/>
      <c r="T5175" s="13"/>
      <c r="U5175" s="13"/>
      <c r="V5175" s="13"/>
      <c r="W5175" s="4"/>
      <c r="X5175" s="30"/>
    </row>
    <row r="5176" spans="1:24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13"/>
      <c r="T5176" s="13"/>
      <c r="U5176" s="13"/>
      <c r="V5176" s="13"/>
      <c r="W5176" s="4"/>
      <c r="X5176" s="30"/>
    </row>
    <row r="5177" spans="1:24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13"/>
      <c r="T5177" s="13"/>
      <c r="U5177" s="13"/>
      <c r="V5177" s="13"/>
      <c r="W5177" s="4"/>
      <c r="X5177" s="30"/>
    </row>
    <row r="5178" spans="1:24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13"/>
      <c r="T5178" s="13"/>
      <c r="U5178" s="13"/>
      <c r="V5178" s="13"/>
      <c r="W5178" s="4"/>
      <c r="X5178" s="30"/>
    </row>
    <row r="5179" spans="1:24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13"/>
      <c r="T5179" s="13"/>
      <c r="U5179" s="13"/>
      <c r="V5179" s="13"/>
      <c r="W5179" s="4"/>
      <c r="X5179" s="30"/>
    </row>
    <row r="5180" spans="1:24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13"/>
      <c r="T5180" s="13"/>
      <c r="U5180" s="13"/>
      <c r="V5180" s="13"/>
      <c r="W5180" s="4"/>
      <c r="X5180" s="30"/>
    </row>
    <row r="5181" spans="1:24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13"/>
      <c r="T5181" s="13"/>
      <c r="U5181" s="13"/>
      <c r="V5181" s="13"/>
      <c r="W5181" s="4"/>
      <c r="X5181" s="30"/>
    </row>
    <row r="5182" spans="1:24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13"/>
      <c r="T5182" s="13"/>
      <c r="U5182" s="13"/>
      <c r="V5182" s="13"/>
      <c r="W5182" s="4"/>
      <c r="X5182" s="30"/>
    </row>
    <row r="5183" spans="1:24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13"/>
      <c r="T5183" s="13"/>
      <c r="U5183" s="13"/>
      <c r="V5183" s="13"/>
      <c r="W5183" s="4"/>
      <c r="X5183" s="30"/>
    </row>
    <row r="5184" spans="1:24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13"/>
      <c r="T5184" s="13"/>
      <c r="U5184" s="13"/>
      <c r="V5184" s="13"/>
      <c r="W5184" s="4"/>
      <c r="X5184" s="30"/>
    </row>
    <row r="5185" spans="1:24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13"/>
      <c r="T5185" s="13"/>
      <c r="U5185" s="13"/>
      <c r="V5185" s="13"/>
      <c r="W5185" s="4"/>
      <c r="X5185" s="30"/>
    </row>
    <row r="5186" spans="1:24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13"/>
      <c r="T5186" s="13"/>
      <c r="U5186" s="13"/>
      <c r="V5186" s="13"/>
      <c r="W5186" s="4"/>
      <c r="X5186" s="30"/>
    </row>
    <row r="5187" spans="1:24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13"/>
      <c r="T5187" s="13"/>
      <c r="U5187" s="13"/>
      <c r="V5187" s="13"/>
      <c r="W5187" s="4"/>
      <c r="X5187" s="30"/>
    </row>
    <row r="5188" spans="1:24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13"/>
      <c r="T5188" s="13"/>
      <c r="U5188" s="13"/>
      <c r="V5188" s="13"/>
      <c r="W5188" s="4"/>
      <c r="X5188" s="30"/>
    </row>
    <row r="5189" spans="1:24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13"/>
      <c r="T5189" s="13"/>
      <c r="U5189" s="13"/>
      <c r="V5189" s="13"/>
      <c r="W5189" s="4"/>
      <c r="X5189" s="30"/>
    </row>
    <row r="5190" spans="1:24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13"/>
      <c r="T5190" s="13"/>
      <c r="U5190" s="13"/>
      <c r="V5190" s="13"/>
      <c r="W5190" s="4"/>
      <c r="X5190" s="30"/>
    </row>
    <row r="5191" spans="1:24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13"/>
      <c r="T5191" s="13"/>
      <c r="U5191" s="13"/>
      <c r="V5191" s="13"/>
      <c r="W5191" s="4"/>
      <c r="X5191" s="30"/>
    </row>
    <row r="5192" spans="1:24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13"/>
      <c r="T5192" s="13"/>
      <c r="U5192" s="13"/>
      <c r="V5192" s="13"/>
      <c r="W5192" s="4"/>
      <c r="X5192" s="30"/>
    </row>
    <row r="5193" spans="1:24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13"/>
      <c r="T5193" s="13"/>
      <c r="U5193" s="13"/>
      <c r="V5193" s="13"/>
      <c r="W5193" s="4"/>
      <c r="X5193" s="30"/>
    </row>
    <row r="5194" spans="1:24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13"/>
      <c r="T5194" s="13"/>
      <c r="U5194" s="13"/>
      <c r="V5194" s="13"/>
      <c r="W5194" s="4"/>
      <c r="X5194" s="30"/>
    </row>
    <row r="5195" spans="1:24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13"/>
      <c r="T5195" s="13"/>
      <c r="U5195" s="13"/>
      <c r="V5195" s="13"/>
      <c r="W5195" s="4"/>
      <c r="X5195" s="30"/>
    </row>
    <row r="5196" spans="1:24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13"/>
      <c r="T5196" s="13"/>
      <c r="U5196" s="13"/>
      <c r="V5196" s="13"/>
      <c r="W5196" s="4"/>
      <c r="X5196" s="30"/>
    </row>
    <row r="5197" spans="1:24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13"/>
      <c r="T5197" s="13"/>
      <c r="U5197" s="13"/>
      <c r="V5197" s="13"/>
      <c r="W5197" s="4"/>
      <c r="X5197" s="30"/>
    </row>
    <row r="5198" spans="1:24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13"/>
      <c r="T5198" s="13"/>
      <c r="U5198" s="13"/>
      <c r="V5198" s="13"/>
      <c r="W5198" s="4"/>
      <c r="X5198" s="30"/>
    </row>
    <row r="5199" spans="1:24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13"/>
      <c r="T5199" s="13"/>
      <c r="U5199" s="13"/>
      <c r="V5199" s="13"/>
      <c r="W5199" s="4"/>
      <c r="X5199" s="30"/>
    </row>
    <row r="5200" spans="1:24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13"/>
      <c r="T5200" s="13"/>
      <c r="U5200" s="13"/>
      <c r="V5200" s="13"/>
      <c r="W5200" s="4"/>
      <c r="X5200" s="30"/>
    </row>
    <row r="5201" spans="1:24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13"/>
      <c r="T5201" s="13"/>
      <c r="U5201" s="13"/>
      <c r="V5201" s="13"/>
      <c r="W5201" s="4"/>
      <c r="X5201" s="30"/>
    </row>
    <row r="5202" spans="1:24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13"/>
      <c r="T5202" s="13"/>
      <c r="U5202" s="13"/>
      <c r="V5202" s="13"/>
      <c r="W5202" s="4"/>
      <c r="X5202" s="30"/>
    </row>
    <row r="5203" spans="1:24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13"/>
      <c r="T5203" s="13"/>
      <c r="U5203" s="13"/>
      <c r="V5203" s="13"/>
      <c r="W5203" s="4"/>
      <c r="X5203" s="30"/>
    </row>
    <row r="5204" spans="1:24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13"/>
      <c r="T5204" s="13"/>
      <c r="U5204" s="13"/>
      <c r="V5204" s="13"/>
      <c r="W5204" s="4"/>
      <c r="X5204" s="30"/>
    </row>
    <row r="5205" spans="1:24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13"/>
      <c r="T5205" s="13"/>
      <c r="U5205" s="13"/>
      <c r="V5205" s="13"/>
      <c r="W5205" s="4"/>
      <c r="X5205" s="30"/>
    </row>
    <row r="5206" spans="1:24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13"/>
      <c r="T5206" s="13"/>
      <c r="U5206" s="13"/>
      <c r="V5206" s="13"/>
      <c r="W5206" s="4"/>
      <c r="X5206" s="30"/>
    </row>
    <row r="5207" spans="1:24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13"/>
      <c r="T5207" s="13"/>
      <c r="U5207" s="13"/>
      <c r="V5207" s="13"/>
      <c r="W5207" s="4"/>
      <c r="X5207" s="30"/>
    </row>
    <row r="5208" spans="1:24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13"/>
      <c r="T5208" s="13"/>
      <c r="U5208" s="13"/>
      <c r="V5208" s="13"/>
      <c r="W5208" s="4"/>
      <c r="X5208" s="30"/>
    </row>
    <row r="5209" spans="1:24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13"/>
      <c r="T5209" s="13"/>
      <c r="U5209" s="13"/>
      <c r="V5209" s="13"/>
      <c r="W5209" s="4"/>
      <c r="X5209" s="30"/>
    </row>
    <row r="5210" spans="1:24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13"/>
      <c r="T5210" s="13"/>
      <c r="U5210" s="13"/>
      <c r="V5210" s="13"/>
      <c r="W5210" s="4"/>
      <c r="X5210" s="30"/>
    </row>
    <row r="5211" spans="1:24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13"/>
      <c r="T5211" s="13"/>
      <c r="U5211" s="13"/>
      <c r="V5211" s="13"/>
      <c r="W5211" s="4"/>
      <c r="X5211" s="30"/>
    </row>
    <row r="5212" spans="1:24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13"/>
      <c r="T5212" s="13"/>
      <c r="U5212" s="13"/>
      <c r="V5212" s="13"/>
      <c r="W5212" s="4"/>
      <c r="X5212" s="30"/>
    </row>
    <row r="5213" spans="1:24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13"/>
      <c r="T5213" s="13"/>
      <c r="U5213" s="13"/>
      <c r="V5213" s="13"/>
      <c r="W5213" s="4"/>
      <c r="X5213" s="30"/>
    </row>
    <row r="5214" spans="1:24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13"/>
      <c r="T5214" s="13"/>
      <c r="U5214" s="13"/>
      <c r="V5214" s="13"/>
      <c r="W5214" s="4"/>
      <c r="X5214" s="30"/>
    </row>
    <row r="5215" spans="1:24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13"/>
      <c r="T5215" s="13"/>
      <c r="U5215" s="13"/>
      <c r="V5215" s="13"/>
      <c r="W5215" s="4"/>
      <c r="X5215" s="30"/>
    </row>
    <row r="5216" spans="1:24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13"/>
      <c r="T5216" s="13"/>
      <c r="U5216" s="13"/>
      <c r="V5216" s="13"/>
      <c r="W5216" s="4"/>
      <c r="X5216" s="30"/>
    </row>
    <row r="5217" spans="1:24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13"/>
      <c r="T5217" s="13"/>
      <c r="U5217" s="13"/>
      <c r="V5217" s="13"/>
      <c r="W5217" s="4"/>
      <c r="X5217" s="30"/>
    </row>
    <row r="5218" spans="1:24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13"/>
      <c r="T5218" s="13"/>
      <c r="U5218" s="13"/>
      <c r="V5218" s="13"/>
      <c r="W5218" s="4"/>
      <c r="X5218" s="30"/>
    </row>
    <row r="5219" spans="1:24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13"/>
      <c r="T5219" s="13"/>
      <c r="U5219" s="13"/>
      <c r="V5219" s="13"/>
      <c r="W5219" s="4"/>
      <c r="X5219" s="30"/>
    </row>
    <row r="5220" spans="1:24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13"/>
      <c r="T5220" s="13"/>
      <c r="U5220" s="13"/>
      <c r="V5220" s="13"/>
      <c r="W5220" s="4"/>
      <c r="X5220" s="30"/>
    </row>
    <row r="5221" spans="1:24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13"/>
      <c r="T5221" s="13"/>
      <c r="U5221" s="13"/>
      <c r="V5221" s="13"/>
      <c r="W5221" s="4"/>
      <c r="X5221" s="30"/>
    </row>
    <row r="5222" spans="1:24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13"/>
      <c r="T5222" s="13"/>
      <c r="U5222" s="13"/>
      <c r="V5222" s="13"/>
      <c r="W5222" s="4"/>
      <c r="X5222" s="30"/>
    </row>
    <row r="5223" spans="1:24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13"/>
      <c r="T5223" s="13"/>
      <c r="U5223" s="13"/>
      <c r="V5223" s="13"/>
      <c r="W5223" s="4"/>
      <c r="X5223" s="30"/>
    </row>
    <row r="5224" spans="1:24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13"/>
      <c r="T5224" s="13"/>
      <c r="U5224" s="13"/>
      <c r="V5224" s="13"/>
      <c r="W5224" s="4"/>
      <c r="X5224" s="30"/>
    </row>
    <row r="5225" spans="1:24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13"/>
      <c r="T5225" s="13"/>
      <c r="U5225" s="13"/>
      <c r="V5225" s="13"/>
      <c r="W5225" s="4"/>
      <c r="X5225" s="30"/>
    </row>
    <row r="5226" spans="1:24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13"/>
      <c r="T5226" s="13"/>
      <c r="U5226" s="13"/>
      <c r="V5226" s="13"/>
      <c r="W5226" s="4"/>
      <c r="X5226" s="30"/>
    </row>
    <row r="5227" spans="1:24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13"/>
      <c r="T5227" s="13"/>
      <c r="U5227" s="13"/>
      <c r="V5227" s="13"/>
      <c r="W5227" s="4"/>
      <c r="X5227" s="30"/>
    </row>
    <row r="5228" spans="1:24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13"/>
      <c r="T5228" s="13"/>
      <c r="U5228" s="13"/>
      <c r="V5228" s="13"/>
      <c r="W5228" s="4"/>
      <c r="X5228" s="30"/>
    </row>
    <row r="5229" spans="1:24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13"/>
      <c r="T5229" s="13"/>
      <c r="U5229" s="13"/>
      <c r="V5229" s="13"/>
      <c r="W5229" s="4"/>
      <c r="X5229" s="30"/>
    </row>
    <row r="5230" spans="1:24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13"/>
      <c r="T5230" s="13"/>
      <c r="U5230" s="13"/>
      <c r="V5230" s="13"/>
      <c r="W5230" s="4"/>
      <c r="X5230" s="30"/>
    </row>
    <row r="5231" spans="1:24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13"/>
      <c r="T5231" s="13"/>
      <c r="U5231" s="13"/>
      <c r="V5231" s="13"/>
      <c r="W5231" s="4"/>
      <c r="X5231" s="30"/>
    </row>
    <row r="5232" spans="1:24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13"/>
      <c r="T5232" s="13"/>
      <c r="U5232" s="13"/>
      <c r="V5232" s="13"/>
      <c r="W5232" s="4"/>
      <c r="X5232" s="30"/>
    </row>
    <row r="5233" spans="1:24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13"/>
      <c r="T5233" s="13"/>
      <c r="U5233" s="13"/>
      <c r="V5233" s="13"/>
      <c r="W5233" s="4"/>
      <c r="X5233" s="30"/>
    </row>
    <row r="5234" spans="1:24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13"/>
      <c r="T5234" s="13"/>
      <c r="U5234" s="13"/>
      <c r="V5234" s="13"/>
      <c r="W5234" s="4"/>
      <c r="X5234" s="30"/>
    </row>
    <row r="5235" spans="1:24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13"/>
      <c r="T5235" s="13"/>
      <c r="U5235" s="13"/>
      <c r="V5235" s="13"/>
      <c r="W5235" s="4"/>
      <c r="X5235" s="30"/>
    </row>
    <row r="5236" spans="1:24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13"/>
      <c r="T5236" s="13"/>
      <c r="U5236" s="13"/>
      <c r="V5236" s="13"/>
      <c r="W5236" s="4"/>
      <c r="X5236" s="30"/>
    </row>
    <row r="5237" spans="1:24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13"/>
      <c r="T5237" s="13"/>
      <c r="U5237" s="13"/>
      <c r="V5237" s="13"/>
      <c r="W5237" s="4"/>
      <c r="X5237" s="30"/>
    </row>
    <row r="5238" spans="1:24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13"/>
      <c r="T5238" s="13"/>
      <c r="U5238" s="13"/>
      <c r="V5238" s="13"/>
      <c r="W5238" s="4"/>
      <c r="X5238" s="30"/>
    </row>
    <row r="5239" spans="1:24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13"/>
      <c r="T5239" s="13"/>
      <c r="U5239" s="13"/>
      <c r="V5239" s="13"/>
      <c r="W5239" s="4"/>
      <c r="X5239" s="30"/>
    </row>
    <row r="5240" spans="1:24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13"/>
      <c r="T5240" s="13"/>
      <c r="U5240" s="13"/>
      <c r="V5240" s="13"/>
      <c r="W5240" s="4"/>
      <c r="X5240" s="30"/>
    </row>
    <row r="5241" spans="1:24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13"/>
      <c r="T5241" s="13"/>
      <c r="U5241" s="13"/>
      <c r="V5241" s="13"/>
      <c r="W5241" s="4"/>
      <c r="X5241" s="30"/>
    </row>
    <row r="5242" spans="1:24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13"/>
      <c r="T5242" s="13"/>
      <c r="U5242" s="13"/>
      <c r="V5242" s="13"/>
      <c r="W5242" s="4"/>
      <c r="X5242" s="30"/>
    </row>
    <row r="5243" spans="1:24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13"/>
      <c r="T5243" s="13"/>
      <c r="U5243" s="13"/>
      <c r="V5243" s="13"/>
      <c r="W5243" s="4"/>
      <c r="X5243" s="30"/>
    </row>
    <row r="5244" spans="1:24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13"/>
      <c r="T5244" s="13"/>
      <c r="U5244" s="13"/>
      <c r="V5244" s="13"/>
      <c r="W5244" s="4"/>
      <c r="X5244" s="30"/>
    </row>
    <row r="5245" spans="1:24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13"/>
      <c r="T5245" s="13"/>
      <c r="U5245" s="13"/>
      <c r="V5245" s="13"/>
      <c r="W5245" s="4"/>
      <c r="X5245" s="30"/>
    </row>
    <row r="5246" spans="1:24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13"/>
      <c r="T5246" s="13"/>
      <c r="U5246" s="13"/>
      <c r="V5246" s="13"/>
      <c r="W5246" s="4"/>
      <c r="X5246" s="30"/>
    </row>
    <row r="5247" spans="1:24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13"/>
      <c r="T5247" s="13"/>
      <c r="U5247" s="13"/>
      <c r="V5247" s="13"/>
      <c r="W5247" s="4"/>
      <c r="X5247" s="30"/>
    </row>
    <row r="5248" spans="1:24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13"/>
      <c r="T5248" s="13"/>
      <c r="U5248" s="13"/>
      <c r="V5248" s="13"/>
      <c r="W5248" s="4"/>
      <c r="X5248" s="30"/>
    </row>
    <row r="5249" spans="1:24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13"/>
      <c r="T5249" s="13"/>
      <c r="U5249" s="13"/>
      <c r="V5249" s="13"/>
      <c r="W5249" s="4"/>
      <c r="X5249" s="30"/>
    </row>
    <row r="5250" spans="1:24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13"/>
      <c r="T5250" s="13"/>
      <c r="U5250" s="13"/>
      <c r="V5250" s="13"/>
      <c r="W5250" s="4"/>
      <c r="X5250" s="30"/>
    </row>
    <row r="5251" spans="1:24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13"/>
      <c r="T5251" s="13"/>
      <c r="U5251" s="13"/>
      <c r="V5251" s="13"/>
      <c r="W5251" s="4"/>
      <c r="X5251" s="30"/>
    </row>
    <row r="5252" spans="1:24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13"/>
      <c r="T5252" s="13"/>
      <c r="U5252" s="13"/>
      <c r="V5252" s="13"/>
      <c r="W5252" s="4"/>
      <c r="X5252" s="30"/>
    </row>
    <row r="5253" spans="1:24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13"/>
      <c r="T5253" s="13"/>
      <c r="U5253" s="13"/>
      <c r="V5253" s="13"/>
      <c r="W5253" s="4"/>
      <c r="X5253" s="30"/>
    </row>
    <row r="5254" spans="1:24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13"/>
      <c r="T5254" s="13"/>
      <c r="U5254" s="13"/>
      <c r="V5254" s="13"/>
      <c r="W5254" s="4"/>
      <c r="X5254" s="30"/>
    </row>
    <row r="5255" spans="1:24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13"/>
      <c r="T5255" s="13"/>
      <c r="U5255" s="13"/>
      <c r="V5255" s="13"/>
      <c r="W5255" s="4"/>
      <c r="X5255" s="30"/>
    </row>
    <row r="5256" spans="1:24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13"/>
      <c r="T5256" s="13"/>
      <c r="U5256" s="13"/>
      <c r="V5256" s="13"/>
      <c r="W5256" s="4"/>
      <c r="X5256" s="30"/>
    </row>
    <row r="5257" spans="1:24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13"/>
      <c r="T5257" s="13"/>
      <c r="U5257" s="13"/>
      <c r="V5257" s="13"/>
      <c r="W5257" s="4"/>
      <c r="X5257" s="30"/>
    </row>
    <row r="5258" spans="1:24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13"/>
      <c r="T5258" s="13"/>
      <c r="U5258" s="13"/>
      <c r="V5258" s="13"/>
      <c r="W5258" s="4"/>
      <c r="X5258" s="30"/>
    </row>
    <row r="5259" spans="1:24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13"/>
      <c r="T5259" s="13"/>
      <c r="U5259" s="13"/>
      <c r="V5259" s="13"/>
      <c r="W5259" s="4"/>
      <c r="X5259" s="30"/>
    </row>
    <row r="5260" spans="1:24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13"/>
      <c r="T5260" s="13"/>
      <c r="U5260" s="13"/>
      <c r="V5260" s="13"/>
      <c r="W5260" s="4"/>
      <c r="X5260" s="30"/>
    </row>
    <row r="5261" spans="1:24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13"/>
      <c r="T5261" s="13"/>
      <c r="U5261" s="13"/>
      <c r="V5261" s="13"/>
      <c r="W5261" s="4"/>
      <c r="X5261" s="30"/>
    </row>
    <row r="5262" spans="1:24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13"/>
      <c r="T5262" s="13"/>
      <c r="U5262" s="13"/>
      <c r="V5262" s="13"/>
      <c r="W5262" s="4"/>
      <c r="X5262" s="30"/>
    </row>
    <row r="5263" spans="1:24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13"/>
      <c r="T5263" s="13"/>
      <c r="U5263" s="13"/>
      <c r="V5263" s="13"/>
      <c r="W5263" s="4"/>
      <c r="X5263" s="30"/>
    </row>
    <row r="5264" spans="1:24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13"/>
      <c r="T5264" s="13"/>
      <c r="U5264" s="13"/>
      <c r="V5264" s="13"/>
      <c r="W5264" s="4"/>
      <c r="X5264" s="30"/>
    </row>
    <row r="5265" spans="1:24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13"/>
      <c r="T5265" s="13"/>
      <c r="U5265" s="13"/>
      <c r="V5265" s="13"/>
      <c r="W5265" s="4"/>
      <c r="X5265" s="30"/>
    </row>
    <row r="5266" spans="1:24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13"/>
      <c r="T5266" s="13"/>
      <c r="U5266" s="13"/>
      <c r="V5266" s="13"/>
      <c r="W5266" s="4"/>
      <c r="X5266" s="30"/>
    </row>
    <row r="5267" spans="1:24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13"/>
      <c r="T5267" s="13"/>
      <c r="U5267" s="13"/>
      <c r="V5267" s="13"/>
      <c r="W5267" s="4"/>
      <c r="X5267" s="30"/>
    </row>
    <row r="5268" spans="1:24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13"/>
      <c r="T5268" s="13"/>
      <c r="U5268" s="13"/>
      <c r="V5268" s="13"/>
      <c r="W5268" s="4"/>
      <c r="X5268" s="30"/>
    </row>
    <row r="5269" spans="1:24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13"/>
      <c r="T5269" s="13"/>
      <c r="U5269" s="13"/>
      <c r="V5269" s="13"/>
      <c r="W5269" s="4"/>
      <c r="X5269" s="30"/>
    </row>
    <row r="5270" spans="1:24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13"/>
      <c r="T5270" s="13"/>
      <c r="U5270" s="13"/>
      <c r="V5270" s="13"/>
      <c r="W5270" s="4"/>
      <c r="X5270" s="30"/>
    </row>
    <row r="5271" spans="1:24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13"/>
      <c r="T5271" s="13"/>
      <c r="U5271" s="13"/>
      <c r="V5271" s="13"/>
      <c r="W5271" s="4"/>
      <c r="X5271" s="30"/>
    </row>
    <row r="5272" spans="1:24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13"/>
      <c r="T5272" s="13"/>
      <c r="U5272" s="13"/>
      <c r="V5272" s="13"/>
      <c r="W5272" s="4"/>
      <c r="X5272" s="30"/>
    </row>
    <row r="5273" spans="1:24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13"/>
      <c r="T5273" s="13"/>
      <c r="U5273" s="13"/>
      <c r="V5273" s="13"/>
      <c r="W5273" s="4"/>
      <c r="X5273" s="30"/>
    </row>
    <row r="5274" spans="1:24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13"/>
      <c r="T5274" s="13"/>
      <c r="U5274" s="13"/>
      <c r="V5274" s="13"/>
      <c r="W5274" s="4"/>
      <c r="X5274" s="30"/>
    </row>
    <row r="5275" spans="1:24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13"/>
      <c r="T5275" s="13"/>
      <c r="U5275" s="13"/>
      <c r="V5275" s="13"/>
      <c r="W5275" s="4"/>
      <c r="X5275" s="30"/>
    </row>
    <row r="5276" spans="1:24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13"/>
      <c r="T5276" s="13"/>
      <c r="U5276" s="13"/>
      <c r="V5276" s="13"/>
      <c r="W5276" s="4"/>
      <c r="X5276" s="30"/>
    </row>
    <row r="5277" spans="1:24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13"/>
      <c r="T5277" s="13"/>
      <c r="U5277" s="13"/>
      <c r="V5277" s="13"/>
      <c r="W5277" s="4"/>
      <c r="X5277" s="30"/>
    </row>
    <row r="5278" spans="1:24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13"/>
      <c r="T5278" s="13"/>
      <c r="U5278" s="13"/>
      <c r="V5278" s="13"/>
      <c r="W5278" s="4"/>
      <c r="X5278" s="30"/>
    </row>
    <row r="5279" spans="1:24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13"/>
      <c r="T5279" s="13"/>
      <c r="U5279" s="13"/>
      <c r="V5279" s="13"/>
      <c r="W5279" s="4"/>
      <c r="X5279" s="30"/>
    </row>
    <row r="5280" spans="1:24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13"/>
      <c r="T5280" s="13"/>
      <c r="U5280" s="13"/>
      <c r="V5280" s="13"/>
      <c r="W5280" s="4"/>
      <c r="X5280" s="30"/>
    </row>
    <row r="5281" spans="1:24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13"/>
      <c r="T5281" s="13"/>
      <c r="U5281" s="13"/>
      <c r="V5281" s="13"/>
      <c r="W5281" s="4"/>
      <c r="X5281" s="30"/>
    </row>
    <row r="5282" spans="1:24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13"/>
      <c r="T5282" s="13"/>
      <c r="U5282" s="13"/>
      <c r="V5282" s="13"/>
      <c r="W5282" s="4"/>
      <c r="X5282" s="30"/>
    </row>
    <row r="5283" spans="1:24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13"/>
      <c r="T5283" s="13"/>
      <c r="U5283" s="13"/>
      <c r="V5283" s="13"/>
      <c r="W5283" s="4"/>
      <c r="X5283" s="30"/>
    </row>
    <row r="5284" spans="1:24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13"/>
      <c r="T5284" s="13"/>
      <c r="U5284" s="13"/>
      <c r="V5284" s="13"/>
      <c r="W5284" s="4"/>
      <c r="X5284" s="30"/>
    </row>
    <row r="5285" spans="1:24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13"/>
      <c r="T5285" s="13"/>
      <c r="U5285" s="13"/>
      <c r="V5285" s="13"/>
      <c r="W5285" s="4"/>
      <c r="X5285" s="30"/>
    </row>
    <row r="5286" spans="1:24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13"/>
      <c r="T5286" s="13"/>
      <c r="U5286" s="13"/>
      <c r="V5286" s="13"/>
      <c r="W5286" s="4"/>
      <c r="X5286" s="30"/>
    </row>
    <row r="5287" spans="1:24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13"/>
      <c r="T5287" s="13"/>
      <c r="U5287" s="13"/>
      <c r="V5287" s="13"/>
      <c r="W5287" s="4"/>
      <c r="X5287" s="30"/>
    </row>
    <row r="5288" spans="1:24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13"/>
      <c r="T5288" s="13"/>
      <c r="U5288" s="13"/>
      <c r="V5288" s="13"/>
      <c r="W5288" s="4"/>
      <c r="X5288" s="30"/>
    </row>
    <row r="5289" spans="1:24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13"/>
      <c r="T5289" s="13"/>
      <c r="U5289" s="13"/>
      <c r="V5289" s="13"/>
      <c r="W5289" s="4"/>
      <c r="X5289" s="30"/>
    </row>
    <row r="5290" spans="1:24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13"/>
      <c r="T5290" s="13"/>
      <c r="U5290" s="13"/>
      <c r="V5290" s="13"/>
      <c r="W5290" s="4"/>
      <c r="X5290" s="30"/>
    </row>
    <row r="5291" spans="1:24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13"/>
      <c r="T5291" s="13"/>
      <c r="U5291" s="13"/>
      <c r="V5291" s="13"/>
      <c r="W5291" s="4"/>
      <c r="X5291" s="30"/>
    </row>
    <row r="5292" spans="1:24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13"/>
      <c r="T5292" s="13"/>
      <c r="U5292" s="13"/>
      <c r="V5292" s="13"/>
      <c r="W5292" s="4"/>
      <c r="X5292" s="30"/>
    </row>
    <row r="5293" spans="1:24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13"/>
      <c r="T5293" s="13"/>
      <c r="U5293" s="13"/>
      <c r="V5293" s="13"/>
      <c r="W5293" s="4"/>
      <c r="X5293" s="30"/>
    </row>
    <row r="5294" spans="1:24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13"/>
      <c r="T5294" s="13"/>
      <c r="U5294" s="13"/>
      <c r="V5294" s="13"/>
      <c r="W5294" s="4"/>
      <c r="X5294" s="30"/>
    </row>
    <row r="5295" spans="1:24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13"/>
      <c r="T5295" s="13"/>
      <c r="U5295" s="13"/>
      <c r="V5295" s="13"/>
      <c r="W5295" s="4"/>
      <c r="X5295" s="30"/>
    </row>
    <row r="5296" spans="1:24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13"/>
      <c r="T5296" s="13"/>
      <c r="U5296" s="13"/>
      <c r="V5296" s="13"/>
      <c r="W5296" s="4"/>
      <c r="X5296" s="30"/>
    </row>
    <row r="5297" spans="1:24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13"/>
      <c r="T5297" s="13"/>
      <c r="U5297" s="13"/>
      <c r="V5297" s="13"/>
      <c r="W5297" s="4"/>
      <c r="X5297" s="30"/>
    </row>
    <row r="5298" spans="1:24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13"/>
      <c r="T5298" s="13"/>
      <c r="U5298" s="13"/>
      <c r="V5298" s="13"/>
      <c r="W5298" s="4"/>
      <c r="X5298" s="30"/>
    </row>
    <row r="5299" spans="1:24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13"/>
      <c r="T5299" s="13"/>
      <c r="U5299" s="13"/>
      <c r="V5299" s="13"/>
      <c r="W5299" s="4"/>
      <c r="X5299" s="30"/>
    </row>
    <row r="5300" spans="1:24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13"/>
      <c r="T5300" s="13"/>
      <c r="U5300" s="13"/>
      <c r="V5300" s="13"/>
      <c r="W5300" s="4"/>
      <c r="X5300" s="30"/>
    </row>
    <row r="5301" spans="1:24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13"/>
      <c r="T5301" s="13"/>
      <c r="U5301" s="13"/>
      <c r="V5301" s="13"/>
      <c r="W5301" s="4"/>
      <c r="X5301" s="30"/>
    </row>
    <row r="5302" spans="1:24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13"/>
      <c r="T5302" s="13"/>
      <c r="U5302" s="13"/>
      <c r="V5302" s="13"/>
      <c r="W5302" s="4"/>
      <c r="X5302" s="30"/>
    </row>
    <row r="5303" spans="1:24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13"/>
      <c r="T5303" s="13"/>
      <c r="U5303" s="13"/>
      <c r="V5303" s="13"/>
      <c r="W5303" s="4"/>
      <c r="X5303" s="30"/>
    </row>
    <row r="5304" spans="1:24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13"/>
      <c r="T5304" s="13"/>
      <c r="U5304" s="13"/>
      <c r="V5304" s="13"/>
      <c r="W5304" s="4"/>
      <c r="X5304" s="30"/>
    </row>
    <row r="5305" spans="1:24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13"/>
      <c r="T5305" s="13"/>
      <c r="U5305" s="13"/>
      <c r="V5305" s="13"/>
      <c r="W5305" s="4"/>
      <c r="X5305" s="30"/>
    </row>
    <row r="5306" spans="1:24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13"/>
      <c r="T5306" s="13"/>
      <c r="U5306" s="13"/>
      <c r="V5306" s="13"/>
      <c r="W5306" s="4"/>
      <c r="X5306" s="30"/>
    </row>
    <row r="5307" spans="1:24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13"/>
      <c r="T5307" s="13"/>
      <c r="U5307" s="13"/>
      <c r="V5307" s="13"/>
      <c r="W5307" s="4"/>
      <c r="X5307" s="30"/>
    </row>
    <row r="5308" spans="1:24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13"/>
      <c r="T5308" s="13"/>
      <c r="U5308" s="13"/>
      <c r="V5308" s="13"/>
      <c r="W5308" s="4"/>
      <c r="X5308" s="30"/>
    </row>
    <row r="5309" spans="1:24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13"/>
      <c r="T5309" s="13"/>
      <c r="U5309" s="13"/>
      <c r="V5309" s="13"/>
      <c r="W5309" s="4"/>
      <c r="X5309" s="30"/>
    </row>
    <row r="5310" spans="1:24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13"/>
      <c r="T5310" s="13"/>
      <c r="U5310" s="13"/>
      <c r="V5310" s="13"/>
      <c r="W5310" s="4"/>
      <c r="X5310" s="30"/>
    </row>
    <row r="5311" spans="1:24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13"/>
      <c r="T5311" s="13"/>
      <c r="U5311" s="13"/>
      <c r="V5311" s="13"/>
      <c r="W5311" s="4"/>
      <c r="X5311" s="30"/>
    </row>
    <row r="5312" spans="1:24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13"/>
      <c r="T5312" s="13"/>
      <c r="U5312" s="13"/>
      <c r="V5312" s="13"/>
      <c r="W5312" s="4"/>
      <c r="X5312" s="30"/>
    </row>
    <row r="5313" spans="1:24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13"/>
      <c r="T5313" s="13"/>
      <c r="U5313" s="13"/>
      <c r="V5313" s="13"/>
      <c r="W5313" s="4"/>
      <c r="X5313" s="30"/>
    </row>
    <row r="5314" spans="1:24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13"/>
      <c r="T5314" s="13"/>
      <c r="U5314" s="13"/>
      <c r="V5314" s="13"/>
      <c r="W5314" s="4"/>
      <c r="X5314" s="30"/>
    </row>
    <row r="5315" spans="1:24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13"/>
      <c r="T5315" s="13"/>
      <c r="U5315" s="13"/>
      <c r="V5315" s="13"/>
      <c r="W5315" s="4"/>
      <c r="X5315" s="30"/>
    </row>
    <row r="5316" spans="1:24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13"/>
      <c r="T5316" s="13"/>
      <c r="U5316" s="13"/>
      <c r="V5316" s="13"/>
      <c r="W5316" s="4"/>
      <c r="X5316" s="30"/>
    </row>
    <row r="5317" spans="1:24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13"/>
      <c r="T5317" s="13"/>
      <c r="U5317" s="13"/>
      <c r="V5317" s="13"/>
      <c r="W5317" s="4"/>
      <c r="X5317" s="30"/>
    </row>
    <row r="5318" spans="1:24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13"/>
      <c r="T5318" s="13"/>
      <c r="U5318" s="13"/>
      <c r="V5318" s="13"/>
      <c r="W5318" s="4"/>
      <c r="X5318" s="30"/>
    </row>
    <row r="5319" spans="1:24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13"/>
      <c r="T5319" s="13"/>
      <c r="U5319" s="13"/>
      <c r="V5319" s="13"/>
      <c r="W5319" s="4"/>
      <c r="X5319" s="30"/>
    </row>
    <row r="5320" spans="1:24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13"/>
      <c r="T5320" s="13"/>
      <c r="U5320" s="13"/>
      <c r="V5320" s="13"/>
      <c r="W5320" s="4"/>
      <c r="X5320" s="30"/>
    </row>
    <row r="5321" spans="1:24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13"/>
      <c r="T5321" s="13"/>
      <c r="U5321" s="13"/>
      <c r="V5321" s="13"/>
      <c r="W5321" s="4"/>
      <c r="X5321" s="30"/>
    </row>
    <row r="5322" spans="1:24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13"/>
      <c r="T5322" s="13"/>
      <c r="U5322" s="13"/>
      <c r="V5322" s="13"/>
      <c r="W5322" s="4"/>
      <c r="X5322" s="30"/>
    </row>
    <row r="5323" spans="1:24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13"/>
      <c r="T5323" s="13"/>
      <c r="U5323" s="13"/>
      <c r="V5323" s="13"/>
      <c r="W5323" s="4"/>
      <c r="X5323" s="30"/>
    </row>
    <row r="5324" spans="1:24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13"/>
      <c r="T5324" s="13"/>
      <c r="U5324" s="13"/>
      <c r="V5324" s="13"/>
      <c r="W5324" s="4"/>
      <c r="X5324" s="30"/>
    </row>
    <row r="5325" spans="1:24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13"/>
      <c r="T5325" s="13"/>
      <c r="U5325" s="13"/>
      <c r="V5325" s="13"/>
      <c r="W5325" s="4"/>
      <c r="X5325" s="30"/>
    </row>
    <row r="5326" spans="1:24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13"/>
      <c r="T5326" s="13"/>
      <c r="U5326" s="13"/>
      <c r="V5326" s="13"/>
      <c r="W5326" s="4"/>
      <c r="X5326" s="30"/>
    </row>
    <row r="5327" spans="1:24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13"/>
      <c r="T5327" s="13"/>
      <c r="U5327" s="13"/>
      <c r="V5327" s="13"/>
      <c r="W5327" s="4"/>
      <c r="X5327" s="30"/>
    </row>
    <row r="5328" spans="1:24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13"/>
      <c r="T5328" s="13"/>
      <c r="U5328" s="13"/>
      <c r="V5328" s="13"/>
      <c r="W5328" s="4"/>
      <c r="X5328" s="30"/>
    </row>
    <row r="5329" spans="1:24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13"/>
      <c r="T5329" s="13"/>
      <c r="U5329" s="13"/>
      <c r="V5329" s="13"/>
      <c r="W5329" s="4"/>
      <c r="X5329" s="30"/>
    </row>
    <row r="5330" spans="1:24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13"/>
      <c r="T5330" s="13"/>
      <c r="U5330" s="13"/>
      <c r="V5330" s="13"/>
      <c r="W5330" s="4"/>
      <c r="X5330" s="30"/>
    </row>
    <row r="5331" spans="1:24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13"/>
      <c r="T5331" s="13"/>
      <c r="U5331" s="13"/>
      <c r="V5331" s="13"/>
      <c r="W5331" s="4"/>
      <c r="X5331" s="30"/>
    </row>
    <row r="5332" spans="1:24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13"/>
      <c r="T5332" s="13"/>
      <c r="U5332" s="13"/>
      <c r="V5332" s="13"/>
      <c r="W5332" s="4"/>
      <c r="X5332" s="30"/>
    </row>
    <row r="5333" spans="1:24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13"/>
      <c r="T5333" s="13"/>
      <c r="U5333" s="13"/>
      <c r="V5333" s="13"/>
      <c r="W5333" s="4"/>
      <c r="X5333" s="30"/>
    </row>
    <row r="5334" spans="1:24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13"/>
      <c r="T5334" s="13"/>
      <c r="U5334" s="13"/>
      <c r="V5334" s="13"/>
      <c r="W5334" s="4"/>
      <c r="X5334" s="30"/>
    </row>
    <row r="5335" spans="1:24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13"/>
      <c r="T5335" s="13"/>
      <c r="U5335" s="13"/>
      <c r="V5335" s="13"/>
      <c r="W5335" s="4"/>
      <c r="X5335" s="30"/>
    </row>
    <row r="5336" spans="1:24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13"/>
      <c r="T5336" s="13"/>
      <c r="U5336" s="13"/>
      <c r="V5336" s="13"/>
      <c r="W5336" s="4"/>
      <c r="X5336" s="30"/>
    </row>
    <row r="5337" spans="1:24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13"/>
      <c r="T5337" s="13"/>
      <c r="U5337" s="13"/>
      <c r="V5337" s="13"/>
      <c r="W5337" s="4"/>
      <c r="X5337" s="30"/>
    </row>
    <row r="5338" spans="1:24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13"/>
      <c r="T5338" s="13"/>
      <c r="U5338" s="13"/>
      <c r="V5338" s="13"/>
      <c r="W5338" s="4"/>
      <c r="X5338" s="30"/>
    </row>
    <row r="5339" spans="1:24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13"/>
      <c r="T5339" s="13"/>
      <c r="U5339" s="13"/>
      <c r="V5339" s="13"/>
      <c r="W5339" s="4"/>
      <c r="X5339" s="30"/>
    </row>
    <row r="5340" spans="1:24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13"/>
      <c r="T5340" s="13"/>
      <c r="U5340" s="13"/>
      <c r="V5340" s="13"/>
      <c r="W5340" s="4"/>
      <c r="X5340" s="30"/>
    </row>
    <row r="5341" spans="1:24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13"/>
      <c r="T5341" s="13"/>
      <c r="U5341" s="13"/>
      <c r="V5341" s="13"/>
      <c r="W5341" s="4"/>
      <c r="X5341" s="30"/>
    </row>
    <row r="5342" spans="1:24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13"/>
      <c r="T5342" s="13"/>
      <c r="U5342" s="13"/>
      <c r="V5342" s="13"/>
      <c r="W5342" s="4"/>
      <c r="X5342" s="30"/>
    </row>
    <row r="5343" spans="1:24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13"/>
      <c r="T5343" s="13"/>
      <c r="U5343" s="13"/>
      <c r="V5343" s="13"/>
      <c r="W5343" s="4"/>
      <c r="X5343" s="30"/>
    </row>
    <row r="5344" spans="1:24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13"/>
      <c r="T5344" s="13"/>
      <c r="U5344" s="13"/>
      <c r="V5344" s="13"/>
      <c r="W5344" s="4"/>
      <c r="X5344" s="30"/>
    </row>
    <row r="5345" spans="1:24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13"/>
      <c r="T5345" s="13"/>
      <c r="U5345" s="13"/>
      <c r="V5345" s="13"/>
      <c r="W5345" s="4"/>
      <c r="X5345" s="30"/>
    </row>
    <row r="5346" spans="1:24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13"/>
      <c r="T5346" s="13"/>
      <c r="U5346" s="13"/>
      <c r="V5346" s="13"/>
      <c r="W5346" s="4"/>
      <c r="X5346" s="30"/>
    </row>
    <row r="5347" spans="1:24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13"/>
      <c r="T5347" s="13"/>
      <c r="U5347" s="13"/>
      <c r="V5347" s="13"/>
      <c r="W5347" s="4"/>
      <c r="X5347" s="30"/>
    </row>
    <row r="5348" spans="1:24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13"/>
      <c r="T5348" s="13"/>
      <c r="U5348" s="13"/>
      <c r="V5348" s="13"/>
      <c r="W5348" s="4"/>
      <c r="X5348" s="30"/>
    </row>
    <row r="5349" spans="1:24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13"/>
      <c r="T5349" s="13"/>
      <c r="U5349" s="13"/>
      <c r="V5349" s="13"/>
      <c r="W5349" s="4"/>
      <c r="X5349" s="30"/>
    </row>
    <row r="5350" spans="1:24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13"/>
      <c r="T5350" s="13"/>
      <c r="U5350" s="13"/>
      <c r="V5350" s="13"/>
      <c r="W5350" s="4"/>
      <c r="X5350" s="30"/>
    </row>
    <row r="5351" spans="1:24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13"/>
      <c r="T5351" s="13"/>
      <c r="U5351" s="13"/>
      <c r="V5351" s="13"/>
      <c r="W5351" s="4"/>
      <c r="X5351" s="30"/>
    </row>
    <row r="5352" spans="1:24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13"/>
      <c r="T5352" s="13"/>
      <c r="U5352" s="13"/>
      <c r="V5352" s="13"/>
      <c r="W5352" s="4"/>
      <c r="X5352" s="30"/>
    </row>
    <row r="5353" spans="1:24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13"/>
      <c r="T5353" s="13"/>
      <c r="U5353" s="13"/>
      <c r="V5353" s="13"/>
      <c r="W5353" s="4"/>
      <c r="X5353" s="30"/>
    </row>
    <row r="5354" spans="1:24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13"/>
      <c r="T5354" s="13"/>
      <c r="U5354" s="13"/>
      <c r="V5354" s="13"/>
      <c r="W5354" s="4"/>
      <c r="X5354" s="30"/>
    </row>
    <row r="5355" spans="1:24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13"/>
      <c r="T5355" s="13"/>
      <c r="U5355" s="13"/>
      <c r="V5355" s="13"/>
      <c r="W5355" s="4"/>
      <c r="X5355" s="30"/>
    </row>
    <row r="5356" spans="1:24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13"/>
      <c r="T5356" s="13"/>
      <c r="U5356" s="13"/>
      <c r="V5356" s="13"/>
      <c r="W5356" s="4"/>
      <c r="X5356" s="30"/>
    </row>
    <row r="5357" spans="1:24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13"/>
      <c r="T5357" s="13"/>
      <c r="U5357" s="13"/>
      <c r="V5357" s="13"/>
      <c r="W5357" s="4"/>
      <c r="X5357" s="30"/>
    </row>
    <row r="5358" spans="1:24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13"/>
      <c r="T5358" s="13"/>
      <c r="U5358" s="13"/>
      <c r="V5358" s="13"/>
      <c r="W5358" s="4"/>
      <c r="X5358" s="30"/>
    </row>
    <row r="5359" spans="1:24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13"/>
      <c r="T5359" s="13"/>
      <c r="U5359" s="13"/>
      <c r="V5359" s="13"/>
      <c r="W5359" s="4"/>
      <c r="X5359" s="30"/>
    </row>
    <row r="5360" spans="1:24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13"/>
      <c r="T5360" s="13"/>
      <c r="U5360" s="13"/>
      <c r="V5360" s="13"/>
      <c r="W5360" s="4"/>
      <c r="X5360" s="30"/>
    </row>
    <row r="5361" spans="1:24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13"/>
      <c r="T5361" s="13"/>
      <c r="U5361" s="13"/>
      <c r="V5361" s="13"/>
      <c r="W5361" s="4"/>
      <c r="X5361" s="30"/>
    </row>
    <row r="5362" spans="1:24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13"/>
      <c r="T5362" s="13"/>
      <c r="U5362" s="13"/>
      <c r="V5362" s="13"/>
      <c r="W5362" s="4"/>
      <c r="X5362" s="30"/>
    </row>
    <row r="5363" spans="1:24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13"/>
      <c r="T5363" s="13"/>
      <c r="U5363" s="13"/>
      <c r="V5363" s="13"/>
      <c r="W5363" s="4"/>
      <c r="X5363" s="30"/>
    </row>
    <row r="5364" spans="1:24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13"/>
      <c r="T5364" s="13"/>
      <c r="U5364" s="13"/>
      <c r="V5364" s="13"/>
      <c r="W5364" s="4"/>
      <c r="X5364" s="30"/>
    </row>
    <row r="5365" spans="1:24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13"/>
      <c r="T5365" s="13"/>
      <c r="U5365" s="13"/>
      <c r="V5365" s="13"/>
      <c r="W5365" s="4"/>
      <c r="X5365" s="30"/>
    </row>
    <row r="5366" spans="1:24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13"/>
      <c r="T5366" s="13"/>
      <c r="U5366" s="13"/>
      <c r="V5366" s="13"/>
      <c r="W5366" s="4"/>
      <c r="X5366" s="30"/>
    </row>
    <row r="5367" spans="1:24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13"/>
      <c r="T5367" s="13"/>
      <c r="U5367" s="13"/>
      <c r="V5367" s="13"/>
      <c r="W5367" s="4"/>
      <c r="X5367" s="30"/>
    </row>
    <row r="5368" spans="1:24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13"/>
      <c r="T5368" s="13"/>
      <c r="U5368" s="13"/>
      <c r="V5368" s="13"/>
      <c r="W5368" s="4"/>
      <c r="X5368" s="30"/>
    </row>
    <row r="5369" spans="1:24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13"/>
      <c r="T5369" s="13"/>
      <c r="U5369" s="13"/>
      <c r="V5369" s="13"/>
      <c r="W5369" s="4"/>
      <c r="X5369" s="30"/>
    </row>
    <row r="5370" spans="1:24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13"/>
      <c r="T5370" s="13"/>
      <c r="U5370" s="13"/>
      <c r="V5370" s="13"/>
      <c r="W5370" s="4"/>
      <c r="X5370" s="30"/>
    </row>
    <row r="5371" spans="1:24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13"/>
      <c r="T5371" s="13"/>
      <c r="U5371" s="13"/>
      <c r="V5371" s="13"/>
      <c r="W5371" s="4"/>
      <c r="X5371" s="30"/>
    </row>
    <row r="5372" spans="1:24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13"/>
      <c r="T5372" s="13"/>
      <c r="U5372" s="13"/>
      <c r="V5372" s="13"/>
      <c r="W5372" s="4"/>
      <c r="X5372" s="30"/>
    </row>
    <row r="5373" spans="1:24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13"/>
      <c r="T5373" s="13"/>
      <c r="U5373" s="13"/>
      <c r="V5373" s="13"/>
      <c r="W5373" s="4"/>
      <c r="X5373" s="30"/>
    </row>
    <row r="5374" spans="1:24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13"/>
      <c r="T5374" s="13"/>
      <c r="U5374" s="13"/>
      <c r="V5374" s="13"/>
      <c r="W5374" s="4"/>
      <c r="X5374" s="30"/>
    </row>
    <row r="5375" spans="1:24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13"/>
      <c r="T5375" s="13"/>
      <c r="U5375" s="13"/>
      <c r="V5375" s="13"/>
      <c r="W5375" s="4"/>
      <c r="X5375" s="30"/>
    </row>
    <row r="5376" spans="1:24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13"/>
      <c r="T5376" s="13"/>
      <c r="U5376" s="13"/>
      <c r="V5376" s="13"/>
      <c r="W5376" s="4"/>
      <c r="X5376" s="30"/>
    </row>
    <row r="5377" spans="1:24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13"/>
      <c r="T5377" s="13"/>
      <c r="U5377" s="13"/>
      <c r="V5377" s="13"/>
      <c r="W5377" s="4"/>
      <c r="X5377" s="30"/>
    </row>
    <row r="5378" spans="1:24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13"/>
      <c r="T5378" s="13"/>
      <c r="U5378" s="13"/>
      <c r="V5378" s="13"/>
      <c r="W5378" s="4"/>
      <c r="X5378" s="30"/>
    </row>
    <row r="5379" spans="1:24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13"/>
      <c r="T5379" s="13"/>
      <c r="U5379" s="13"/>
      <c r="V5379" s="13"/>
      <c r="W5379" s="4"/>
      <c r="X5379" s="30"/>
    </row>
    <row r="5380" spans="1:24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13"/>
      <c r="T5380" s="13"/>
      <c r="U5380" s="13"/>
      <c r="V5380" s="13"/>
      <c r="W5380" s="4"/>
      <c r="X5380" s="30"/>
    </row>
    <row r="5381" spans="1:24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13"/>
      <c r="T5381" s="13"/>
      <c r="U5381" s="13"/>
      <c r="V5381" s="13"/>
      <c r="W5381" s="4"/>
      <c r="X5381" s="30"/>
    </row>
    <row r="5382" spans="1:24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13"/>
      <c r="T5382" s="13"/>
      <c r="U5382" s="13"/>
      <c r="V5382" s="13"/>
      <c r="W5382" s="4"/>
      <c r="X5382" s="30"/>
    </row>
    <row r="5383" spans="1:24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13"/>
      <c r="T5383" s="13"/>
      <c r="U5383" s="13"/>
      <c r="V5383" s="13"/>
      <c r="W5383" s="4"/>
      <c r="X5383" s="30"/>
    </row>
    <row r="5384" spans="1:24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13"/>
      <c r="T5384" s="13"/>
      <c r="U5384" s="13"/>
      <c r="V5384" s="13"/>
      <c r="W5384" s="4"/>
      <c r="X5384" s="30"/>
    </row>
    <row r="5385" spans="1:24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13"/>
      <c r="T5385" s="13"/>
      <c r="U5385" s="13"/>
      <c r="V5385" s="13"/>
      <c r="W5385" s="4"/>
      <c r="X5385" s="30"/>
    </row>
    <row r="5386" spans="1:24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13"/>
      <c r="T5386" s="13"/>
      <c r="U5386" s="13"/>
      <c r="V5386" s="13"/>
      <c r="W5386" s="4"/>
      <c r="X5386" s="30"/>
    </row>
    <row r="5387" spans="1:24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13"/>
      <c r="T5387" s="13"/>
      <c r="U5387" s="13"/>
      <c r="V5387" s="13"/>
      <c r="W5387" s="4"/>
      <c r="X5387" s="30"/>
    </row>
    <row r="5388" spans="1:24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13"/>
      <c r="T5388" s="13"/>
      <c r="U5388" s="13"/>
      <c r="V5388" s="13"/>
      <c r="W5388" s="4"/>
      <c r="X5388" s="30"/>
    </row>
    <row r="5389" spans="1:24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13"/>
      <c r="T5389" s="13"/>
      <c r="U5389" s="13"/>
      <c r="V5389" s="13"/>
      <c r="W5389" s="4"/>
      <c r="X5389" s="30"/>
    </row>
    <row r="5390" spans="1:24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13"/>
      <c r="T5390" s="13"/>
      <c r="U5390" s="13"/>
      <c r="V5390" s="13"/>
      <c r="W5390" s="4"/>
      <c r="X5390" s="30"/>
    </row>
    <row r="5391" spans="1:24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13"/>
      <c r="T5391" s="13"/>
      <c r="U5391" s="13"/>
      <c r="V5391" s="13"/>
      <c r="W5391" s="4"/>
      <c r="X5391" s="30"/>
    </row>
    <row r="5392" spans="1:24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13"/>
      <c r="T5392" s="13"/>
      <c r="U5392" s="13"/>
      <c r="V5392" s="13"/>
      <c r="W5392" s="4"/>
      <c r="X5392" s="30"/>
    </row>
    <row r="5393" spans="1:24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13"/>
      <c r="T5393" s="13"/>
      <c r="U5393" s="13"/>
      <c r="V5393" s="13"/>
      <c r="W5393" s="4"/>
      <c r="X5393" s="30"/>
    </row>
    <row r="5394" spans="1:24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13"/>
      <c r="T5394" s="13"/>
      <c r="U5394" s="13"/>
      <c r="V5394" s="13"/>
      <c r="W5394" s="4"/>
      <c r="X5394" s="30"/>
    </row>
    <row r="5395" spans="1:24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13"/>
      <c r="T5395" s="13"/>
      <c r="U5395" s="13"/>
      <c r="V5395" s="13"/>
      <c r="W5395" s="4"/>
      <c r="X5395" s="30"/>
    </row>
    <row r="5396" spans="1:24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13"/>
      <c r="T5396" s="13"/>
      <c r="U5396" s="13"/>
      <c r="V5396" s="13"/>
      <c r="W5396" s="4"/>
      <c r="X5396" s="30"/>
    </row>
    <row r="5397" spans="1:24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13"/>
      <c r="T5397" s="13"/>
      <c r="U5397" s="13"/>
      <c r="V5397" s="13"/>
      <c r="W5397" s="4"/>
      <c r="X5397" s="30"/>
    </row>
    <row r="5398" spans="1:24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13"/>
      <c r="T5398" s="13"/>
      <c r="U5398" s="13"/>
      <c r="V5398" s="13"/>
      <c r="W5398" s="4"/>
      <c r="X5398" s="30"/>
    </row>
    <row r="5399" spans="1:24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13"/>
      <c r="T5399" s="13"/>
      <c r="U5399" s="13"/>
      <c r="V5399" s="13"/>
      <c r="W5399" s="4"/>
      <c r="X5399" s="30"/>
    </row>
    <row r="5400" spans="1:24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13"/>
      <c r="T5400" s="13"/>
      <c r="U5400" s="13"/>
      <c r="V5400" s="13"/>
      <c r="W5400" s="4"/>
      <c r="X5400" s="30"/>
    </row>
    <row r="5401" spans="1:24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13"/>
      <c r="T5401" s="13"/>
      <c r="U5401" s="13"/>
      <c r="V5401" s="13"/>
      <c r="W5401" s="4"/>
      <c r="X5401" s="30"/>
    </row>
    <row r="5402" spans="1:24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13"/>
      <c r="T5402" s="13"/>
      <c r="U5402" s="13"/>
      <c r="V5402" s="13"/>
      <c r="W5402" s="4"/>
      <c r="X5402" s="30"/>
    </row>
    <row r="5403" spans="1:24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13"/>
      <c r="T5403" s="13"/>
      <c r="U5403" s="13"/>
      <c r="V5403" s="13"/>
      <c r="W5403" s="4"/>
      <c r="X5403" s="30"/>
    </row>
    <row r="5404" spans="1:24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13"/>
      <c r="T5404" s="13"/>
      <c r="U5404" s="13"/>
      <c r="V5404" s="13"/>
      <c r="W5404" s="4"/>
      <c r="X5404" s="30"/>
    </row>
    <row r="5405" spans="1:24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13"/>
      <c r="T5405" s="13"/>
      <c r="U5405" s="13"/>
      <c r="V5405" s="13"/>
      <c r="W5405" s="4"/>
      <c r="X5405" s="30"/>
    </row>
    <row r="5406" spans="1:24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13"/>
      <c r="T5406" s="13"/>
      <c r="U5406" s="13"/>
      <c r="V5406" s="13"/>
      <c r="W5406" s="4"/>
      <c r="X5406" s="30"/>
    </row>
    <row r="5407" spans="1:24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13"/>
      <c r="T5407" s="13"/>
      <c r="U5407" s="13"/>
      <c r="V5407" s="13"/>
      <c r="W5407" s="4"/>
      <c r="X5407" s="30"/>
    </row>
    <row r="5408" spans="1:24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13"/>
      <c r="T5408" s="13"/>
      <c r="U5408" s="13"/>
      <c r="V5408" s="13"/>
      <c r="W5408" s="4"/>
      <c r="X5408" s="30"/>
    </row>
    <row r="5409" spans="1:24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13"/>
      <c r="T5409" s="13"/>
      <c r="U5409" s="13"/>
      <c r="V5409" s="13"/>
      <c r="W5409" s="4"/>
      <c r="X5409" s="30"/>
    </row>
    <row r="5410" spans="1:24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13"/>
      <c r="T5410" s="13"/>
      <c r="U5410" s="13"/>
      <c r="V5410" s="13"/>
      <c r="W5410" s="4"/>
      <c r="X5410" s="30"/>
    </row>
    <row r="5411" spans="1:24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13"/>
      <c r="T5411" s="13"/>
      <c r="U5411" s="13"/>
      <c r="V5411" s="13"/>
      <c r="W5411" s="4"/>
      <c r="X5411" s="30"/>
    </row>
    <row r="5412" spans="1:24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13"/>
      <c r="T5412" s="13"/>
      <c r="U5412" s="13"/>
      <c r="V5412" s="13"/>
      <c r="W5412" s="4"/>
      <c r="X5412" s="30"/>
    </row>
    <row r="5413" spans="1:24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13"/>
      <c r="T5413" s="13"/>
      <c r="U5413" s="13"/>
      <c r="V5413" s="13"/>
      <c r="W5413" s="4"/>
      <c r="X5413" s="30"/>
    </row>
    <row r="5414" spans="1:24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13"/>
      <c r="T5414" s="13"/>
      <c r="U5414" s="13"/>
      <c r="V5414" s="13"/>
      <c r="W5414" s="4"/>
      <c r="X5414" s="30"/>
    </row>
    <row r="5415" spans="1:24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13"/>
      <c r="T5415" s="13"/>
      <c r="U5415" s="13"/>
      <c r="V5415" s="13"/>
      <c r="W5415" s="4"/>
      <c r="X5415" s="30"/>
    </row>
    <row r="5416" spans="1:24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13"/>
      <c r="T5416" s="13"/>
      <c r="U5416" s="13"/>
      <c r="V5416" s="13"/>
      <c r="W5416" s="4"/>
      <c r="X5416" s="30"/>
    </row>
    <row r="5417" spans="1:24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13"/>
      <c r="T5417" s="13"/>
      <c r="U5417" s="13"/>
      <c r="V5417" s="13"/>
      <c r="W5417" s="4"/>
      <c r="X5417" s="30"/>
    </row>
    <row r="5418" spans="1:24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13"/>
      <c r="T5418" s="13"/>
      <c r="U5418" s="13"/>
      <c r="V5418" s="13"/>
      <c r="W5418" s="4"/>
      <c r="X5418" s="30"/>
    </row>
    <row r="5419" spans="1:24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13"/>
      <c r="T5419" s="13"/>
      <c r="U5419" s="13"/>
      <c r="V5419" s="13"/>
      <c r="W5419" s="4"/>
      <c r="X5419" s="30"/>
    </row>
    <row r="5420" spans="1:24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13"/>
      <c r="T5420" s="13"/>
      <c r="U5420" s="13"/>
      <c r="V5420" s="13"/>
      <c r="W5420" s="4"/>
      <c r="X5420" s="30"/>
    </row>
    <row r="5421" spans="1:24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13"/>
      <c r="T5421" s="13"/>
      <c r="U5421" s="13"/>
      <c r="V5421" s="13"/>
      <c r="W5421" s="4"/>
      <c r="X5421" s="30"/>
    </row>
    <row r="5422" spans="1:24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13"/>
      <c r="T5422" s="13"/>
      <c r="U5422" s="13"/>
      <c r="V5422" s="13"/>
      <c r="W5422" s="4"/>
      <c r="X5422" s="30"/>
    </row>
    <row r="5423" spans="1:24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13"/>
      <c r="T5423" s="13"/>
      <c r="U5423" s="13"/>
      <c r="V5423" s="13"/>
      <c r="W5423" s="4"/>
      <c r="X5423" s="30"/>
    </row>
    <row r="5424" spans="1:24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13"/>
      <c r="T5424" s="13"/>
      <c r="U5424" s="13"/>
      <c r="V5424" s="13"/>
      <c r="W5424" s="4"/>
      <c r="X5424" s="30"/>
    </row>
    <row r="5425" spans="1:24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13"/>
      <c r="T5425" s="13"/>
      <c r="U5425" s="13"/>
      <c r="V5425" s="13"/>
      <c r="W5425" s="4"/>
      <c r="X5425" s="30"/>
    </row>
    <row r="5426" spans="1:24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13"/>
      <c r="T5426" s="13"/>
      <c r="U5426" s="13"/>
      <c r="V5426" s="13"/>
      <c r="W5426" s="4"/>
      <c r="X5426" s="30"/>
    </row>
    <row r="5427" spans="1:24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13"/>
      <c r="T5427" s="13"/>
      <c r="U5427" s="13"/>
      <c r="V5427" s="13"/>
      <c r="W5427" s="4"/>
      <c r="X5427" s="30"/>
    </row>
    <row r="5428" spans="1:24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13"/>
      <c r="T5428" s="13"/>
      <c r="U5428" s="13"/>
      <c r="V5428" s="13"/>
      <c r="W5428" s="4"/>
      <c r="X5428" s="30"/>
    </row>
    <row r="5429" spans="1:24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13"/>
      <c r="T5429" s="13"/>
      <c r="U5429" s="13"/>
      <c r="V5429" s="13"/>
      <c r="W5429" s="4"/>
      <c r="X5429" s="30"/>
    </row>
    <row r="5430" spans="1:24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13"/>
      <c r="T5430" s="13"/>
      <c r="U5430" s="13"/>
      <c r="V5430" s="13"/>
      <c r="W5430" s="4"/>
      <c r="X5430" s="30"/>
    </row>
    <row r="5431" spans="1:24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13"/>
      <c r="T5431" s="13"/>
      <c r="U5431" s="13"/>
      <c r="V5431" s="13"/>
      <c r="W5431" s="4"/>
      <c r="X5431" s="30"/>
    </row>
    <row r="5432" spans="1:24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13"/>
      <c r="T5432" s="13"/>
      <c r="U5432" s="13"/>
      <c r="V5432" s="13"/>
      <c r="W5432" s="4"/>
      <c r="X5432" s="30"/>
    </row>
    <row r="5433" spans="1:24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13"/>
      <c r="T5433" s="13"/>
      <c r="U5433" s="13"/>
      <c r="V5433" s="13"/>
      <c r="W5433" s="4"/>
      <c r="X5433" s="30"/>
    </row>
    <row r="5434" spans="1:24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13"/>
      <c r="T5434" s="13"/>
      <c r="U5434" s="13"/>
      <c r="V5434" s="13"/>
      <c r="W5434" s="4"/>
      <c r="X5434" s="30"/>
    </row>
    <row r="5435" spans="1:24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13"/>
      <c r="T5435" s="13"/>
      <c r="U5435" s="13"/>
      <c r="V5435" s="13"/>
      <c r="W5435" s="4"/>
      <c r="X5435" s="30"/>
    </row>
    <row r="5436" spans="1:24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13"/>
      <c r="T5436" s="13"/>
      <c r="U5436" s="13"/>
      <c r="V5436" s="13"/>
      <c r="W5436" s="4"/>
      <c r="X5436" s="30"/>
    </row>
    <row r="5437" spans="1:24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13"/>
      <c r="T5437" s="13"/>
      <c r="U5437" s="13"/>
      <c r="V5437" s="13"/>
      <c r="W5437" s="4"/>
      <c r="X5437" s="30"/>
    </row>
    <row r="5438" spans="1:24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13"/>
      <c r="T5438" s="13"/>
      <c r="U5438" s="13"/>
      <c r="V5438" s="13"/>
      <c r="W5438" s="4"/>
      <c r="X5438" s="30"/>
    </row>
    <row r="5439" spans="1:24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13"/>
      <c r="T5439" s="13"/>
      <c r="U5439" s="13"/>
      <c r="V5439" s="13"/>
      <c r="W5439" s="4"/>
      <c r="X5439" s="30"/>
    </row>
    <row r="5440" spans="1:24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13"/>
      <c r="T5440" s="13"/>
      <c r="U5440" s="13"/>
      <c r="V5440" s="13"/>
      <c r="W5440" s="4"/>
      <c r="X5440" s="30"/>
    </row>
    <row r="5441" spans="1:24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13"/>
      <c r="T5441" s="13"/>
      <c r="U5441" s="13"/>
      <c r="V5441" s="13"/>
      <c r="W5441" s="4"/>
      <c r="X5441" s="30"/>
    </row>
    <row r="5442" spans="1:24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13"/>
      <c r="T5442" s="13"/>
      <c r="U5442" s="13"/>
      <c r="V5442" s="13"/>
      <c r="W5442" s="4"/>
      <c r="X5442" s="30"/>
    </row>
    <row r="5443" spans="1:24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13"/>
      <c r="T5443" s="13"/>
      <c r="U5443" s="13"/>
      <c r="V5443" s="13"/>
      <c r="W5443" s="4"/>
      <c r="X5443" s="30"/>
    </row>
    <row r="5444" spans="1:24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13"/>
      <c r="T5444" s="13"/>
      <c r="U5444" s="13"/>
      <c r="V5444" s="13"/>
      <c r="W5444" s="4"/>
      <c r="X5444" s="30"/>
    </row>
    <row r="5445" spans="1:24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13"/>
      <c r="T5445" s="13"/>
      <c r="U5445" s="13"/>
      <c r="V5445" s="13"/>
      <c r="W5445" s="4"/>
      <c r="X5445" s="30"/>
    </row>
    <row r="5446" spans="1:24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13"/>
      <c r="T5446" s="13"/>
      <c r="U5446" s="13"/>
      <c r="V5446" s="13"/>
      <c r="W5446" s="4"/>
      <c r="X5446" s="30"/>
    </row>
    <row r="5447" spans="1:24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13"/>
      <c r="T5447" s="13"/>
      <c r="U5447" s="13"/>
      <c r="V5447" s="13"/>
      <c r="W5447" s="4"/>
      <c r="X5447" s="30"/>
    </row>
    <row r="5448" spans="1:24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13"/>
      <c r="T5448" s="13"/>
      <c r="U5448" s="13"/>
      <c r="V5448" s="13"/>
      <c r="W5448" s="4"/>
      <c r="X5448" s="30"/>
    </row>
    <row r="5449" spans="1:24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13"/>
      <c r="T5449" s="13"/>
      <c r="U5449" s="13"/>
      <c r="V5449" s="13"/>
      <c r="W5449" s="4"/>
      <c r="X5449" s="30"/>
    </row>
    <row r="5450" spans="1:24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13"/>
      <c r="T5450" s="13"/>
      <c r="U5450" s="13"/>
      <c r="V5450" s="13"/>
      <c r="W5450" s="4"/>
      <c r="X5450" s="30"/>
    </row>
    <row r="5451" spans="1:24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13"/>
      <c r="T5451" s="13"/>
      <c r="U5451" s="13"/>
      <c r="V5451" s="13"/>
      <c r="W5451" s="4"/>
      <c r="X5451" s="30"/>
    </row>
    <row r="5452" spans="1:24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13"/>
      <c r="T5452" s="13"/>
      <c r="U5452" s="13"/>
      <c r="V5452" s="13"/>
      <c r="W5452" s="4"/>
      <c r="X5452" s="30"/>
    </row>
    <row r="5453" spans="1:24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13"/>
      <c r="T5453" s="13"/>
      <c r="U5453" s="13"/>
      <c r="V5453" s="13"/>
      <c r="W5453" s="4"/>
      <c r="X5453" s="30"/>
    </row>
    <row r="5454" spans="1:24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13"/>
      <c r="T5454" s="13"/>
      <c r="U5454" s="13"/>
      <c r="V5454" s="13"/>
      <c r="W5454" s="4"/>
      <c r="X5454" s="30"/>
    </row>
    <row r="5455" spans="1:24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13"/>
      <c r="T5455" s="13"/>
      <c r="U5455" s="13"/>
      <c r="V5455" s="13"/>
      <c r="W5455" s="4"/>
      <c r="X5455" s="30"/>
    </row>
    <row r="5456" spans="1:24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13"/>
      <c r="T5456" s="13"/>
      <c r="U5456" s="13"/>
      <c r="V5456" s="13"/>
      <c r="W5456" s="4"/>
      <c r="X5456" s="30"/>
    </row>
    <row r="5457" spans="1:24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13"/>
      <c r="T5457" s="13"/>
      <c r="U5457" s="13"/>
      <c r="V5457" s="13"/>
      <c r="W5457" s="4"/>
      <c r="X5457" s="30"/>
    </row>
    <row r="5458" spans="1:24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13"/>
      <c r="T5458" s="13"/>
      <c r="U5458" s="13"/>
      <c r="V5458" s="13"/>
      <c r="W5458" s="4"/>
      <c r="X5458" s="30"/>
    </row>
    <row r="5459" spans="1:24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13"/>
      <c r="T5459" s="13"/>
      <c r="U5459" s="13"/>
      <c r="V5459" s="13"/>
      <c r="W5459" s="4"/>
      <c r="X5459" s="30"/>
    </row>
    <row r="5460" spans="1:24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13"/>
      <c r="T5460" s="13"/>
      <c r="U5460" s="13"/>
      <c r="V5460" s="13"/>
      <c r="W5460" s="4"/>
      <c r="X5460" s="30"/>
    </row>
    <row r="5461" spans="1:24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13"/>
      <c r="T5461" s="13"/>
      <c r="U5461" s="13"/>
      <c r="V5461" s="13"/>
      <c r="W5461" s="4"/>
      <c r="X5461" s="30"/>
    </row>
    <row r="5462" spans="1:24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13"/>
      <c r="T5462" s="13"/>
      <c r="U5462" s="13"/>
      <c r="V5462" s="13"/>
      <c r="W5462" s="4"/>
      <c r="X5462" s="30"/>
    </row>
    <row r="5463" spans="1:24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13"/>
      <c r="T5463" s="13"/>
      <c r="U5463" s="13"/>
      <c r="V5463" s="13"/>
      <c r="W5463" s="4"/>
      <c r="X5463" s="30"/>
    </row>
    <row r="5464" spans="1:24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13"/>
      <c r="T5464" s="13"/>
      <c r="U5464" s="13"/>
      <c r="V5464" s="13"/>
      <c r="W5464" s="4"/>
      <c r="X5464" s="30"/>
    </row>
    <row r="5465" spans="1:24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13"/>
      <c r="T5465" s="13"/>
      <c r="U5465" s="13"/>
      <c r="V5465" s="13"/>
      <c r="W5465" s="4"/>
      <c r="X5465" s="30"/>
    </row>
    <row r="5466" spans="1:24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13"/>
      <c r="T5466" s="13"/>
      <c r="U5466" s="13"/>
      <c r="V5466" s="13"/>
      <c r="W5466" s="4"/>
      <c r="X5466" s="30"/>
    </row>
    <row r="5467" spans="1:24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13"/>
      <c r="T5467" s="13"/>
      <c r="U5467" s="13"/>
      <c r="V5467" s="13"/>
      <c r="W5467" s="4"/>
      <c r="X5467" s="30"/>
    </row>
    <row r="5468" spans="1:24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13"/>
      <c r="T5468" s="13"/>
      <c r="U5468" s="13"/>
      <c r="V5468" s="13"/>
      <c r="W5468" s="4"/>
      <c r="X5468" s="30"/>
    </row>
    <row r="5469" spans="1:24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13"/>
      <c r="T5469" s="13"/>
      <c r="U5469" s="13"/>
      <c r="V5469" s="13"/>
      <c r="W5469" s="4"/>
      <c r="X5469" s="30"/>
    </row>
    <row r="5470" spans="1:24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13"/>
      <c r="T5470" s="13"/>
      <c r="U5470" s="13"/>
      <c r="V5470" s="13"/>
      <c r="W5470" s="4"/>
      <c r="X5470" s="30"/>
    </row>
    <row r="5471" spans="1:24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13"/>
      <c r="T5471" s="13"/>
      <c r="U5471" s="13"/>
      <c r="V5471" s="13"/>
      <c r="W5471" s="4"/>
      <c r="X5471" s="30"/>
    </row>
    <row r="5472" spans="1:24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13"/>
      <c r="T5472" s="13"/>
      <c r="U5472" s="13"/>
      <c r="V5472" s="13"/>
      <c r="W5472" s="4"/>
      <c r="X5472" s="30"/>
    </row>
    <row r="5473" spans="1:24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13"/>
      <c r="T5473" s="13"/>
      <c r="U5473" s="13"/>
      <c r="V5473" s="13"/>
      <c r="W5473" s="4"/>
      <c r="X5473" s="30"/>
    </row>
    <row r="5474" spans="1:24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13"/>
      <c r="T5474" s="13"/>
      <c r="U5474" s="13"/>
      <c r="V5474" s="13"/>
      <c r="W5474" s="4"/>
      <c r="X5474" s="30"/>
    </row>
    <row r="5475" spans="1:24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13"/>
      <c r="T5475" s="13"/>
      <c r="U5475" s="13"/>
      <c r="V5475" s="13"/>
      <c r="W5475" s="4"/>
      <c r="X5475" s="30"/>
    </row>
    <row r="5476" spans="1:24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13"/>
      <c r="T5476" s="13"/>
      <c r="U5476" s="13"/>
      <c r="V5476" s="13"/>
      <c r="W5476" s="4"/>
      <c r="X5476" s="30"/>
    </row>
    <row r="5477" spans="1:24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13"/>
      <c r="T5477" s="13"/>
      <c r="U5477" s="13"/>
      <c r="V5477" s="13"/>
      <c r="W5477" s="4"/>
      <c r="X5477" s="30"/>
    </row>
    <row r="5478" spans="1:24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13"/>
      <c r="T5478" s="13"/>
      <c r="U5478" s="13"/>
      <c r="V5478" s="13"/>
      <c r="W5478" s="4"/>
      <c r="X5478" s="30"/>
    </row>
    <row r="5479" spans="1:24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13"/>
      <c r="T5479" s="13"/>
      <c r="U5479" s="13"/>
      <c r="V5479" s="13"/>
      <c r="W5479" s="4"/>
      <c r="X5479" s="30"/>
    </row>
    <row r="5480" spans="1:24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13"/>
      <c r="T5480" s="13"/>
      <c r="U5480" s="13"/>
      <c r="V5480" s="13"/>
      <c r="W5480" s="4"/>
      <c r="X5480" s="30"/>
    </row>
    <row r="5481" spans="1:24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13"/>
      <c r="T5481" s="13"/>
      <c r="U5481" s="13"/>
      <c r="V5481" s="13"/>
      <c r="W5481" s="4"/>
      <c r="X5481" s="30"/>
    </row>
    <row r="5482" spans="1:24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13"/>
      <c r="T5482" s="13"/>
      <c r="U5482" s="13"/>
      <c r="V5482" s="13"/>
      <c r="W5482" s="4"/>
      <c r="X5482" s="30"/>
    </row>
    <row r="5483" spans="1:24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13"/>
      <c r="T5483" s="13"/>
      <c r="U5483" s="13"/>
      <c r="V5483" s="13"/>
      <c r="W5483" s="4"/>
      <c r="X5483" s="30"/>
    </row>
    <row r="5484" spans="1:24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13"/>
      <c r="T5484" s="13"/>
      <c r="U5484" s="13"/>
      <c r="V5484" s="13"/>
      <c r="W5484" s="4"/>
      <c r="X5484" s="30"/>
    </row>
    <row r="5485" spans="1:24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13"/>
      <c r="T5485" s="13"/>
      <c r="U5485" s="13"/>
      <c r="V5485" s="13"/>
      <c r="W5485" s="4"/>
      <c r="X5485" s="30"/>
    </row>
    <row r="5486" spans="1:24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13"/>
      <c r="T5486" s="13"/>
      <c r="U5486" s="13"/>
      <c r="V5486" s="13"/>
      <c r="W5486" s="4"/>
      <c r="X5486" s="30"/>
    </row>
    <row r="5487" spans="1:24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13"/>
      <c r="T5487" s="13"/>
      <c r="U5487" s="13"/>
      <c r="V5487" s="13"/>
      <c r="W5487" s="4"/>
      <c r="X5487" s="30"/>
    </row>
    <row r="5488" spans="1:24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13"/>
      <c r="T5488" s="13"/>
      <c r="U5488" s="13"/>
      <c r="V5488" s="13"/>
      <c r="W5488" s="4"/>
      <c r="X5488" s="30"/>
    </row>
    <row r="5489" spans="1:24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13"/>
      <c r="T5489" s="13"/>
      <c r="U5489" s="13"/>
      <c r="V5489" s="13"/>
      <c r="W5489" s="4"/>
      <c r="X5489" s="30"/>
    </row>
    <row r="5490" spans="1:24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13"/>
      <c r="T5490" s="13"/>
      <c r="U5490" s="13"/>
      <c r="V5490" s="13"/>
      <c r="W5490" s="4"/>
      <c r="X5490" s="30"/>
    </row>
    <row r="5491" spans="1:24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13"/>
      <c r="T5491" s="13"/>
      <c r="U5491" s="13"/>
      <c r="V5491" s="13"/>
      <c r="W5491" s="4"/>
      <c r="X5491" s="30"/>
    </row>
    <row r="5492" spans="1:24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13"/>
      <c r="T5492" s="13"/>
      <c r="U5492" s="13"/>
      <c r="V5492" s="13"/>
      <c r="W5492" s="4"/>
      <c r="X5492" s="30"/>
    </row>
    <row r="5493" spans="1:24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13"/>
      <c r="T5493" s="13"/>
      <c r="U5493" s="13"/>
      <c r="V5493" s="13"/>
      <c r="W5493" s="4"/>
      <c r="X5493" s="30"/>
    </row>
    <row r="5494" spans="1:24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13"/>
      <c r="T5494" s="13"/>
      <c r="U5494" s="13"/>
      <c r="V5494" s="13"/>
      <c r="W5494" s="4"/>
      <c r="X5494" s="30"/>
    </row>
    <row r="5495" spans="1:24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13"/>
      <c r="T5495" s="13"/>
      <c r="U5495" s="13"/>
      <c r="V5495" s="13"/>
      <c r="W5495" s="4"/>
      <c r="X5495" s="30"/>
    </row>
    <row r="5496" spans="1:24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13"/>
      <c r="T5496" s="13"/>
      <c r="U5496" s="13"/>
      <c r="V5496" s="13"/>
      <c r="W5496" s="4"/>
      <c r="X5496" s="30"/>
    </row>
    <row r="5497" spans="1:24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13"/>
      <c r="T5497" s="13"/>
      <c r="U5497" s="13"/>
      <c r="V5497" s="13"/>
      <c r="W5497" s="4"/>
      <c r="X5497" s="30"/>
    </row>
    <row r="5498" spans="1:24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13"/>
      <c r="T5498" s="13"/>
      <c r="U5498" s="13"/>
      <c r="V5498" s="13"/>
      <c r="W5498" s="4"/>
      <c r="X5498" s="30"/>
    </row>
    <row r="5499" spans="1:24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13"/>
      <c r="T5499" s="13"/>
      <c r="U5499" s="13"/>
      <c r="V5499" s="13"/>
      <c r="W5499" s="4"/>
      <c r="X5499" s="30"/>
    </row>
    <row r="5500" spans="1:24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13"/>
      <c r="T5500" s="13"/>
      <c r="U5500" s="13"/>
      <c r="V5500" s="13"/>
      <c r="W5500" s="4"/>
      <c r="X5500" s="30"/>
    </row>
    <row r="5501" spans="1:24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13"/>
      <c r="T5501" s="13"/>
      <c r="U5501" s="13"/>
      <c r="V5501" s="13"/>
      <c r="W5501" s="4"/>
      <c r="X5501" s="30"/>
    </row>
    <row r="5502" spans="1:24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13"/>
      <c r="T5502" s="13"/>
      <c r="U5502" s="13"/>
      <c r="V5502" s="13"/>
      <c r="W5502" s="4"/>
      <c r="X5502" s="30"/>
    </row>
    <row r="5503" spans="1:24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13"/>
      <c r="T5503" s="13"/>
      <c r="U5503" s="13"/>
      <c r="V5503" s="13"/>
      <c r="W5503" s="4"/>
      <c r="X5503" s="30"/>
    </row>
    <row r="5504" spans="1:24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13"/>
      <c r="T5504" s="13"/>
      <c r="U5504" s="13"/>
      <c r="V5504" s="13"/>
      <c r="W5504" s="4"/>
      <c r="X5504" s="30"/>
    </row>
    <row r="5505" spans="1:24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13"/>
      <c r="T5505" s="13"/>
      <c r="U5505" s="13"/>
      <c r="V5505" s="13"/>
      <c r="W5505" s="4"/>
      <c r="X5505" s="30"/>
    </row>
    <row r="5506" spans="1:24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13"/>
      <c r="T5506" s="13"/>
      <c r="U5506" s="13"/>
      <c r="V5506" s="13"/>
      <c r="W5506" s="4"/>
      <c r="X5506" s="30"/>
    </row>
    <row r="5507" spans="1:24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13"/>
      <c r="T5507" s="13"/>
      <c r="U5507" s="13"/>
      <c r="V5507" s="13"/>
      <c r="W5507" s="4"/>
      <c r="X5507" s="30"/>
    </row>
    <row r="5508" spans="1:24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13"/>
      <c r="T5508" s="13"/>
      <c r="U5508" s="13"/>
      <c r="V5508" s="13"/>
      <c r="W5508" s="4"/>
      <c r="X5508" s="30"/>
    </row>
    <row r="5509" spans="1:24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13"/>
      <c r="T5509" s="13"/>
      <c r="U5509" s="13"/>
      <c r="V5509" s="13"/>
      <c r="W5509" s="4"/>
      <c r="X5509" s="30"/>
    </row>
    <row r="5510" spans="1:24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13"/>
      <c r="T5510" s="13"/>
      <c r="U5510" s="13"/>
      <c r="V5510" s="13"/>
      <c r="W5510" s="4"/>
      <c r="X5510" s="30"/>
    </row>
    <row r="5511" spans="1:24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13"/>
      <c r="T5511" s="13"/>
      <c r="U5511" s="13"/>
      <c r="V5511" s="13"/>
      <c r="W5511" s="4"/>
      <c r="X5511" s="30"/>
    </row>
    <row r="5512" spans="1:24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13"/>
      <c r="T5512" s="13"/>
      <c r="U5512" s="13"/>
      <c r="V5512" s="13"/>
      <c r="W5512" s="4"/>
      <c r="X5512" s="30"/>
    </row>
    <row r="5513" spans="1:24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13"/>
      <c r="T5513" s="13"/>
      <c r="U5513" s="13"/>
      <c r="V5513" s="13"/>
      <c r="W5513" s="4"/>
      <c r="X5513" s="30"/>
    </row>
    <row r="5514" spans="1:24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13"/>
      <c r="T5514" s="13"/>
      <c r="U5514" s="13"/>
      <c r="V5514" s="13"/>
      <c r="W5514" s="4"/>
      <c r="X5514" s="30"/>
    </row>
    <row r="5515" spans="1:24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13"/>
      <c r="T5515" s="13"/>
      <c r="U5515" s="13"/>
      <c r="V5515" s="13"/>
      <c r="W5515" s="4"/>
      <c r="X5515" s="30"/>
    </row>
    <row r="5516" spans="1:24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13"/>
      <c r="T5516" s="13"/>
      <c r="U5516" s="13"/>
      <c r="V5516" s="13"/>
      <c r="W5516" s="4"/>
      <c r="X5516" s="30"/>
    </row>
    <row r="5517" spans="1:24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13"/>
      <c r="T5517" s="13"/>
      <c r="U5517" s="13"/>
      <c r="V5517" s="13"/>
      <c r="W5517" s="4"/>
      <c r="X5517" s="30"/>
    </row>
    <row r="5518" spans="1:24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13"/>
      <c r="T5518" s="13"/>
      <c r="U5518" s="13"/>
      <c r="V5518" s="13"/>
      <c r="W5518" s="4"/>
      <c r="X5518" s="30"/>
    </row>
    <row r="5519" spans="1:24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13"/>
      <c r="T5519" s="13"/>
      <c r="U5519" s="13"/>
      <c r="V5519" s="13"/>
      <c r="W5519" s="4"/>
      <c r="X5519" s="30"/>
    </row>
    <row r="5520" spans="1:24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13"/>
      <c r="T5520" s="13"/>
      <c r="U5520" s="13"/>
      <c r="V5520" s="13"/>
      <c r="W5520" s="4"/>
      <c r="X5520" s="30"/>
    </row>
    <row r="5521" spans="1:24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13"/>
      <c r="T5521" s="13"/>
      <c r="U5521" s="13"/>
      <c r="V5521" s="13"/>
      <c r="W5521" s="4"/>
      <c r="X5521" s="30"/>
    </row>
    <row r="5522" spans="1:24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13"/>
      <c r="T5522" s="13"/>
      <c r="U5522" s="13"/>
      <c r="V5522" s="13"/>
      <c r="W5522" s="4"/>
      <c r="X5522" s="30"/>
    </row>
    <row r="5523" spans="1:24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13"/>
      <c r="T5523" s="13"/>
      <c r="U5523" s="13"/>
      <c r="V5523" s="13"/>
      <c r="W5523" s="4"/>
      <c r="X5523" s="30"/>
    </row>
    <row r="5524" spans="1:24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13"/>
      <c r="T5524" s="13"/>
      <c r="U5524" s="13"/>
      <c r="V5524" s="13"/>
      <c r="W5524" s="4"/>
      <c r="X5524" s="30"/>
    </row>
    <row r="5525" spans="1:24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13"/>
      <c r="T5525" s="13"/>
      <c r="U5525" s="13"/>
      <c r="V5525" s="13"/>
      <c r="W5525" s="4"/>
      <c r="X5525" s="30"/>
    </row>
    <row r="5526" spans="1:24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13"/>
      <c r="T5526" s="13"/>
      <c r="U5526" s="13"/>
      <c r="V5526" s="13"/>
      <c r="W5526" s="4"/>
      <c r="X5526" s="30"/>
    </row>
    <row r="5527" spans="1:24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13"/>
      <c r="T5527" s="13"/>
      <c r="U5527" s="13"/>
      <c r="V5527" s="13"/>
      <c r="W5527" s="4"/>
      <c r="X5527" s="30"/>
    </row>
    <row r="5528" spans="1:24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13"/>
      <c r="T5528" s="13"/>
      <c r="U5528" s="13"/>
      <c r="V5528" s="13"/>
      <c r="W5528" s="4"/>
      <c r="X5528" s="30"/>
    </row>
    <row r="5529" spans="1:24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13"/>
      <c r="T5529" s="13"/>
      <c r="U5529" s="13"/>
      <c r="V5529" s="13"/>
      <c r="W5529" s="4"/>
      <c r="X5529" s="30"/>
    </row>
    <row r="5530" spans="1:24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13"/>
      <c r="T5530" s="13"/>
      <c r="U5530" s="13"/>
      <c r="V5530" s="13"/>
      <c r="W5530" s="4"/>
      <c r="X5530" s="30"/>
    </row>
    <row r="5531" spans="1:24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13"/>
      <c r="T5531" s="13"/>
      <c r="U5531" s="13"/>
      <c r="V5531" s="13"/>
      <c r="W5531" s="4"/>
      <c r="X5531" s="30"/>
    </row>
    <row r="5532" spans="1:24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13"/>
      <c r="T5532" s="13"/>
      <c r="U5532" s="13"/>
      <c r="V5532" s="13"/>
      <c r="W5532" s="4"/>
      <c r="X5532" s="30"/>
    </row>
    <row r="5533" spans="1:24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13"/>
      <c r="T5533" s="13"/>
      <c r="U5533" s="13"/>
      <c r="V5533" s="13"/>
      <c r="W5533" s="4"/>
      <c r="X5533" s="30"/>
    </row>
    <row r="5534" spans="1:24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13"/>
      <c r="T5534" s="13"/>
      <c r="U5534" s="13"/>
      <c r="V5534" s="13"/>
      <c r="W5534" s="4"/>
      <c r="X5534" s="30"/>
    </row>
    <row r="5535" spans="1:24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13"/>
      <c r="T5535" s="13"/>
      <c r="U5535" s="13"/>
      <c r="V5535" s="13"/>
      <c r="W5535" s="4"/>
      <c r="X5535" s="30"/>
    </row>
    <row r="5536" spans="1:24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13"/>
      <c r="T5536" s="13"/>
      <c r="U5536" s="13"/>
      <c r="V5536" s="13"/>
      <c r="W5536" s="4"/>
      <c r="X5536" s="30"/>
    </row>
    <row r="5537" spans="1:24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13"/>
      <c r="T5537" s="13"/>
      <c r="U5537" s="13"/>
      <c r="V5537" s="13"/>
      <c r="W5537" s="4"/>
      <c r="X5537" s="30"/>
    </row>
    <row r="5538" spans="1:24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13"/>
      <c r="T5538" s="13"/>
      <c r="U5538" s="13"/>
      <c r="V5538" s="13"/>
      <c r="W5538" s="4"/>
      <c r="X5538" s="30"/>
    </row>
    <row r="5539" spans="1:24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13"/>
      <c r="T5539" s="13"/>
      <c r="U5539" s="13"/>
      <c r="V5539" s="13"/>
      <c r="W5539" s="4"/>
      <c r="X5539" s="30"/>
    </row>
    <row r="5540" spans="1:24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13"/>
      <c r="T5540" s="13"/>
      <c r="U5540" s="13"/>
      <c r="V5540" s="13"/>
      <c r="W5540" s="4"/>
      <c r="X5540" s="30"/>
    </row>
    <row r="5541" spans="1:24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13"/>
      <c r="T5541" s="13"/>
      <c r="U5541" s="13"/>
      <c r="V5541" s="13"/>
      <c r="W5541" s="4"/>
      <c r="X5541" s="30"/>
    </row>
    <row r="5542" spans="1:24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13"/>
      <c r="T5542" s="13"/>
      <c r="U5542" s="13"/>
      <c r="V5542" s="13"/>
      <c r="W5542" s="4"/>
      <c r="X5542" s="30"/>
    </row>
    <row r="5543" spans="1:24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13"/>
      <c r="T5543" s="13"/>
      <c r="U5543" s="13"/>
      <c r="V5543" s="13"/>
      <c r="W5543" s="4"/>
      <c r="X5543" s="30"/>
    </row>
    <row r="5544" spans="1:24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13"/>
      <c r="T5544" s="13"/>
      <c r="U5544" s="13"/>
      <c r="V5544" s="13"/>
      <c r="W5544" s="4"/>
      <c r="X5544" s="30"/>
    </row>
    <row r="5545" spans="1:24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13"/>
      <c r="T5545" s="13"/>
      <c r="U5545" s="13"/>
      <c r="V5545" s="13"/>
      <c r="W5545" s="4"/>
      <c r="X5545" s="30"/>
    </row>
    <row r="5546" spans="1:24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13"/>
      <c r="T5546" s="13"/>
      <c r="U5546" s="13"/>
      <c r="V5546" s="13"/>
      <c r="W5546" s="4"/>
      <c r="X5546" s="30"/>
    </row>
    <row r="5547" spans="1:24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13"/>
      <c r="T5547" s="13"/>
      <c r="U5547" s="13"/>
      <c r="V5547" s="13"/>
      <c r="W5547" s="4"/>
      <c r="X5547" s="30"/>
    </row>
    <row r="5548" spans="1:24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13"/>
      <c r="T5548" s="13"/>
      <c r="U5548" s="13"/>
      <c r="V5548" s="13"/>
      <c r="W5548" s="4"/>
      <c r="X5548" s="30"/>
    </row>
    <row r="5549" spans="1:24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13"/>
      <c r="T5549" s="13"/>
      <c r="U5549" s="13"/>
      <c r="V5549" s="13"/>
      <c r="W5549" s="4"/>
      <c r="X5549" s="30"/>
    </row>
    <row r="5550" spans="1:24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13"/>
      <c r="T5550" s="13"/>
      <c r="U5550" s="13"/>
      <c r="V5550" s="13"/>
      <c r="W5550" s="4"/>
      <c r="X5550" s="30"/>
    </row>
    <row r="5551" spans="1:24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13"/>
      <c r="T5551" s="13"/>
      <c r="U5551" s="13"/>
      <c r="V5551" s="13"/>
      <c r="W5551" s="4"/>
      <c r="X5551" s="30"/>
    </row>
    <row r="5552" spans="1:24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13"/>
      <c r="T5552" s="13"/>
      <c r="U5552" s="13"/>
      <c r="V5552" s="13"/>
      <c r="W5552" s="4"/>
      <c r="X5552" s="30"/>
    </row>
    <row r="5553" spans="1:24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13"/>
      <c r="T5553" s="13"/>
      <c r="U5553" s="13"/>
      <c r="V5553" s="13"/>
      <c r="W5553" s="4"/>
      <c r="X5553" s="30"/>
    </row>
    <row r="5554" spans="1:24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13"/>
      <c r="T5554" s="13"/>
      <c r="U5554" s="13"/>
      <c r="V5554" s="13"/>
      <c r="W5554" s="4"/>
      <c r="X5554" s="30"/>
    </row>
    <row r="5555" spans="1:24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13"/>
      <c r="T5555" s="13"/>
      <c r="U5555" s="13"/>
      <c r="V5555" s="13"/>
      <c r="W5555" s="4"/>
      <c r="X5555" s="30"/>
    </row>
    <row r="5556" spans="1:24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13"/>
      <c r="T5556" s="13"/>
      <c r="U5556" s="13"/>
      <c r="V5556" s="13"/>
      <c r="W5556" s="4"/>
      <c r="X5556" s="30"/>
    </row>
    <row r="5557" spans="1:24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13"/>
      <c r="T5557" s="13"/>
      <c r="U5557" s="13"/>
      <c r="V5557" s="13"/>
      <c r="W5557" s="4"/>
      <c r="X5557" s="30"/>
    </row>
    <row r="5558" spans="1:24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13"/>
      <c r="T5558" s="13"/>
      <c r="U5558" s="13"/>
      <c r="V5558" s="13"/>
      <c r="W5558" s="4"/>
      <c r="X5558" s="30"/>
    </row>
    <row r="5559" spans="1:24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13"/>
      <c r="T5559" s="13"/>
      <c r="U5559" s="13"/>
      <c r="V5559" s="13"/>
      <c r="W5559" s="4"/>
      <c r="X5559" s="30"/>
    </row>
    <row r="5560" spans="1:24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13"/>
      <c r="T5560" s="13"/>
      <c r="U5560" s="13"/>
      <c r="V5560" s="13"/>
      <c r="W5560" s="4"/>
      <c r="X5560" s="30"/>
    </row>
    <row r="5561" spans="1:24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13"/>
      <c r="T5561" s="13"/>
      <c r="U5561" s="13"/>
      <c r="V5561" s="13"/>
      <c r="W5561" s="4"/>
      <c r="X5561" s="30"/>
    </row>
    <row r="5562" spans="1:24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13"/>
      <c r="T5562" s="13"/>
      <c r="U5562" s="13"/>
      <c r="V5562" s="13"/>
      <c r="W5562" s="4"/>
      <c r="X5562" s="30"/>
    </row>
    <row r="5563" spans="1:24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13"/>
      <c r="T5563" s="13"/>
      <c r="U5563" s="13"/>
      <c r="V5563" s="13"/>
      <c r="W5563" s="4"/>
      <c r="X5563" s="30"/>
    </row>
    <row r="5564" spans="1:24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13"/>
      <c r="T5564" s="13"/>
      <c r="U5564" s="13"/>
      <c r="V5564" s="13"/>
      <c r="W5564" s="4"/>
      <c r="X5564" s="30"/>
    </row>
    <row r="5565" spans="1:24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13"/>
      <c r="T5565" s="13"/>
      <c r="U5565" s="13"/>
      <c r="V5565" s="13"/>
      <c r="W5565" s="4"/>
      <c r="X5565" s="30"/>
    </row>
    <row r="5566" spans="1:24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13"/>
      <c r="T5566" s="13"/>
      <c r="U5566" s="13"/>
      <c r="V5566" s="13"/>
      <c r="W5566" s="4"/>
      <c r="X5566" s="30"/>
    </row>
    <row r="5567" spans="1:24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13"/>
      <c r="T5567" s="13"/>
      <c r="U5567" s="13"/>
      <c r="V5567" s="13"/>
      <c r="W5567" s="4"/>
      <c r="X5567" s="30"/>
    </row>
    <row r="5568" spans="1:24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13"/>
      <c r="T5568" s="13"/>
      <c r="U5568" s="13"/>
      <c r="V5568" s="13"/>
      <c r="W5568" s="4"/>
      <c r="X5568" s="30"/>
    </row>
    <row r="5569" spans="1:24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13"/>
      <c r="T5569" s="13"/>
      <c r="U5569" s="13"/>
      <c r="V5569" s="13"/>
      <c r="W5569" s="4"/>
      <c r="X5569" s="30"/>
    </row>
    <row r="5570" spans="1:24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13"/>
      <c r="T5570" s="13"/>
      <c r="U5570" s="13"/>
      <c r="V5570" s="13"/>
      <c r="W5570" s="4"/>
      <c r="X5570" s="30"/>
    </row>
    <row r="5571" spans="1:24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13"/>
      <c r="T5571" s="13"/>
      <c r="U5571" s="13"/>
      <c r="V5571" s="13"/>
      <c r="W5571" s="4"/>
      <c r="X5571" s="30"/>
    </row>
    <row r="5572" spans="1:24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13"/>
      <c r="T5572" s="13"/>
      <c r="U5572" s="13"/>
      <c r="V5572" s="13"/>
      <c r="W5572" s="4"/>
      <c r="X5572" s="30"/>
    </row>
    <row r="5573" spans="1:24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13"/>
      <c r="T5573" s="13"/>
      <c r="U5573" s="13"/>
      <c r="V5573" s="13"/>
      <c r="W5573" s="4"/>
      <c r="X5573" s="30"/>
    </row>
    <row r="5574" spans="1:24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13"/>
      <c r="T5574" s="13"/>
      <c r="U5574" s="13"/>
      <c r="V5574" s="13"/>
      <c r="W5574" s="4"/>
      <c r="X5574" s="30"/>
    </row>
    <row r="5575" spans="1:24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13"/>
      <c r="T5575" s="13"/>
      <c r="U5575" s="13"/>
      <c r="V5575" s="13"/>
      <c r="W5575" s="4"/>
      <c r="X5575" s="30"/>
    </row>
    <row r="5576" spans="1:24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13"/>
      <c r="T5576" s="13"/>
      <c r="U5576" s="13"/>
      <c r="V5576" s="13"/>
      <c r="W5576" s="4"/>
      <c r="X5576" s="30"/>
    </row>
    <row r="5577" spans="1:24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13"/>
      <c r="T5577" s="13"/>
      <c r="U5577" s="13"/>
      <c r="V5577" s="13"/>
      <c r="W5577" s="4"/>
      <c r="X5577" s="30"/>
    </row>
    <row r="5578" spans="1:24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13"/>
      <c r="T5578" s="13"/>
      <c r="U5578" s="13"/>
      <c r="V5578" s="13"/>
      <c r="W5578" s="4"/>
      <c r="X5578" s="30"/>
    </row>
    <row r="5579" spans="1:24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13"/>
      <c r="T5579" s="13"/>
      <c r="U5579" s="13"/>
      <c r="V5579" s="13"/>
      <c r="W5579" s="4"/>
      <c r="X5579" s="30"/>
    </row>
    <row r="5580" spans="1:24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13"/>
      <c r="T5580" s="13"/>
      <c r="U5580" s="13"/>
      <c r="V5580" s="13"/>
      <c r="W5580" s="4"/>
      <c r="X5580" s="30"/>
    </row>
    <row r="5581" spans="1:24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13"/>
      <c r="T5581" s="13"/>
      <c r="U5581" s="13"/>
      <c r="V5581" s="13"/>
      <c r="W5581" s="4"/>
      <c r="X5581" s="30"/>
    </row>
    <row r="5582" spans="1:24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13"/>
      <c r="T5582" s="13"/>
      <c r="U5582" s="13"/>
      <c r="V5582" s="13"/>
      <c r="W5582" s="4"/>
      <c r="X5582" s="30"/>
    </row>
    <row r="5583" spans="1:24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13"/>
      <c r="T5583" s="13"/>
      <c r="U5583" s="13"/>
      <c r="V5583" s="13"/>
      <c r="W5583" s="4"/>
      <c r="X5583" s="30"/>
    </row>
    <row r="5584" spans="1:24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13"/>
      <c r="T5584" s="13"/>
      <c r="U5584" s="13"/>
      <c r="V5584" s="13"/>
      <c r="W5584" s="4"/>
      <c r="X5584" s="30"/>
    </row>
    <row r="5585" spans="1:24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13"/>
      <c r="T5585" s="13"/>
      <c r="U5585" s="13"/>
      <c r="V5585" s="13"/>
      <c r="W5585" s="4"/>
      <c r="X5585" s="30"/>
    </row>
    <row r="5586" spans="1:24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13"/>
      <c r="T5586" s="13"/>
      <c r="U5586" s="13"/>
      <c r="V5586" s="13"/>
      <c r="W5586" s="4"/>
      <c r="X5586" s="30"/>
    </row>
    <row r="5587" spans="1:24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13"/>
      <c r="T5587" s="13"/>
      <c r="U5587" s="13"/>
      <c r="V5587" s="13"/>
      <c r="W5587" s="4"/>
      <c r="X5587" s="30"/>
    </row>
    <row r="5588" spans="1:24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13"/>
      <c r="T5588" s="13"/>
      <c r="U5588" s="13"/>
      <c r="V5588" s="13"/>
      <c r="W5588" s="4"/>
      <c r="X5588" s="30"/>
    </row>
    <row r="5589" spans="1:24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13"/>
      <c r="T5589" s="13"/>
      <c r="U5589" s="13"/>
      <c r="V5589" s="13"/>
      <c r="W5589" s="4"/>
      <c r="X5589" s="30"/>
    </row>
    <row r="5590" spans="1:24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13"/>
      <c r="T5590" s="13"/>
      <c r="U5590" s="13"/>
      <c r="V5590" s="13"/>
      <c r="W5590" s="4"/>
      <c r="X5590" s="30"/>
    </row>
    <row r="5591" spans="1:24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13"/>
      <c r="T5591" s="13"/>
      <c r="U5591" s="13"/>
      <c r="V5591" s="13"/>
      <c r="W5591" s="4"/>
      <c r="X5591" s="30"/>
    </row>
    <row r="5592" spans="1:24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13"/>
      <c r="T5592" s="13"/>
      <c r="U5592" s="13"/>
      <c r="V5592" s="13"/>
      <c r="W5592" s="4"/>
      <c r="X5592" s="30"/>
    </row>
    <row r="5593" spans="1:24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13"/>
      <c r="T5593" s="13"/>
      <c r="U5593" s="13"/>
      <c r="V5593" s="13"/>
      <c r="W5593" s="4"/>
      <c r="X5593" s="30"/>
    </row>
    <row r="5594" spans="1:24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13"/>
      <c r="T5594" s="13"/>
      <c r="U5594" s="13"/>
      <c r="V5594" s="13"/>
      <c r="W5594" s="4"/>
      <c r="X5594" s="30"/>
    </row>
    <row r="5595" spans="1:24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13"/>
      <c r="T5595" s="13"/>
      <c r="U5595" s="13"/>
      <c r="V5595" s="13"/>
      <c r="W5595" s="4"/>
      <c r="X5595" s="30"/>
    </row>
    <row r="5596" spans="1:24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13"/>
      <c r="T5596" s="13"/>
      <c r="U5596" s="13"/>
      <c r="V5596" s="13"/>
      <c r="W5596" s="4"/>
      <c r="X5596" s="30"/>
    </row>
    <row r="5597" spans="1:24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13"/>
      <c r="T5597" s="13"/>
      <c r="U5597" s="13"/>
      <c r="V5597" s="13"/>
      <c r="W5597" s="4"/>
      <c r="X5597" s="30"/>
    </row>
    <row r="5598" spans="1:24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13"/>
      <c r="T5598" s="13"/>
      <c r="U5598" s="13"/>
      <c r="V5598" s="13"/>
      <c r="W5598" s="4"/>
      <c r="X5598" s="30"/>
    </row>
    <row r="5599" spans="1:24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13"/>
      <c r="T5599" s="13"/>
      <c r="U5599" s="13"/>
      <c r="V5599" s="13"/>
      <c r="W5599" s="4"/>
      <c r="X5599" s="30"/>
    </row>
    <row r="5600" spans="1:24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13"/>
      <c r="T5600" s="13"/>
      <c r="U5600" s="13"/>
      <c r="V5600" s="13"/>
      <c r="W5600" s="4"/>
      <c r="X5600" s="30"/>
    </row>
    <row r="5601" spans="1:24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13"/>
      <c r="T5601" s="13"/>
      <c r="U5601" s="13"/>
      <c r="V5601" s="13"/>
      <c r="W5601" s="4"/>
      <c r="X5601" s="30"/>
    </row>
    <row r="5602" spans="1:24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13"/>
      <c r="T5602" s="13"/>
      <c r="U5602" s="13"/>
      <c r="V5602" s="13"/>
      <c r="W5602" s="4"/>
      <c r="X5602" s="30"/>
    </row>
    <row r="5603" spans="1:24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13"/>
      <c r="T5603" s="13"/>
      <c r="U5603" s="13"/>
      <c r="V5603" s="13"/>
      <c r="W5603" s="4"/>
      <c r="X5603" s="30"/>
    </row>
    <row r="5604" spans="1:24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13"/>
      <c r="T5604" s="13"/>
      <c r="U5604" s="13"/>
      <c r="V5604" s="13"/>
      <c r="W5604" s="4"/>
      <c r="X5604" s="30"/>
    </row>
    <row r="5605" spans="1:24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13"/>
      <c r="T5605" s="13"/>
      <c r="U5605" s="13"/>
      <c r="V5605" s="13"/>
      <c r="W5605" s="4"/>
      <c r="X5605" s="30"/>
    </row>
    <row r="5606" spans="1:24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13"/>
      <c r="T5606" s="13"/>
      <c r="U5606" s="13"/>
      <c r="V5606" s="13"/>
      <c r="W5606" s="4"/>
      <c r="X5606" s="30"/>
    </row>
    <row r="5607" spans="1:24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13"/>
      <c r="T5607" s="13"/>
      <c r="U5607" s="13"/>
      <c r="V5607" s="13"/>
      <c r="W5607" s="4"/>
      <c r="X5607" s="30"/>
    </row>
    <row r="5608" spans="1:24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13"/>
      <c r="T5608" s="13"/>
      <c r="U5608" s="13"/>
      <c r="V5608" s="13"/>
      <c r="W5608" s="4"/>
      <c r="X5608" s="30"/>
    </row>
    <row r="5609" spans="1:24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13"/>
      <c r="T5609" s="13"/>
      <c r="U5609" s="13"/>
      <c r="V5609" s="13"/>
      <c r="W5609" s="4"/>
      <c r="X5609" s="30"/>
    </row>
    <row r="5610" spans="1:24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13"/>
      <c r="T5610" s="13"/>
      <c r="U5610" s="13"/>
      <c r="V5610" s="13"/>
      <c r="W5610" s="4"/>
      <c r="X5610" s="30"/>
    </row>
    <row r="5611" spans="1:24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13"/>
      <c r="T5611" s="13"/>
      <c r="U5611" s="13"/>
      <c r="V5611" s="13"/>
      <c r="W5611" s="4"/>
      <c r="X5611" s="30"/>
    </row>
    <row r="5612" spans="1:24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13"/>
      <c r="T5612" s="13"/>
      <c r="U5612" s="13"/>
      <c r="V5612" s="13"/>
      <c r="W5612" s="4"/>
      <c r="X5612" s="30"/>
    </row>
    <row r="5613" spans="1:24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13"/>
      <c r="T5613" s="13"/>
      <c r="U5613" s="13"/>
      <c r="V5613" s="13"/>
      <c r="W5613" s="4"/>
      <c r="X5613" s="30"/>
    </row>
    <row r="5614" spans="1:24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13"/>
      <c r="T5614" s="13"/>
      <c r="U5614" s="13"/>
      <c r="V5614" s="13"/>
      <c r="W5614" s="4"/>
      <c r="X5614" s="30"/>
    </row>
    <row r="5615" spans="1:24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13"/>
      <c r="T5615" s="13"/>
      <c r="U5615" s="13"/>
      <c r="V5615" s="13"/>
      <c r="W5615" s="4"/>
      <c r="X5615" s="30"/>
    </row>
    <row r="5616" spans="1:24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13"/>
      <c r="T5616" s="13"/>
      <c r="U5616" s="13"/>
      <c r="V5616" s="13"/>
      <c r="W5616" s="4"/>
      <c r="X5616" s="30"/>
    </row>
    <row r="5617" spans="1:24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13"/>
      <c r="T5617" s="13"/>
      <c r="U5617" s="13"/>
      <c r="V5617" s="13"/>
      <c r="W5617" s="4"/>
      <c r="X5617" s="30"/>
    </row>
    <row r="5618" spans="1:24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13"/>
      <c r="T5618" s="13"/>
      <c r="U5618" s="13"/>
      <c r="V5618" s="13"/>
      <c r="W5618" s="4"/>
      <c r="X5618" s="30"/>
    </row>
    <row r="5619" spans="1:24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13"/>
      <c r="T5619" s="13"/>
      <c r="U5619" s="13"/>
      <c r="V5619" s="13"/>
      <c r="W5619" s="4"/>
      <c r="X5619" s="30"/>
    </row>
    <row r="5620" spans="1:24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13"/>
      <c r="T5620" s="13"/>
      <c r="U5620" s="13"/>
      <c r="V5620" s="13"/>
      <c r="W5620" s="4"/>
      <c r="X5620" s="30"/>
    </row>
    <row r="5621" spans="1:24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13"/>
      <c r="T5621" s="13"/>
      <c r="U5621" s="13"/>
      <c r="V5621" s="13"/>
      <c r="W5621" s="4"/>
      <c r="X5621" s="30"/>
    </row>
    <row r="5622" spans="1:24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13"/>
      <c r="T5622" s="13"/>
      <c r="U5622" s="13"/>
      <c r="V5622" s="13"/>
      <c r="W5622" s="4"/>
      <c r="X5622" s="30"/>
    </row>
    <row r="5623" spans="1:24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13"/>
      <c r="T5623" s="13"/>
      <c r="U5623" s="13"/>
      <c r="V5623" s="13"/>
      <c r="W5623" s="4"/>
      <c r="X5623" s="30"/>
    </row>
    <row r="5624" spans="1:24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13"/>
      <c r="T5624" s="13"/>
      <c r="U5624" s="13"/>
      <c r="V5624" s="13"/>
      <c r="W5624" s="4"/>
      <c r="X5624" s="30"/>
    </row>
    <row r="5625" spans="1:24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13"/>
      <c r="T5625" s="13"/>
      <c r="U5625" s="13"/>
      <c r="V5625" s="13"/>
      <c r="W5625" s="4"/>
      <c r="X5625" s="30"/>
    </row>
    <row r="5626" spans="1:24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13"/>
      <c r="T5626" s="13"/>
      <c r="U5626" s="13"/>
      <c r="V5626" s="13"/>
      <c r="W5626" s="4"/>
      <c r="X5626" s="30"/>
    </row>
    <row r="5627" spans="1:24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13"/>
      <c r="T5627" s="13"/>
      <c r="U5627" s="13"/>
      <c r="V5627" s="13"/>
      <c r="W5627" s="4"/>
      <c r="X5627" s="30"/>
    </row>
    <row r="5628" spans="1:24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13"/>
      <c r="T5628" s="13"/>
      <c r="U5628" s="13"/>
      <c r="V5628" s="13"/>
      <c r="W5628" s="4"/>
      <c r="X5628" s="30"/>
    </row>
    <row r="5629" spans="1:24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13"/>
      <c r="T5629" s="13"/>
      <c r="U5629" s="13"/>
      <c r="V5629" s="13"/>
      <c r="W5629" s="4"/>
      <c r="X5629" s="30"/>
    </row>
    <row r="5630" spans="1:24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13"/>
      <c r="T5630" s="13"/>
      <c r="U5630" s="13"/>
      <c r="V5630" s="13"/>
      <c r="W5630" s="4"/>
      <c r="X5630" s="30"/>
    </row>
    <row r="5631" spans="1:24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13"/>
      <c r="T5631" s="13"/>
      <c r="U5631" s="13"/>
      <c r="V5631" s="13"/>
      <c r="W5631" s="4"/>
      <c r="X5631" s="30"/>
    </row>
    <row r="5632" spans="1:24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13"/>
      <c r="T5632" s="13"/>
      <c r="U5632" s="13"/>
      <c r="V5632" s="13"/>
      <c r="W5632" s="4"/>
      <c r="X5632" s="30"/>
    </row>
    <row r="5633" spans="1:24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13"/>
      <c r="T5633" s="13"/>
      <c r="U5633" s="13"/>
      <c r="V5633" s="13"/>
      <c r="W5633" s="4"/>
      <c r="X5633" s="30"/>
    </row>
    <row r="5634" spans="1:24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13"/>
      <c r="T5634" s="13"/>
      <c r="U5634" s="13"/>
      <c r="V5634" s="13"/>
      <c r="W5634" s="4"/>
      <c r="X5634" s="30"/>
    </row>
    <row r="5635" spans="1:24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13"/>
      <c r="T5635" s="13"/>
      <c r="U5635" s="13"/>
      <c r="V5635" s="13"/>
      <c r="W5635" s="4"/>
      <c r="X5635" s="30"/>
    </row>
    <row r="5636" spans="1:24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13"/>
      <c r="T5636" s="13"/>
      <c r="U5636" s="13"/>
      <c r="V5636" s="13"/>
      <c r="W5636" s="4"/>
      <c r="X5636" s="30"/>
    </row>
    <row r="5637" spans="1:24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13"/>
      <c r="T5637" s="13"/>
      <c r="U5637" s="13"/>
      <c r="V5637" s="13"/>
      <c r="W5637" s="4"/>
      <c r="X5637" s="30"/>
    </row>
    <row r="5638" spans="1:24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13"/>
      <c r="T5638" s="13"/>
      <c r="U5638" s="13"/>
      <c r="V5638" s="13"/>
      <c r="W5638" s="4"/>
      <c r="X5638" s="30"/>
    </row>
    <row r="5639" spans="1:24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13"/>
      <c r="T5639" s="13"/>
      <c r="U5639" s="13"/>
      <c r="V5639" s="13"/>
      <c r="W5639" s="4"/>
      <c r="X5639" s="30"/>
    </row>
    <row r="5640" spans="1:24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13"/>
      <c r="T5640" s="13"/>
      <c r="U5640" s="13"/>
      <c r="V5640" s="13"/>
      <c r="W5640" s="4"/>
      <c r="X5640" s="30"/>
    </row>
    <row r="5641" spans="1:24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13"/>
      <c r="T5641" s="13"/>
      <c r="U5641" s="13"/>
      <c r="V5641" s="13"/>
      <c r="W5641" s="4"/>
      <c r="X5641" s="30"/>
    </row>
    <row r="5642" spans="1:24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13"/>
      <c r="T5642" s="13"/>
      <c r="U5642" s="13"/>
      <c r="V5642" s="13"/>
      <c r="W5642" s="4"/>
      <c r="X5642" s="30"/>
    </row>
    <row r="5643" spans="1:24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13"/>
      <c r="T5643" s="13"/>
      <c r="U5643" s="13"/>
      <c r="V5643" s="13"/>
      <c r="W5643" s="4"/>
      <c r="X5643" s="30"/>
    </row>
    <row r="5644" spans="1:24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13"/>
      <c r="T5644" s="13"/>
      <c r="U5644" s="13"/>
      <c r="V5644" s="13"/>
      <c r="W5644" s="4"/>
      <c r="X5644" s="30"/>
    </row>
    <row r="5645" spans="1:24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13"/>
      <c r="T5645" s="13"/>
      <c r="U5645" s="13"/>
      <c r="V5645" s="13"/>
      <c r="W5645" s="4"/>
      <c r="X5645" s="30"/>
    </row>
    <row r="5646" spans="1:24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13"/>
      <c r="T5646" s="13"/>
      <c r="U5646" s="13"/>
      <c r="V5646" s="13"/>
      <c r="W5646" s="4"/>
      <c r="X5646" s="30"/>
    </row>
    <row r="5647" spans="1:24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13"/>
      <c r="T5647" s="13"/>
      <c r="U5647" s="13"/>
      <c r="V5647" s="13"/>
      <c r="W5647" s="4"/>
      <c r="X5647" s="30"/>
    </row>
    <row r="5648" spans="1:24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13"/>
      <c r="T5648" s="13"/>
      <c r="U5648" s="13"/>
      <c r="V5648" s="13"/>
      <c r="W5648" s="4"/>
      <c r="X5648" s="30"/>
    </row>
    <row r="5649" spans="1:24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13"/>
      <c r="T5649" s="13"/>
      <c r="U5649" s="13"/>
      <c r="V5649" s="13"/>
      <c r="W5649" s="4"/>
      <c r="X5649" s="30"/>
    </row>
    <row r="5650" spans="1:24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13"/>
      <c r="T5650" s="13"/>
      <c r="U5650" s="13"/>
      <c r="V5650" s="13"/>
      <c r="W5650" s="4"/>
      <c r="X5650" s="30"/>
    </row>
    <row r="5651" spans="1:24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13"/>
      <c r="T5651" s="13"/>
      <c r="U5651" s="13"/>
      <c r="V5651" s="13"/>
      <c r="W5651" s="4"/>
      <c r="X5651" s="30"/>
    </row>
    <row r="5652" spans="1:24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13"/>
      <c r="T5652" s="13"/>
      <c r="U5652" s="13"/>
      <c r="V5652" s="13"/>
      <c r="W5652" s="4"/>
      <c r="X5652" s="30"/>
    </row>
    <row r="5653" spans="1:24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13"/>
      <c r="T5653" s="13"/>
      <c r="U5653" s="13"/>
      <c r="V5653" s="13"/>
      <c r="W5653" s="4"/>
      <c r="X5653" s="30"/>
    </row>
    <row r="5654" spans="1:24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13"/>
      <c r="T5654" s="13"/>
      <c r="U5654" s="13"/>
      <c r="V5654" s="13"/>
      <c r="W5654" s="4"/>
      <c r="X5654" s="30"/>
    </row>
    <row r="5655" spans="1:24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13"/>
      <c r="T5655" s="13"/>
      <c r="U5655" s="13"/>
      <c r="V5655" s="13"/>
      <c r="W5655" s="4"/>
      <c r="X5655" s="30"/>
    </row>
    <row r="5656" spans="1:24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13"/>
      <c r="T5656" s="13"/>
      <c r="U5656" s="13"/>
      <c r="V5656" s="13"/>
      <c r="W5656" s="4"/>
      <c r="X5656" s="30"/>
    </row>
    <row r="5657" spans="1:24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13"/>
      <c r="T5657" s="13"/>
      <c r="U5657" s="13"/>
      <c r="V5657" s="13"/>
      <c r="W5657" s="4"/>
      <c r="X5657" s="30"/>
    </row>
    <row r="5658" spans="1:24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13"/>
      <c r="T5658" s="13"/>
      <c r="U5658" s="13"/>
      <c r="V5658" s="13"/>
      <c r="W5658" s="4"/>
      <c r="X5658" s="30"/>
    </row>
    <row r="5659" spans="1:24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13"/>
      <c r="T5659" s="13"/>
      <c r="U5659" s="13"/>
      <c r="V5659" s="13"/>
      <c r="W5659" s="4"/>
      <c r="X5659" s="30"/>
    </row>
    <row r="5660" spans="1:24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13"/>
      <c r="T5660" s="13"/>
      <c r="U5660" s="13"/>
      <c r="V5660" s="13"/>
      <c r="W5660" s="4"/>
      <c r="X5660" s="30"/>
    </row>
    <row r="5661" spans="1:24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13"/>
      <c r="T5661" s="13"/>
      <c r="U5661" s="13"/>
      <c r="V5661" s="13"/>
      <c r="W5661" s="4"/>
      <c r="X5661" s="30"/>
    </row>
    <row r="5662" spans="1:24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13"/>
      <c r="T5662" s="13"/>
      <c r="U5662" s="13"/>
      <c r="V5662" s="13"/>
      <c r="W5662" s="4"/>
      <c r="X5662" s="30"/>
    </row>
    <row r="5663" spans="1:24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13"/>
      <c r="T5663" s="13"/>
      <c r="U5663" s="13"/>
      <c r="V5663" s="13"/>
      <c r="W5663" s="4"/>
      <c r="X5663" s="30"/>
    </row>
    <row r="5664" spans="1:24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13"/>
      <c r="T5664" s="13"/>
      <c r="U5664" s="13"/>
      <c r="V5664" s="13"/>
      <c r="W5664" s="4"/>
      <c r="X5664" s="30"/>
    </row>
    <row r="5665" spans="1:24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13"/>
      <c r="T5665" s="13"/>
      <c r="U5665" s="13"/>
      <c r="V5665" s="13"/>
      <c r="W5665" s="4"/>
      <c r="X5665" s="30"/>
    </row>
    <row r="5666" spans="1:24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13"/>
      <c r="T5666" s="13"/>
      <c r="U5666" s="13"/>
      <c r="V5666" s="13"/>
      <c r="W5666" s="4"/>
      <c r="X5666" s="30"/>
    </row>
    <row r="5667" spans="1:24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13"/>
      <c r="T5667" s="13"/>
      <c r="U5667" s="13"/>
      <c r="V5667" s="13"/>
      <c r="W5667" s="4"/>
      <c r="X5667" s="30"/>
    </row>
    <row r="5668" spans="1:24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13"/>
      <c r="T5668" s="13"/>
      <c r="U5668" s="13"/>
      <c r="V5668" s="13"/>
      <c r="W5668" s="4"/>
      <c r="X5668" s="30"/>
    </row>
    <row r="5669" spans="1:24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13"/>
      <c r="T5669" s="13"/>
      <c r="U5669" s="13"/>
      <c r="V5669" s="13"/>
      <c r="W5669" s="4"/>
      <c r="X5669" s="30"/>
    </row>
    <row r="5670" spans="1:24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13"/>
      <c r="T5670" s="13"/>
      <c r="U5670" s="13"/>
      <c r="V5670" s="13"/>
      <c r="W5670" s="4"/>
      <c r="X5670" s="30"/>
    </row>
    <row r="5671" spans="1:24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13"/>
      <c r="T5671" s="13"/>
      <c r="U5671" s="13"/>
      <c r="V5671" s="13"/>
      <c r="W5671" s="4"/>
      <c r="X5671" s="30"/>
    </row>
    <row r="5672" spans="1:24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13"/>
      <c r="T5672" s="13"/>
      <c r="U5672" s="13"/>
      <c r="V5672" s="13"/>
      <c r="W5672" s="4"/>
      <c r="X5672" s="30"/>
    </row>
    <row r="5673" spans="1:24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13"/>
      <c r="T5673" s="13"/>
      <c r="U5673" s="13"/>
      <c r="V5673" s="13"/>
      <c r="W5673" s="4"/>
      <c r="X5673" s="30"/>
    </row>
    <row r="5674" spans="1:24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13"/>
      <c r="T5674" s="13"/>
      <c r="U5674" s="13"/>
      <c r="V5674" s="13"/>
      <c r="W5674" s="4"/>
      <c r="X5674" s="30"/>
    </row>
    <row r="5675" spans="1:24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13"/>
      <c r="T5675" s="13"/>
      <c r="U5675" s="13"/>
      <c r="V5675" s="13"/>
      <c r="W5675" s="4"/>
      <c r="X5675" s="30"/>
    </row>
    <row r="5676" spans="1:24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13"/>
      <c r="T5676" s="13"/>
      <c r="U5676" s="13"/>
      <c r="V5676" s="13"/>
      <c r="W5676" s="4"/>
      <c r="X5676" s="30"/>
    </row>
    <row r="5677" spans="1:24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13"/>
      <c r="T5677" s="13"/>
      <c r="U5677" s="13"/>
      <c r="V5677" s="13"/>
      <c r="W5677" s="4"/>
      <c r="X5677" s="30"/>
    </row>
    <row r="5678" spans="1:24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13"/>
      <c r="T5678" s="13"/>
      <c r="U5678" s="13"/>
      <c r="V5678" s="13"/>
      <c r="W5678" s="4"/>
      <c r="X5678" s="30"/>
    </row>
    <row r="5679" spans="1:24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13"/>
      <c r="T5679" s="13"/>
      <c r="U5679" s="13"/>
      <c r="V5679" s="13"/>
      <c r="W5679" s="4"/>
      <c r="X5679" s="30"/>
    </row>
    <row r="5680" spans="1:24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13"/>
      <c r="T5680" s="13"/>
      <c r="U5680" s="13"/>
      <c r="V5680" s="13"/>
      <c r="W5680" s="4"/>
      <c r="X5680" s="30"/>
    </row>
    <row r="5681" spans="1:24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13"/>
      <c r="T5681" s="13"/>
      <c r="U5681" s="13"/>
      <c r="V5681" s="13"/>
      <c r="W5681" s="4"/>
      <c r="X5681" s="30"/>
    </row>
    <row r="5682" spans="1:24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13"/>
      <c r="T5682" s="13"/>
      <c r="U5682" s="13"/>
      <c r="V5682" s="13"/>
      <c r="W5682" s="4"/>
      <c r="X5682" s="30"/>
    </row>
    <row r="5683" spans="1:24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13"/>
      <c r="T5683" s="13"/>
      <c r="U5683" s="13"/>
      <c r="V5683" s="13"/>
      <c r="W5683" s="4"/>
      <c r="X5683" s="30"/>
    </row>
    <row r="5684" spans="1:24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13"/>
      <c r="T5684" s="13"/>
      <c r="U5684" s="13"/>
      <c r="V5684" s="13"/>
      <c r="W5684" s="4"/>
      <c r="X5684" s="30"/>
    </row>
    <row r="5685" spans="1:24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13"/>
      <c r="T5685" s="13"/>
      <c r="U5685" s="13"/>
      <c r="V5685" s="13"/>
      <c r="W5685" s="4"/>
      <c r="X5685" s="30"/>
    </row>
    <row r="5686" spans="1:24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13"/>
      <c r="T5686" s="13"/>
      <c r="U5686" s="13"/>
      <c r="V5686" s="13"/>
      <c r="W5686" s="4"/>
      <c r="X5686" s="30"/>
    </row>
    <row r="5687" spans="1:24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13"/>
      <c r="T5687" s="13"/>
      <c r="U5687" s="13"/>
      <c r="V5687" s="13"/>
      <c r="W5687" s="4"/>
      <c r="X5687" s="30"/>
    </row>
    <row r="5688" spans="1:24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13"/>
      <c r="T5688" s="13"/>
      <c r="U5688" s="13"/>
      <c r="V5688" s="13"/>
      <c r="W5688" s="4"/>
      <c r="X5688" s="30"/>
    </row>
    <row r="5689" spans="1:24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13"/>
      <c r="T5689" s="13"/>
      <c r="U5689" s="13"/>
      <c r="V5689" s="13"/>
      <c r="W5689" s="4"/>
      <c r="X5689" s="30"/>
    </row>
    <row r="5690" spans="1:24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13"/>
      <c r="T5690" s="13"/>
      <c r="U5690" s="13"/>
      <c r="V5690" s="13"/>
      <c r="W5690" s="4"/>
      <c r="X5690" s="30"/>
    </row>
    <row r="5691" spans="1:24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13"/>
      <c r="T5691" s="13"/>
      <c r="U5691" s="13"/>
      <c r="V5691" s="13"/>
      <c r="W5691" s="4"/>
      <c r="X5691" s="30"/>
    </row>
    <row r="5692" spans="1:24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13"/>
      <c r="T5692" s="13"/>
      <c r="U5692" s="13"/>
      <c r="V5692" s="13"/>
      <c r="W5692" s="4"/>
      <c r="X5692" s="30"/>
    </row>
    <row r="5693" spans="1:24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13"/>
      <c r="T5693" s="13"/>
      <c r="U5693" s="13"/>
      <c r="V5693" s="13"/>
      <c r="W5693" s="4"/>
      <c r="X5693" s="30"/>
    </row>
    <row r="5694" spans="1:24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13"/>
      <c r="T5694" s="13"/>
      <c r="U5694" s="13"/>
      <c r="V5694" s="13"/>
      <c r="W5694" s="4"/>
      <c r="X5694" s="30"/>
    </row>
    <row r="5695" spans="1:24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13"/>
      <c r="T5695" s="13"/>
      <c r="U5695" s="13"/>
      <c r="V5695" s="13"/>
      <c r="W5695" s="4"/>
      <c r="X5695" s="30"/>
    </row>
    <row r="5696" spans="1:24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13"/>
      <c r="T5696" s="13"/>
      <c r="U5696" s="13"/>
      <c r="V5696" s="13"/>
      <c r="W5696" s="4"/>
      <c r="X5696" s="30"/>
    </row>
    <row r="5697" spans="1:24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13"/>
      <c r="T5697" s="13"/>
      <c r="U5697" s="13"/>
      <c r="V5697" s="13"/>
      <c r="W5697" s="4"/>
      <c r="X5697" s="30"/>
    </row>
    <row r="5698" spans="1:24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13"/>
      <c r="T5698" s="13"/>
      <c r="U5698" s="13"/>
      <c r="V5698" s="13"/>
      <c r="W5698" s="4"/>
      <c r="X5698" s="30"/>
    </row>
    <row r="5699" spans="1:24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13"/>
      <c r="T5699" s="13"/>
      <c r="U5699" s="13"/>
      <c r="V5699" s="13"/>
      <c r="W5699" s="4"/>
      <c r="X5699" s="30"/>
    </row>
    <row r="5700" spans="1:24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13"/>
      <c r="T5700" s="13"/>
      <c r="U5700" s="13"/>
      <c r="V5700" s="13"/>
      <c r="W5700" s="4"/>
      <c r="X5700" s="30"/>
    </row>
    <row r="5701" spans="1:24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13"/>
      <c r="T5701" s="13"/>
      <c r="U5701" s="13"/>
      <c r="V5701" s="13"/>
      <c r="W5701" s="4"/>
      <c r="X5701" s="30"/>
    </row>
    <row r="5702" spans="1:24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13"/>
      <c r="T5702" s="13"/>
      <c r="U5702" s="13"/>
      <c r="V5702" s="13"/>
      <c r="W5702" s="4"/>
      <c r="X5702" s="30"/>
    </row>
    <row r="5703" spans="1:24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13"/>
      <c r="T5703" s="13"/>
      <c r="U5703" s="13"/>
      <c r="V5703" s="13"/>
      <c r="W5703" s="4"/>
      <c r="X5703" s="30"/>
    </row>
    <row r="5704" spans="1:24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13"/>
      <c r="T5704" s="13"/>
      <c r="U5704" s="13"/>
      <c r="V5704" s="13"/>
      <c r="W5704" s="4"/>
      <c r="X5704" s="30"/>
    </row>
    <row r="5705" spans="1:24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13"/>
      <c r="T5705" s="13"/>
      <c r="U5705" s="13"/>
      <c r="V5705" s="13"/>
      <c r="W5705" s="4"/>
      <c r="X5705" s="30"/>
    </row>
    <row r="5706" spans="1:24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13"/>
      <c r="T5706" s="13"/>
      <c r="U5706" s="13"/>
      <c r="V5706" s="13"/>
      <c r="W5706" s="4"/>
      <c r="X5706" s="30"/>
    </row>
    <row r="5707" spans="1:24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13"/>
      <c r="T5707" s="13"/>
      <c r="U5707" s="13"/>
      <c r="V5707" s="13"/>
      <c r="W5707" s="4"/>
      <c r="X5707" s="30"/>
    </row>
    <row r="5708" spans="1:24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13"/>
      <c r="T5708" s="13"/>
      <c r="U5708" s="13"/>
      <c r="V5708" s="13"/>
      <c r="W5708" s="4"/>
      <c r="X5708" s="30"/>
    </row>
    <row r="5709" spans="1:24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13"/>
      <c r="T5709" s="13"/>
      <c r="U5709" s="13"/>
      <c r="V5709" s="13"/>
      <c r="W5709" s="4"/>
      <c r="X5709" s="30"/>
    </row>
    <row r="5710" spans="1:24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13"/>
      <c r="T5710" s="13"/>
      <c r="U5710" s="13"/>
      <c r="V5710" s="13"/>
      <c r="W5710" s="4"/>
      <c r="X5710" s="30"/>
    </row>
    <row r="5711" spans="1:24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13"/>
      <c r="T5711" s="13"/>
      <c r="U5711" s="13"/>
      <c r="V5711" s="13"/>
      <c r="W5711" s="4"/>
      <c r="X5711" s="30"/>
    </row>
    <row r="5712" spans="1:24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13"/>
      <c r="T5712" s="13"/>
      <c r="U5712" s="13"/>
      <c r="V5712" s="13"/>
      <c r="W5712" s="4"/>
      <c r="X5712" s="30"/>
    </row>
    <row r="5713" spans="1:24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13"/>
      <c r="T5713" s="13"/>
      <c r="U5713" s="13"/>
      <c r="V5713" s="13"/>
      <c r="W5713" s="4"/>
      <c r="X5713" s="30"/>
    </row>
    <row r="5714" spans="1:24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13"/>
      <c r="T5714" s="13"/>
      <c r="U5714" s="13"/>
      <c r="V5714" s="13"/>
      <c r="W5714" s="4"/>
      <c r="X5714" s="30"/>
    </row>
    <row r="5715" spans="1:24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13"/>
      <c r="T5715" s="13"/>
      <c r="U5715" s="13"/>
      <c r="V5715" s="13"/>
      <c r="W5715" s="4"/>
      <c r="X5715" s="30"/>
    </row>
    <row r="5716" spans="1:24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13"/>
      <c r="T5716" s="13"/>
      <c r="U5716" s="13"/>
      <c r="V5716" s="13"/>
      <c r="W5716" s="4"/>
      <c r="X5716" s="30"/>
    </row>
    <row r="5717" spans="1:24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13"/>
      <c r="T5717" s="13"/>
      <c r="U5717" s="13"/>
      <c r="V5717" s="13"/>
      <c r="W5717" s="4"/>
      <c r="X5717" s="30"/>
    </row>
    <row r="5718" spans="1:24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13"/>
      <c r="T5718" s="13"/>
      <c r="U5718" s="13"/>
      <c r="V5718" s="13"/>
      <c r="W5718" s="4"/>
      <c r="X5718" s="30"/>
    </row>
    <row r="5719" spans="1:24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13"/>
      <c r="T5719" s="13"/>
      <c r="U5719" s="13"/>
      <c r="V5719" s="13"/>
      <c r="W5719" s="4"/>
      <c r="X5719" s="30"/>
    </row>
    <row r="5720" spans="1:24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13"/>
      <c r="T5720" s="13"/>
      <c r="U5720" s="13"/>
      <c r="V5720" s="13"/>
      <c r="W5720" s="4"/>
      <c r="X5720" s="30"/>
    </row>
    <row r="5721" spans="1:24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13"/>
      <c r="T5721" s="13"/>
      <c r="U5721" s="13"/>
      <c r="V5721" s="13"/>
      <c r="W5721" s="4"/>
      <c r="X5721" s="30"/>
    </row>
    <row r="5722" spans="1:24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13"/>
      <c r="T5722" s="13"/>
      <c r="U5722" s="13"/>
      <c r="V5722" s="13"/>
      <c r="W5722" s="4"/>
      <c r="X5722" s="30"/>
    </row>
    <row r="5723" spans="1:24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13"/>
      <c r="T5723" s="13"/>
      <c r="U5723" s="13"/>
      <c r="V5723" s="13"/>
      <c r="W5723" s="4"/>
      <c r="X5723" s="30"/>
    </row>
    <row r="5724" spans="1:24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13"/>
      <c r="T5724" s="13"/>
      <c r="U5724" s="13"/>
      <c r="V5724" s="13"/>
      <c r="W5724" s="4"/>
      <c r="X5724" s="30"/>
    </row>
    <row r="5725" spans="1:24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13"/>
      <c r="T5725" s="13"/>
      <c r="U5725" s="13"/>
      <c r="V5725" s="13"/>
      <c r="W5725" s="4"/>
      <c r="X5725" s="30"/>
    </row>
    <row r="5726" spans="1:24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13"/>
      <c r="T5726" s="13"/>
      <c r="U5726" s="13"/>
      <c r="V5726" s="13"/>
      <c r="W5726" s="4"/>
      <c r="X5726" s="30"/>
    </row>
    <row r="5727" spans="1:24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13"/>
      <c r="T5727" s="13"/>
      <c r="U5727" s="13"/>
      <c r="V5727" s="13"/>
      <c r="W5727" s="4"/>
      <c r="X5727" s="30"/>
    </row>
    <row r="5728" spans="1:24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13"/>
      <c r="T5728" s="13"/>
      <c r="U5728" s="13"/>
      <c r="V5728" s="13"/>
      <c r="W5728" s="4"/>
      <c r="X5728" s="30"/>
    </row>
    <row r="5729" spans="1:24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13"/>
      <c r="T5729" s="13"/>
      <c r="U5729" s="13"/>
      <c r="V5729" s="13"/>
      <c r="W5729" s="4"/>
      <c r="X5729" s="30"/>
    </row>
    <row r="5730" spans="1:24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13"/>
      <c r="T5730" s="13"/>
      <c r="U5730" s="13"/>
      <c r="V5730" s="13"/>
      <c r="W5730" s="4"/>
      <c r="X5730" s="30"/>
    </row>
    <row r="5731" spans="1:24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13"/>
      <c r="T5731" s="13"/>
      <c r="U5731" s="13"/>
      <c r="V5731" s="13"/>
      <c r="W5731" s="4"/>
      <c r="X5731" s="30"/>
    </row>
    <row r="5732" spans="1:24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13"/>
      <c r="T5732" s="13"/>
      <c r="U5732" s="13"/>
      <c r="V5732" s="13"/>
      <c r="W5732" s="4"/>
      <c r="X5732" s="30"/>
    </row>
    <row r="5733" spans="1:24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13"/>
      <c r="T5733" s="13"/>
      <c r="U5733" s="13"/>
      <c r="V5733" s="13"/>
      <c r="W5733" s="4"/>
      <c r="X5733" s="30"/>
    </row>
    <row r="5734" spans="1:24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13"/>
      <c r="T5734" s="13"/>
      <c r="U5734" s="13"/>
      <c r="V5734" s="13"/>
      <c r="W5734" s="4"/>
      <c r="X5734" s="30"/>
    </row>
    <row r="5735" spans="1:24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13"/>
      <c r="T5735" s="13"/>
      <c r="U5735" s="13"/>
      <c r="V5735" s="13"/>
      <c r="W5735" s="4"/>
      <c r="X5735" s="30"/>
    </row>
    <row r="5736" spans="1:24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13"/>
      <c r="T5736" s="13"/>
      <c r="U5736" s="13"/>
      <c r="V5736" s="13"/>
      <c r="W5736" s="4"/>
      <c r="X5736" s="30"/>
    </row>
    <row r="5737" spans="1:24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13"/>
      <c r="T5737" s="13"/>
      <c r="U5737" s="13"/>
      <c r="V5737" s="13"/>
      <c r="W5737" s="4"/>
      <c r="X5737" s="30"/>
    </row>
    <row r="5738" spans="1:24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13"/>
      <c r="T5738" s="13"/>
      <c r="U5738" s="13"/>
      <c r="V5738" s="13"/>
      <c r="W5738" s="4"/>
      <c r="X5738" s="30"/>
    </row>
    <row r="5739" spans="1:24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13"/>
      <c r="T5739" s="13"/>
      <c r="U5739" s="13"/>
      <c r="V5739" s="13"/>
      <c r="W5739" s="4"/>
      <c r="X5739" s="30"/>
    </row>
    <row r="5740" spans="1:24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13"/>
      <c r="T5740" s="13"/>
      <c r="U5740" s="13"/>
      <c r="V5740" s="13"/>
      <c r="W5740" s="4"/>
      <c r="X5740" s="30"/>
    </row>
    <row r="5741" spans="1:24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13"/>
      <c r="T5741" s="13"/>
      <c r="U5741" s="13"/>
      <c r="V5741" s="13"/>
      <c r="W5741" s="4"/>
      <c r="X5741" s="30"/>
    </row>
    <row r="5742" spans="1:24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13"/>
      <c r="T5742" s="13"/>
      <c r="U5742" s="13"/>
      <c r="V5742" s="13"/>
      <c r="W5742" s="4"/>
      <c r="X5742" s="30"/>
    </row>
    <row r="5743" spans="1:24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13"/>
      <c r="T5743" s="13"/>
      <c r="U5743" s="13"/>
      <c r="V5743" s="13"/>
      <c r="W5743" s="4"/>
      <c r="X5743" s="30"/>
    </row>
    <row r="5744" spans="1:24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13"/>
      <c r="T5744" s="13"/>
      <c r="U5744" s="13"/>
      <c r="V5744" s="13"/>
      <c r="W5744" s="4"/>
      <c r="X5744" s="30"/>
    </row>
    <row r="5745" spans="1:24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13"/>
      <c r="T5745" s="13"/>
      <c r="U5745" s="13"/>
      <c r="V5745" s="13"/>
      <c r="W5745" s="4"/>
      <c r="X5745" s="30"/>
    </row>
    <row r="5746" spans="1:24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13"/>
      <c r="T5746" s="13"/>
      <c r="U5746" s="13"/>
      <c r="V5746" s="13"/>
      <c r="W5746" s="4"/>
      <c r="X5746" s="30"/>
    </row>
    <row r="5747" spans="1:24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13"/>
      <c r="T5747" s="13"/>
      <c r="U5747" s="13"/>
      <c r="V5747" s="13"/>
      <c r="W5747" s="4"/>
      <c r="X5747" s="30"/>
    </row>
    <row r="5748" spans="1:24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13"/>
      <c r="T5748" s="13"/>
      <c r="U5748" s="13"/>
      <c r="V5748" s="13"/>
      <c r="W5748" s="4"/>
      <c r="X5748" s="30"/>
    </row>
    <row r="5749" spans="1:24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13"/>
      <c r="T5749" s="13"/>
      <c r="U5749" s="13"/>
      <c r="V5749" s="13"/>
      <c r="W5749" s="4"/>
      <c r="X5749" s="30"/>
    </row>
    <row r="5750" spans="1:24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13"/>
      <c r="T5750" s="13"/>
      <c r="U5750" s="13"/>
      <c r="V5750" s="13"/>
      <c r="W5750" s="4"/>
      <c r="X5750" s="30"/>
    </row>
    <row r="5751" spans="1:24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13"/>
      <c r="T5751" s="13"/>
      <c r="U5751" s="13"/>
      <c r="V5751" s="13"/>
      <c r="W5751" s="4"/>
      <c r="X5751" s="30"/>
    </row>
    <row r="5752" spans="1:24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13"/>
      <c r="T5752" s="13"/>
      <c r="U5752" s="13"/>
      <c r="V5752" s="13"/>
      <c r="W5752" s="4"/>
      <c r="X5752" s="30"/>
    </row>
    <row r="5753" spans="1:24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13"/>
      <c r="T5753" s="13"/>
      <c r="U5753" s="13"/>
      <c r="V5753" s="13"/>
      <c r="W5753" s="4"/>
      <c r="X5753" s="30"/>
    </row>
    <row r="5754" spans="1:24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13"/>
      <c r="T5754" s="13"/>
      <c r="U5754" s="13"/>
      <c r="V5754" s="13"/>
      <c r="W5754" s="4"/>
      <c r="X5754" s="30"/>
    </row>
    <row r="5755" spans="1:24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13"/>
      <c r="T5755" s="13"/>
      <c r="U5755" s="13"/>
      <c r="V5755" s="13"/>
      <c r="W5755" s="4"/>
      <c r="X5755" s="30"/>
    </row>
    <row r="5756" spans="1:24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13"/>
      <c r="T5756" s="13"/>
      <c r="U5756" s="13"/>
      <c r="V5756" s="13"/>
      <c r="W5756" s="4"/>
      <c r="X5756" s="30"/>
    </row>
    <row r="5757" spans="1:24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13"/>
      <c r="T5757" s="13"/>
      <c r="U5757" s="13"/>
      <c r="V5757" s="13"/>
      <c r="W5757" s="4"/>
      <c r="X5757" s="30"/>
    </row>
    <row r="5758" spans="1:24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13"/>
      <c r="T5758" s="13"/>
      <c r="U5758" s="13"/>
      <c r="V5758" s="13"/>
      <c r="W5758" s="4"/>
      <c r="X5758" s="30"/>
    </row>
    <row r="5759" spans="1:24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13"/>
      <c r="T5759" s="13"/>
      <c r="U5759" s="13"/>
      <c r="V5759" s="13"/>
      <c r="W5759" s="4"/>
      <c r="X5759" s="30"/>
    </row>
    <row r="5760" spans="1:24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13"/>
      <c r="T5760" s="13"/>
      <c r="U5760" s="13"/>
      <c r="V5760" s="13"/>
      <c r="W5760" s="4"/>
      <c r="X5760" s="30"/>
    </row>
    <row r="5761" spans="1:24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13"/>
      <c r="T5761" s="13"/>
      <c r="U5761" s="13"/>
      <c r="V5761" s="13"/>
      <c r="W5761" s="4"/>
      <c r="X5761" s="30"/>
    </row>
    <row r="5762" spans="1:24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13"/>
      <c r="T5762" s="13"/>
      <c r="U5762" s="13"/>
      <c r="V5762" s="13"/>
      <c r="W5762" s="4"/>
      <c r="X5762" s="30"/>
    </row>
    <row r="5763" spans="1:24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13"/>
      <c r="T5763" s="13"/>
      <c r="U5763" s="13"/>
      <c r="V5763" s="13"/>
      <c r="W5763" s="4"/>
      <c r="X5763" s="30"/>
    </row>
    <row r="5764" spans="1:24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13"/>
      <c r="T5764" s="13"/>
      <c r="U5764" s="13"/>
      <c r="V5764" s="13"/>
      <c r="W5764" s="4"/>
      <c r="X5764" s="30"/>
    </row>
    <row r="5765" spans="1:24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13"/>
      <c r="T5765" s="13"/>
      <c r="U5765" s="13"/>
      <c r="V5765" s="13"/>
      <c r="W5765" s="4"/>
      <c r="X5765" s="30"/>
    </row>
    <row r="5766" spans="1:24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13"/>
      <c r="T5766" s="13"/>
      <c r="U5766" s="13"/>
      <c r="V5766" s="13"/>
      <c r="W5766" s="4"/>
      <c r="X5766" s="30"/>
    </row>
    <row r="5767" spans="1:24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13"/>
      <c r="T5767" s="13"/>
      <c r="U5767" s="13"/>
      <c r="V5767" s="13"/>
      <c r="W5767" s="4"/>
      <c r="X5767" s="30"/>
    </row>
    <row r="5768" spans="1:24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13"/>
      <c r="T5768" s="13"/>
      <c r="U5768" s="13"/>
      <c r="V5768" s="13"/>
      <c r="W5768" s="4"/>
      <c r="X5768" s="30"/>
    </row>
    <row r="5769" spans="1:24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13"/>
      <c r="T5769" s="13"/>
      <c r="U5769" s="13"/>
      <c r="V5769" s="13"/>
      <c r="W5769" s="4"/>
      <c r="X5769" s="30"/>
    </row>
    <row r="5770" spans="1:24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13"/>
      <c r="T5770" s="13"/>
      <c r="U5770" s="13"/>
      <c r="V5770" s="13"/>
      <c r="W5770" s="4"/>
      <c r="X5770" s="30"/>
    </row>
    <row r="5771" spans="1:24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13"/>
      <c r="T5771" s="13"/>
      <c r="U5771" s="13"/>
      <c r="V5771" s="13"/>
      <c r="W5771" s="4"/>
      <c r="X5771" s="30"/>
    </row>
    <row r="5772" spans="1:24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13"/>
      <c r="T5772" s="13"/>
      <c r="U5772" s="13"/>
      <c r="V5772" s="13"/>
      <c r="W5772" s="4"/>
      <c r="X5772" s="30"/>
    </row>
    <row r="5773" spans="1:24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13"/>
      <c r="T5773" s="13"/>
      <c r="U5773" s="13"/>
      <c r="V5773" s="13"/>
      <c r="W5773" s="4"/>
      <c r="X5773" s="30"/>
    </row>
    <row r="5774" spans="1:24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13"/>
      <c r="T5774" s="13"/>
      <c r="U5774" s="13"/>
      <c r="V5774" s="13"/>
      <c r="W5774" s="4"/>
      <c r="X5774" s="30"/>
    </row>
    <row r="5775" spans="1:24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13"/>
      <c r="T5775" s="13"/>
      <c r="U5775" s="13"/>
      <c r="V5775" s="13"/>
      <c r="W5775" s="4"/>
      <c r="X5775" s="30"/>
    </row>
    <row r="5776" spans="1:24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13"/>
      <c r="T5776" s="13"/>
      <c r="U5776" s="13"/>
      <c r="V5776" s="13"/>
      <c r="W5776" s="4"/>
      <c r="X5776" s="30"/>
    </row>
    <row r="5777" spans="1:24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13"/>
      <c r="T5777" s="13"/>
      <c r="U5777" s="13"/>
      <c r="V5777" s="13"/>
      <c r="W5777" s="4"/>
      <c r="X5777" s="30"/>
    </row>
    <row r="5778" spans="1:24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13"/>
      <c r="T5778" s="13"/>
      <c r="U5778" s="13"/>
      <c r="V5778" s="13"/>
      <c r="W5778" s="4"/>
      <c r="X5778" s="30"/>
    </row>
    <row r="5779" spans="1:24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13"/>
      <c r="T5779" s="13"/>
      <c r="U5779" s="13"/>
      <c r="V5779" s="13"/>
      <c r="W5779" s="4"/>
      <c r="X5779" s="30"/>
    </row>
    <row r="5780" spans="1:24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13"/>
      <c r="T5780" s="13"/>
      <c r="U5780" s="13"/>
      <c r="V5780" s="13"/>
      <c r="W5780" s="4"/>
      <c r="X5780" s="30"/>
    </row>
    <row r="5781" spans="1:24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13"/>
      <c r="T5781" s="13"/>
      <c r="U5781" s="13"/>
      <c r="V5781" s="13"/>
      <c r="W5781" s="4"/>
      <c r="X5781" s="30"/>
    </row>
    <row r="5782" spans="1:24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13"/>
      <c r="T5782" s="13"/>
      <c r="U5782" s="13"/>
      <c r="V5782" s="13"/>
      <c r="W5782" s="4"/>
      <c r="X5782" s="30"/>
    </row>
    <row r="5783" spans="1:24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13"/>
      <c r="T5783" s="13"/>
      <c r="U5783" s="13"/>
      <c r="V5783" s="13"/>
      <c r="W5783" s="4"/>
      <c r="X5783" s="30"/>
    </row>
    <row r="5784" spans="1:24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13"/>
      <c r="T5784" s="13"/>
      <c r="U5784" s="13"/>
      <c r="V5784" s="13"/>
      <c r="W5784" s="4"/>
      <c r="X5784" s="30"/>
    </row>
    <row r="5785" spans="1:24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13"/>
      <c r="T5785" s="13"/>
      <c r="U5785" s="13"/>
      <c r="V5785" s="13"/>
      <c r="W5785" s="4"/>
      <c r="X5785" s="30"/>
    </row>
    <row r="5786" spans="1:24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13"/>
      <c r="T5786" s="13"/>
      <c r="U5786" s="13"/>
      <c r="V5786" s="13"/>
      <c r="W5786" s="4"/>
      <c r="X5786" s="30"/>
    </row>
    <row r="5787" spans="1:24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13"/>
      <c r="T5787" s="13"/>
      <c r="U5787" s="13"/>
      <c r="V5787" s="13"/>
      <c r="W5787" s="4"/>
      <c r="X5787" s="30"/>
    </row>
    <row r="5788" spans="1:24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13"/>
      <c r="T5788" s="13"/>
      <c r="U5788" s="13"/>
      <c r="V5788" s="13"/>
      <c r="W5788" s="4"/>
      <c r="X5788" s="30"/>
    </row>
    <row r="5789" spans="1:24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13"/>
      <c r="T5789" s="13"/>
      <c r="U5789" s="13"/>
      <c r="V5789" s="13"/>
      <c r="W5789" s="4"/>
      <c r="X5789" s="30"/>
    </row>
    <row r="5790" spans="1:24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13"/>
      <c r="T5790" s="13"/>
      <c r="U5790" s="13"/>
      <c r="V5790" s="13"/>
      <c r="W5790" s="4"/>
      <c r="X5790" s="30"/>
    </row>
    <row r="5791" spans="1:24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13"/>
      <c r="T5791" s="13"/>
      <c r="U5791" s="13"/>
      <c r="V5791" s="13"/>
      <c r="W5791" s="4"/>
      <c r="X5791" s="30"/>
    </row>
    <row r="5792" spans="1:24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13"/>
      <c r="T5792" s="13"/>
      <c r="U5792" s="13"/>
      <c r="V5792" s="13"/>
      <c r="W5792" s="4"/>
      <c r="X5792" s="30"/>
    </row>
    <row r="5793" spans="1:24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13"/>
      <c r="T5793" s="13"/>
      <c r="U5793" s="13"/>
      <c r="V5793" s="13"/>
      <c r="W5793" s="4"/>
      <c r="X5793" s="30"/>
    </row>
    <row r="5794" spans="1:24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13"/>
      <c r="T5794" s="13"/>
      <c r="U5794" s="13"/>
      <c r="V5794" s="13"/>
      <c r="W5794" s="4"/>
      <c r="X5794" s="30"/>
    </row>
    <row r="5795" spans="1:24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13"/>
      <c r="T5795" s="13"/>
      <c r="U5795" s="13"/>
      <c r="V5795" s="13"/>
      <c r="W5795" s="4"/>
      <c r="X5795" s="30"/>
    </row>
    <row r="5796" spans="1:24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13"/>
      <c r="T5796" s="13"/>
      <c r="U5796" s="13"/>
      <c r="V5796" s="13"/>
      <c r="W5796" s="4"/>
      <c r="X5796" s="30"/>
    </row>
    <row r="5797" spans="1:24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13"/>
      <c r="T5797" s="13"/>
      <c r="U5797" s="13"/>
      <c r="V5797" s="13"/>
      <c r="W5797" s="4"/>
      <c r="X5797" s="30"/>
    </row>
    <row r="5798" spans="1:24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13"/>
      <c r="T5798" s="13"/>
      <c r="U5798" s="13"/>
      <c r="V5798" s="13"/>
      <c r="W5798" s="4"/>
      <c r="X5798" s="30"/>
    </row>
    <row r="5799" spans="1:24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13"/>
      <c r="T5799" s="13"/>
      <c r="U5799" s="13"/>
      <c r="V5799" s="13"/>
      <c r="W5799" s="4"/>
      <c r="X5799" s="30"/>
    </row>
    <row r="5800" spans="1:24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13"/>
      <c r="T5800" s="13"/>
      <c r="U5800" s="13"/>
      <c r="V5800" s="13"/>
      <c r="W5800" s="4"/>
      <c r="X5800" s="30"/>
    </row>
    <row r="5801" spans="1:24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13"/>
      <c r="T5801" s="13"/>
      <c r="U5801" s="13"/>
      <c r="V5801" s="13"/>
      <c r="W5801" s="4"/>
      <c r="X5801" s="30"/>
    </row>
    <row r="5802" spans="1:24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13"/>
      <c r="T5802" s="13"/>
      <c r="U5802" s="13"/>
      <c r="V5802" s="13"/>
      <c r="W5802" s="4"/>
      <c r="X5802" s="30"/>
    </row>
    <row r="5803" spans="1:24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13"/>
      <c r="T5803" s="13"/>
      <c r="U5803" s="13"/>
      <c r="V5803" s="13"/>
      <c r="W5803" s="4"/>
      <c r="X5803" s="30"/>
    </row>
    <row r="5804" spans="1:24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13"/>
      <c r="T5804" s="13"/>
      <c r="U5804" s="13"/>
      <c r="V5804" s="13"/>
      <c r="W5804" s="4"/>
      <c r="X5804" s="30"/>
    </row>
    <row r="5805" spans="1:24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13"/>
      <c r="T5805" s="13"/>
      <c r="U5805" s="13"/>
      <c r="V5805" s="13"/>
      <c r="W5805" s="4"/>
      <c r="X5805" s="30"/>
    </row>
    <row r="5806" spans="1:24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13"/>
      <c r="T5806" s="13"/>
      <c r="U5806" s="13"/>
      <c r="V5806" s="13"/>
      <c r="W5806" s="4"/>
      <c r="X5806" s="30"/>
    </row>
    <row r="5807" spans="1:24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13"/>
      <c r="T5807" s="13"/>
      <c r="U5807" s="13"/>
      <c r="V5807" s="13"/>
      <c r="W5807" s="4"/>
      <c r="X5807" s="30"/>
    </row>
    <row r="5808" spans="1:24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13"/>
      <c r="T5808" s="13"/>
      <c r="U5808" s="13"/>
      <c r="V5808" s="13"/>
      <c r="W5808" s="4"/>
      <c r="X5808" s="30"/>
    </row>
    <row r="5809" spans="1:24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13"/>
      <c r="T5809" s="13"/>
      <c r="U5809" s="13"/>
      <c r="V5809" s="13"/>
      <c r="W5809" s="4"/>
      <c r="X5809" s="30"/>
    </row>
    <row r="5810" spans="1:24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13"/>
      <c r="T5810" s="13"/>
      <c r="U5810" s="13"/>
      <c r="V5810" s="13"/>
      <c r="W5810" s="4"/>
      <c r="X5810" s="30"/>
    </row>
    <row r="5811" spans="1:24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13"/>
      <c r="T5811" s="13"/>
      <c r="U5811" s="13"/>
      <c r="V5811" s="13"/>
      <c r="W5811" s="4"/>
      <c r="X5811" s="30"/>
    </row>
    <row r="5812" spans="1:24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13"/>
      <c r="T5812" s="13"/>
      <c r="U5812" s="13"/>
      <c r="V5812" s="13"/>
      <c r="W5812" s="4"/>
      <c r="X5812" s="30"/>
    </row>
    <row r="5813" spans="1:24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13"/>
      <c r="T5813" s="13"/>
      <c r="U5813" s="13"/>
      <c r="V5813" s="13"/>
      <c r="W5813" s="4"/>
      <c r="X5813" s="30"/>
    </row>
    <row r="5814" spans="1:24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13"/>
      <c r="T5814" s="13"/>
      <c r="U5814" s="13"/>
      <c r="V5814" s="13"/>
      <c r="W5814" s="4"/>
      <c r="X5814" s="30"/>
    </row>
    <row r="5815" spans="1:24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13"/>
      <c r="T5815" s="13"/>
      <c r="U5815" s="13"/>
      <c r="V5815" s="13"/>
      <c r="W5815" s="4"/>
      <c r="X5815" s="30"/>
    </row>
    <row r="5816" spans="1:24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13"/>
      <c r="T5816" s="13"/>
      <c r="U5816" s="13"/>
      <c r="V5816" s="13"/>
      <c r="W5816" s="4"/>
      <c r="X5816" s="30"/>
    </row>
    <row r="5817" spans="1:24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13"/>
      <c r="T5817" s="13"/>
      <c r="U5817" s="13"/>
      <c r="V5817" s="13"/>
      <c r="W5817" s="4"/>
      <c r="X5817" s="30"/>
    </row>
    <row r="5818" spans="1:24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13"/>
      <c r="T5818" s="13"/>
      <c r="U5818" s="13"/>
      <c r="V5818" s="13"/>
      <c r="W5818" s="4"/>
      <c r="X5818" s="30"/>
    </row>
    <row r="5819" spans="1:24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13"/>
      <c r="T5819" s="13"/>
      <c r="U5819" s="13"/>
      <c r="V5819" s="13"/>
      <c r="W5819" s="4"/>
      <c r="X5819" s="30"/>
    </row>
    <row r="5820" spans="1:24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13"/>
      <c r="T5820" s="13"/>
      <c r="U5820" s="13"/>
      <c r="V5820" s="13"/>
      <c r="W5820" s="4"/>
      <c r="X5820" s="30"/>
    </row>
    <row r="5821" spans="1:24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13"/>
      <c r="T5821" s="13"/>
      <c r="U5821" s="13"/>
      <c r="V5821" s="13"/>
      <c r="W5821" s="4"/>
      <c r="X5821" s="30"/>
    </row>
    <row r="5822" spans="1:24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13"/>
      <c r="T5822" s="13"/>
      <c r="U5822" s="13"/>
      <c r="V5822" s="13"/>
      <c r="W5822" s="4"/>
      <c r="X5822" s="30"/>
    </row>
    <row r="5823" spans="1:24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13"/>
      <c r="T5823" s="13"/>
      <c r="U5823" s="13"/>
      <c r="V5823" s="13"/>
      <c r="W5823" s="4"/>
      <c r="X5823" s="30"/>
    </row>
    <row r="5824" spans="1:24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13"/>
      <c r="T5824" s="13"/>
      <c r="U5824" s="13"/>
      <c r="V5824" s="13"/>
      <c r="W5824" s="4"/>
      <c r="X5824" s="30"/>
    </row>
    <row r="5825" spans="1:24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13"/>
      <c r="T5825" s="13"/>
      <c r="U5825" s="13"/>
      <c r="V5825" s="13"/>
      <c r="W5825" s="4"/>
      <c r="X5825" s="30"/>
    </row>
    <row r="5826" spans="1:24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13"/>
      <c r="T5826" s="13"/>
      <c r="U5826" s="13"/>
      <c r="V5826" s="13"/>
      <c r="W5826" s="4"/>
      <c r="X5826" s="30"/>
    </row>
    <row r="5827" spans="1:24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13"/>
      <c r="T5827" s="13"/>
      <c r="U5827" s="13"/>
      <c r="V5827" s="13"/>
      <c r="W5827" s="4"/>
      <c r="X5827" s="30"/>
    </row>
    <row r="5828" spans="1:24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13"/>
      <c r="T5828" s="13"/>
      <c r="U5828" s="13"/>
      <c r="V5828" s="13"/>
      <c r="W5828" s="4"/>
      <c r="X5828" s="30"/>
    </row>
    <row r="5829" spans="1:24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13"/>
      <c r="T5829" s="13"/>
      <c r="U5829" s="13"/>
      <c r="V5829" s="13"/>
      <c r="W5829" s="4"/>
      <c r="X5829" s="30"/>
    </row>
    <row r="5830" spans="1:24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13"/>
      <c r="T5830" s="13"/>
      <c r="U5830" s="13"/>
      <c r="V5830" s="13"/>
      <c r="W5830" s="4"/>
      <c r="X5830" s="30"/>
    </row>
    <row r="5831" spans="1:24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13"/>
      <c r="T5831" s="13"/>
      <c r="U5831" s="13"/>
      <c r="V5831" s="13"/>
      <c r="W5831" s="4"/>
      <c r="X5831" s="30"/>
    </row>
    <row r="5832" spans="1:24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13"/>
      <c r="T5832" s="13"/>
      <c r="U5832" s="13"/>
      <c r="V5832" s="13"/>
      <c r="W5832" s="4"/>
      <c r="X5832" s="30"/>
    </row>
    <row r="5833" spans="1:24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13"/>
      <c r="T5833" s="13"/>
      <c r="U5833" s="13"/>
      <c r="V5833" s="13"/>
      <c r="W5833" s="4"/>
      <c r="X5833" s="30"/>
    </row>
    <row r="5834" spans="1:24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13"/>
      <c r="T5834" s="13"/>
      <c r="U5834" s="13"/>
      <c r="V5834" s="13"/>
      <c r="W5834" s="4"/>
      <c r="X5834" s="30"/>
    </row>
    <row r="5835" spans="1:24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13"/>
      <c r="T5835" s="13"/>
      <c r="U5835" s="13"/>
      <c r="V5835" s="13"/>
      <c r="W5835" s="4"/>
      <c r="X5835" s="30"/>
    </row>
    <row r="5836" spans="1:24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13"/>
      <c r="T5836" s="13"/>
      <c r="U5836" s="13"/>
      <c r="V5836" s="13"/>
      <c r="W5836" s="4"/>
      <c r="X5836" s="30"/>
    </row>
    <row r="5837" spans="1:24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13"/>
      <c r="T5837" s="13"/>
      <c r="U5837" s="13"/>
      <c r="V5837" s="13"/>
      <c r="W5837" s="4"/>
      <c r="X5837" s="30"/>
    </row>
    <row r="5838" spans="1:24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13"/>
      <c r="T5838" s="13"/>
      <c r="U5838" s="13"/>
      <c r="V5838" s="13"/>
      <c r="W5838" s="4"/>
      <c r="X5838" s="30"/>
    </row>
    <row r="5839" spans="1:24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13"/>
      <c r="T5839" s="13"/>
      <c r="U5839" s="13"/>
      <c r="V5839" s="13"/>
      <c r="W5839" s="4"/>
      <c r="X5839" s="30"/>
    </row>
    <row r="5840" spans="1:24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13"/>
      <c r="T5840" s="13"/>
      <c r="U5840" s="13"/>
      <c r="V5840" s="13"/>
      <c r="W5840" s="4"/>
      <c r="X5840" s="30"/>
    </row>
    <row r="5841" spans="1:24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13"/>
      <c r="T5841" s="13"/>
      <c r="U5841" s="13"/>
      <c r="V5841" s="13"/>
      <c r="W5841" s="4"/>
      <c r="X5841" s="30"/>
    </row>
    <row r="5842" spans="1:24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13"/>
      <c r="T5842" s="13"/>
      <c r="U5842" s="13"/>
      <c r="V5842" s="13"/>
      <c r="W5842" s="4"/>
      <c r="X5842" s="30"/>
    </row>
    <row r="5843" spans="1:24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13"/>
      <c r="T5843" s="13"/>
      <c r="U5843" s="13"/>
      <c r="V5843" s="13"/>
      <c r="W5843" s="4"/>
      <c r="X5843" s="30"/>
    </row>
    <row r="5844" spans="1:24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13"/>
      <c r="T5844" s="13"/>
      <c r="U5844" s="13"/>
      <c r="V5844" s="13"/>
      <c r="W5844" s="4"/>
      <c r="X5844" s="30"/>
    </row>
    <row r="5845" spans="1:24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13"/>
      <c r="T5845" s="13"/>
      <c r="U5845" s="13"/>
      <c r="V5845" s="13"/>
      <c r="W5845" s="4"/>
      <c r="X5845" s="30"/>
    </row>
    <row r="5846" spans="1:24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13"/>
      <c r="T5846" s="13"/>
      <c r="U5846" s="13"/>
      <c r="V5846" s="13"/>
      <c r="W5846" s="4"/>
      <c r="X5846" s="30"/>
    </row>
    <row r="5847" spans="1:24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13"/>
      <c r="T5847" s="13"/>
      <c r="U5847" s="13"/>
      <c r="V5847" s="13"/>
      <c r="W5847" s="4"/>
      <c r="X5847" s="30"/>
    </row>
    <row r="5848" spans="1:24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13"/>
      <c r="T5848" s="13"/>
      <c r="U5848" s="13"/>
      <c r="V5848" s="13"/>
      <c r="W5848" s="4"/>
      <c r="X5848" s="30"/>
    </row>
    <row r="5849" spans="1:24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13"/>
      <c r="T5849" s="13"/>
      <c r="U5849" s="13"/>
      <c r="V5849" s="13"/>
      <c r="W5849" s="4"/>
      <c r="X5849" s="30"/>
    </row>
    <row r="5850" spans="1:24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13"/>
      <c r="T5850" s="13"/>
      <c r="U5850" s="13"/>
      <c r="V5850" s="13"/>
      <c r="W5850" s="4"/>
      <c r="X5850" s="30"/>
    </row>
    <row r="5851" spans="1:24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13"/>
      <c r="T5851" s="13"/>
      <c r="U5851" s="13"/>
      <c r="V5851" s="13"/>
      <c r="W5851" s="4"/>
      <c r="X5851" s="30"/>
    </row>
    <row r="5852" spans="1:24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13"/>
      <c r="T5852" s="13"/>
      <c r="U5852" s="13"/>
      <c r="V5852" s="13"/>
      <c r="W5852" s="4"/>
      <c r="X5852" s="30"/>
    </row>
    <row r="5853" spans="1:24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13"/>
      <c r="T5853" s="13"/>
      <c r="U5853" s="13"/>
      <c r="V5853" s="13"/>
      <c r="W5853" s="4"/>
      <c r="X5853" s="30"/>
    </row>
    <row r="5854" spans="1:24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13"/>
      <c r="T5854" s="13"/>
      <c r="U5854" s="13"/>
      <c r="V5854" s="13"/>
      <c r="W5854" s="4"/>
      <c r="X5854" s="30"/>
    </row>
    <row r="5855" spans="1:24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13"/>
      <c r="T5855" s="13"/>
      <c r="U5855" s="13"/>
      <c r="V5855" s="13"/>
      <c r="W5855" s="4"/>
      <c r="X5855" s="30"/>
    </row>
    <row r="5856" spans="1:24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13"/>
      <c r="T5856" s="13"/>
      <c r="U5856" s="13"/>
      <c r="V5856" s="13"/>
      <c r="W5856" s="4"/>
      <c r="X5856" s="30"/>
    </row>
    <row r="5857" spans="1:24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13"/>
      <c r="T5857" s="13"/>
      <c r="U5857" s="13"/>
      <c r="V5857" s="13"/>
      <c r="W5857" s="4"/>
      <c r="X5857" s="30"/>
    </row>
    <row r="5858" spans="1:24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13"/>
      <c r="T5858" s="13"/>
      <c r="U5858" s="13"/>
      <c r="V5858" s="13"/>
      <c r="W5858" s="4"/>
      <c r="X5858" s="30"/>
    </row>
    <row r="5859" spans="1:24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13"/>
      <c r="T5859" s="13"/>
      <c r="U5859" s="13"/>
      <c r="V5859" s="13"/>
      <c r="W5859" s="4"/>
      <c r="X5859" s="30"/>
    </row>
    <row r="5860" spans="1:24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13"/>
      <c r="T5860" s="13"/>
      <c r="U5860" s="13"/>
      <c r="V5860" s="13"/>
      <c r="W5860" s="4"/>
      <c r="X5860" s="30"/>
    </row>
    <row r="5861" spans="1:24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13"/>
      <c r="T5861" s="13"/>
      <c r="U5861" s="13"/>
      <c r="V5861" s="13"/>
      <c r="W5861" s="4"/>
      <c r="X5861" s="30"/>
    </row>
    <row r="5862" spans="1:24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13"/>
      <c r="T5862" s="13"/>
      <c r="U5862" s="13"/>
      <c r="V5862" s="13"/>
      <c r="W5862" s="4"/>
      <c r="X5862" s="30"/>
    </row>
    <row r="5863" spans="1:24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13"/>
      <c r="T5863" s="13"/>
      <c r="U5863" s="13"/>
      <c r="V5863" s="13"/>
      <c r="W5863" s="4"/>
      <c r="X5863" s="30"/>
    </row>
    <row r="5864" spans="1:24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13"/>
      <c r="T5864" s="13"/>
      <c r="U5864" s="13"/>
      <c r="V5864" s="13"/>
      <c r="W5864" s="4"/>
      <c r="X5864" s="30"/>
    </row>
    <row r="5865" spans="1:24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13"/>
      <c r="T5865" s="13"/>
      <c r="U5865" s="13"/>
      <c r="V5865" s="13"/>
      <c r="W5865" s="4"/>
      <c r="X5865" s="30"/>
    </row>
    <row r="5866" spans="1:24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13"/>
      <c r="T5866" s="13"/>
      <c r="U5866" s="13"/>
      <c r="V5866" s="13"/>
      <c r="W5866" s="4"/>
      <c r="X5866" s="30"/>
    </row>
    <row r="5867" spans="1:24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13"/>
      <c r="T5867" s="13"/>
      <c r="U5867" s="13"/>
      <c r="V5867" s="13"/>
      <c r="W5867" s="4"/>
      <c r="X5867" s="30"/>
    </row>
    <row r="5868" spans="1:24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13"/>
      <c r="T5868" s="13"/>
      <c r="U5868" s="13"/>
      <c r="V5868" s="13"/>
      <c r="W5868" s="4"/>
      <c r="X5868" s="30"/>
    </row>
    <row r="5869" spans="1:24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13"/>
      <c r="T5869" s="13"/>
      <c r="U5869" s="13"/>
      <c r="V5869" s="13"/>
      <c r="W5869" s="4"/>
      <c r="X5869" s="30"/>
    </row>
    <row r="5870" spans="1:24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13"/>
      <c r="T5870" s="13"/>
      <c r="U5870" s="13"/>
      <c r="V5870" s="13"/>
      <c r="W5870" s="4"/>
      <c r="X5870" s="30"/>
    </row>
    <row r="5871" spans="1:24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13"/>
      <c r="T5871" s="13"/>
      <c r="U5871" s="13"/>
      <c r="V5871" s="13"/>
      <c r="W5871" s="4"/>
      <c r="X5871" s="30"/>
    </row>
    <row r="5872" spans="1:24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13"/>
      <c r="T5872" s="13"/>
      <c r="U5872" s="13"/>
      <c r="V5872" s="13"/>
      <c r="W5872" s="4"/>
      <c r="X5872" s="30"/>
    </row>
    <row r="5873" spans="1:24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13"/>
      <c r="T5873" s="13"/>
      <c r="U5873" s="13"/>
      <c r="V5873" s="13"/>
      <c r="W5873" s="4"/>
      <c r="X5873" s="30"/>
    </row>
    <row r="5874" spans="1:24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13"/>
      <c r="T5874" s="13"/>
      <c r="U5874" s="13"/>
      <c r="V5874" s="13"/>
      <c r="W5874" s="4"/>
      <c r="X5874" s="30"/>
    </row>
    <row r="5875" spans="1:24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13"/>
      <c r="T5875" s="13"/>
      <c r="U5875" s="13"/>
      <c r="V5875" s="13"/>
      <c r="W5875" s="4"/>
      <c r="X5875" s="30"/>
    </row>
    <row r="5876" spans="1:24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13"/>
      <c r="T5876" s="13"/>
      <c r="U5876" s="13"/>
      <c r="V5876" s="13"/>
      <c r="W5876" s="4"/>
      <c r="X5876" s="30"/>
    </row>
    <row r="5877" spans="1:24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13"/>
      <c r="T5877" s="13"/>
      <c r="U5877" s="13"/>
      <c r="V5877" s="13"/>
      <c r="W5877" s="4"/>
      <c r="X5877" s="30"/>
    </row>
    <row r="5878" spans="1:24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13"/>
      <c r="T5878" s="13"/>
      <c r="U5878" s="13"/>
      <c r="V5878" s="13"/>
      <c r="W5878" s="4"/>
      <c r="X5878" s="30"/>
    </row>
    <row r="5879" spans="1:24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13"/>
      <c r="T5879" s="13"/>
      <c r="U5879" s="13"/>
      <c r="V5879" s="13"/>
      <c r="W5879" s="4"/>
      <c r="X5879" s="30"/>
    </row>
    <row r="5880" spans="1:24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13"/>
      <c r="T5880" s="13"/>
      <c r="U5880" s="13"/>
      <c r="V5880" s="13"/>
      <c r="W5880" s="4"/>
      <c r="X5880" s="30"/>
    </row>
    <row r="5881" spans="1:24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13"/>
      <c r="T5881" s="13"/>
      <c r="U5881" s="13"/>
      <c r="V5881" s="13"/>
      <c r="W5881" s="4"/>
      <c r="X5881" s="30"/>
    </row>
    <row r="5882" spans="1:24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13"/>
      <c r="T5882" s="13"/>
      <c r="U5882" s="13"/>
      <c r="V5882" s="13"/>
      <c r="W5882" s="4"/>
      <c r="X5882" s="30"/>
    </row>
    <row r="5883" spans="1:24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13"/>
      <c r="T5883" s="13"/>
      <c r="U5883" s="13"/>
      <c r="V5883" s="13"/>
      <c r="W5883" s="4"/>
      <c r="X5883" s="30"/>
    </row>
    <row r="5884" spans="1:24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13"/>
      <c r="T5884" s="13"/>
      <c r="U5884" s="13"/>
      <c r="V5884" s="13"/>
      <c r="W5884" s="4"/>
      <c r="X5884" s="30"/>
    </row>
    <row r="5885" spans="1:24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13"/>
      <c r="T5885" s="13"/>
      <c r="U5885" s="13"/>
      <c r="V5885" s="13"/>
      <c r="W5885" s="4"/>
      <c r="X5885" s="30"/>
    </row>
    <row r="5886" spans="1:24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13"/>
      <c r="T5886" s="13"/>
      <c r="U5886" s="13"/>
      <c r="V5886" s="13"/>
      <c r="W5886" s="4"/>
      <c r="X5886" s="30"/>
    </row>
    <row r="5887" spans="1:24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13"/>
      <c r="T5887" s="13"/>
      <c r="U5887" s="13"/>
      <c r="V5887" s="13"/>
      <c r="W5887" s="4"/>
      <c r="X5887" s="30"/>
    </row>
    <row r="5888" spans="1:24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13"/>
      <c r="T5888" s="13"/>
      <c r="U5888" s="13"/>
      <c r="V5888" s="13"/>
      <c r="W5888" s="4"/>
      <c r="X5888" s="30"/>
    </row>
    <row r="5889" spans="1:24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13"/>
      <c r="T5889" s="13"/>
      <c r="U5889" s="13"/>
      <c r="V5889" s="13"/>
      <c r="W5889" s="4"/>
      <c r="X5889" s="30"/>
    </row>
    <row r="5890" spans="1:24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13"/>
      <c r="T5890" s="13"/>
      <c r="U5890" s="13"/>
      <c r="V5890" s="13"/>
      <c r="W5890" s="4"/>
      <c r="X5890" s="30"/>
    </row>
    <row r="5891" spans="1:24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13"/>
      <c r="T5891" s="13"/>
      <c r="U5891" s="13"/>
      <c r="V5891" s="13"/>
      <c r="W5891" s="4"/>
      <c r="X5891" s="30"/>
    </row>
    <row r="5892" spans="1:24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13"/>
      <c r="T5892" s="13"/>
      <c r="U5892" s="13"/>
      <c r="V5892" s="13"/>
      <c r="W5892" s="4"/>
      <c r="X5892" s="30"/>
    </row>
    <row r="5893" spans="1:24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13"/>
      <c r="T5893" s="13"/>
      <c r="U5893" s="13"/>
      <c r="V5893" s="13"/>
      <c r="W5893" s="4"/>
      <c r="X5893" s="30"/>
    </row>
    <row r="5894" spans="1:24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13"/>
      <c r="T5894" s="13"/>
      <c r="U5894" s="13"/>
      <c r="V5894" s="13"/>
      <c r="W5894" s="4"/>
      <c r="X5894" s="30"/>
    </row>
    <row r="5895" spans="1:24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13"/>
      <c r="T5895" s="13"/>
      <c r="U5895" s="13"/>
      <c r="V5895" s="13"/>
      <c r="W5895" s="4"/>
      <c r="X5895" s="30"/>
    </row>
    <row r="5896" spans="1:24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13"/>
      <c r="T5896" s="13"/>
      <c r="U5896" s="13"/>
      <c r="V5896" s="13"/>
      <c r="W5896" s="4"/>
      <c r="X5896" s="30"/>
    </row>
    <row r="5897" spans="1:24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13"/>
      <c r="T5897" s="13"/>
      <c r="U5897" s="13"/>
      <c r="V5897" s="13"/>
      <c r="W5897" s="4"/>
      <c r="X5897" s="30"/>
    </row>
    <row r="5898" spans="1:24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13"/>
      <c r="T5898" s="13"/>
      <c r="U5898" s="13"/>
      <c r="V5898" s="13"/>
      <c r="W5898" s="4"/>
      <c r="X5898" s="30"/>
    </row>
    <row r="5899" spans="1:24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13"/>
      <c r="T5899" s="13"/>
      <c r="U5899" s="13"/>
      <c r="V5899" s="13"/>
      <c r="W5899" s="4"/>
      <c r="X5899" s="30"/>
    </row>
    <row r="5900" spans="1:24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13"/>
      <c r="T5900" s="13"/>
      <c r="U5900" s="13"/>
      <c r="V5900" s="13"/>
      <c r="W5900" s="4"/>
      <c r="X5900" s="30"/>
    </row>
    <row r="5901" spans="1:24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13"/>
      <c r="T5901" s="13"/>
      <c r="U5901" s="13"/>
      <c r="V5901" s="13"/>
      <c r="W5901" s="4"/>
      <c r="X5901" s="30"/>
    </row>
    <row r="5902" spans="1:24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13"/>
      <c r="T5902" s="13"/>
      <c r="U5902" s="13"/>
      <c r="V5902" s="13"/>
      <c r="W5902" s="4"/>
      <c r="X5902" s="30"/>
    </row>
    <row r="5903" spans="1:24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13"/>
      <c r="T5903" s="13"/>
      <c r="U5903" s="13"/>
      <c r="V5903" s="13"/>
      <c r="W5903" s="4"/>
      <c r="X5903" s="30"/>
    </row>
    <row r="5904" spans="1:24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13"/>
      <c r="T5904" s="13"/>
      <c r="U5904" s="13"/>
      <c r="V5904" s="13"/>
      <c r="W5904" s="4"/>
      <c r="X5904" s="30"/>
    </row>
    <row r="5905" spans="1:24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13"/>
      <c r="T5905" s="13"/>
      <c r="U5905" s="13"/>
      <c r="V5905" s="13"/>
      <c r="W5905" s="4"/>
      <c r="X5905" s="30"/>
    </row>
    <row r="5906" spans="1:24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13"/>
      <c r="T5906" s="13"/>
      <c r="U5906" s="13"/>
      <c r="V5906" s="13"/>
      <c r="W5906" s="4"/>
      <c r="X5906" s="30"/>
    </row>
    <row r="5907" spans="1:24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13"/>
      <c r="T5907" s="13"/>
      <c r="U5907" s="13"/>
      <c r="V5907" s="13"/>
      <c r="W5907" s="4"/>
      <c r="X5907" s="30"/>
    </row>
    <row r="5908" spans="1:24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13"/>
      <c r="T5908" s="13"/>
      <c r="U5908" s="13"/>
      <c r="V5908" s="13"/>
      <c r="W5908" s="4"/>
      <c r="X5908" s="30"/>
    </row>
    <row r="5909" spans="1:24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13"/>
      <c r="T5909" s="13"/>
      <c r="U5909" s="13"/>
      <c r="V5909" s="13"/>
      <c r="W5909" s="4"/>
      <c r="X5909" s="30"/>
    </row>
    <row r="5910" spans="1:24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13"/>
      <c r="T5910" s="13"/>
      <c r="U5910" s="13"/>
      <c r="V5910" s="13"/>
      <c r="W5910" s="4"/>
      <c r="X5910" s="30"/>
    </row>
    <row r="5911" spans="1:24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13"/>
      <c r="T5911" s="13"/>
      <c r="U5911" s="13"/>
      <c r="V5911" s="13"/>
      <c r="W5911" s="4"/>
      <c r="X5911" s="30"/>
    </row>
    <row r="5912" spans="1:24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13"/>
      <c r="T5912" s="13"/>
      <c r="U5912" s="13"/>
      <c r="V5912" s="13"/>
      <c r="W5912" s="4"/>
      <c r="X5912" s="30"/>
    </row>
    <row r="5913" spans="1:24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13"/>
      <c r="T5913" s="13"/>
      <c r="U5913" s="13"/>
      <c r="V5913" s="13"/>
      <c r="W5913" s="4"/>
      <c r="X5913" s="30"/>
    </row>
    <row r="5914" spans="1:24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13"/>
      <c r="T5914" s="13"/>
      <c r="U5914" s="13"/>
      <c r="V5914" s="13"/>
      <c r="W5914" s="4"/>
      <c r="X5914" s="30"/>
    </row>
    <row r="5915" spans="1:24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13"/>
      <c r="T5915" s="13"/>
      <c r="U5915" s="13"/>
      <c r="V5915" s="13"/>
      <c r="W5915" s="4"/>
      <c r="X5915" s="30"/>
    </row>
    <row r="5916" spans="1:24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13"/>
      <c r="T5916" s="13"/>
      <c r="U5916" s="13"/>
      <c r="V5916" s="13"/>
      <c r="W5916" s="4"/>
      <c r="X5916" s="30"/>
    </row>
    <row r="5917" spans="1:24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13"/>
      <c r="T5917" s="13"/>
      <c r="U5917" s="13"/>
      <c r="V5917" s="13"/>
      <c r="W5917" s="4"/>
      <c r="X5917" s="30"/>
    </row>
    <row r="5918" spans="1:24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13"/>
      <c r="T5918" s="13"/>
      <c r="U5918" s="13"/>
      <c r="V5918" s="13"/>
      <c r="W5918" s="4"/>
      <c r="X5918" s="30"/>
    </row>
    <row r="5919" spans="1:24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13"/>
      <c r="T5919" s="13"/>
      <c r="U5919" s="13"/>
      <c r="V5919" s="13"/>
      <c r="W5919" s="4"/>
      <c r="X5919" s="30"/>
    </row>
    <row r="5920" spans="1:24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13"/>
      <c r="T5920" s="13"/>
      <c r="U5920" s="13"/>
      <c r="V5920" s="13"/>
      <c r="W5920" s="4"/>
      <c r="X5920" s="30"/>
    </row>
    <row r="5921" spans="1:24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13"/>
      <c r="T5921" s="13"/>
      <c r="U5921" s="13"/>
      <c r="V5921" s="13"/>
      <c r="W5921" s="4"/>
      <c r="X5921" s="30"/>
    </row>
    <row r="5922" spans="1:24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13"/>
      <c r="T5922" s="13"/>
      <c r="U5922" s="13"/>
      <c r="V5922" s="13"/>
      <c r="W5922" s="4"/>
      <c r="X5922" s="30"/>
    </row>
    <row r="5923" spans="1:24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13"/>
      <c r="T5923" s="13"/>
      <c r="U5923" s="13"/>
      <c r="V5923" s="13"/>
      <c r="W5923" s="4"/>
      <c r="X5923" s="30"/>
    </row>
    <row r="5924" spans="1:24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13"/>
      <c r="T5924" s="13"/>
      <c r="U5924" s="13"/>
      <c r="V5924" s="13"/>
      <c r="W5924" s="4"/>
      <c r="X5924" s="30"/>
    </row>
    <row r="5925" spans="1:24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13"/>
      <c r="T5925" s="13"/>
      <c r="U5925" s="13"/>
      <c r="V5925" s="13"/>
      <c r="W5925" s="4"/>
      <c r="X5925" s="30"/>
    </row>
    <row r="5926" spans="1:24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13"/>
      <c r="T5926" s="13"/>
      <c r="U5926" s="13"/>
      <c r="V5926" s="13"/>
      <c r="W5926" s="4"/>
      <c r="X5926" s="30"/>
    </row>
    <row r="5927" spans="1:24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13"/>
      <c r="T5927" s="13"/>
      <c r="U5927" s="13"/>
      <c r="V5927" s="13"/>
      <c r="W5927" s="4"/>
      <c r="X5927" s="30"/>
    </row>
    <row r="5928" spans="1:24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13"/>
      <c r="T5928" s="13"/>
      <c r="U5928" s="13"/>
      <c r="V5928" s="13"/>
      <c r="W5928" s="4"/>
      <c r="X5928" s="30"/>
    </row>
    <row r="5929" spans="1:24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13"/>
      <c r="T5929" s="13"/>
      <c r="U5929" s="13"/>
      <c r="V5929" s="13"/>
      <c r="W5929" s="4"/>
      <c r="X5929" s="30"/>
    </row>
    <row r="5930" spans="1:24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13"/>
      <c r="T5930" s="13"/>
      <c r="U5930" s="13"/>
      <c r="V5930" s="13"/>
      <c r="W5930" s="4"/>
      <c r="X5930" s="30"/>
    </row>
    <row r="5931" spans="1:24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13"/>
      <c r="T5931" s="13"/>
      <c r="U5931" s="13"/>
      <c r="V5931" s="13"/>
      <c r="W5931" s="4"/>
      <c r="X5931" s="30"/>
    </row>
    <row r="5932" spans="1:24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13"/>
      <c r="T5932" s="13"/>
      <c r="U5932" s="13"/>
      <c r="V5932" s="13"/>
      <c r="W5932" s="4"/>
      <c r="X5932" s="30"/>
    </row>
    <row r="5933" spans="1:24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13"/>
      <c r="T5933" s="13"/>
      <c r="U5933" s="13"/>
      <c r="V5933" s="13"/>
      <c r="W5933" s="4"/>
      <c r="X5933" s="30"/>
    </row>
    <row r="5934" spans="1:24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13"/>
      <c r="T5934" s="13"/>
      <c r="U5934" s="13"/>
      <c r="V5934" s="13"/>
      <c r="W5934" s="4"/>
      <c r="X5934" s="30"/>
    </row>
    <row r="5935" spans="1:24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13"/>
      <c r="T5935" s="13"/>
      <c r="U5935" s="13"/>
      <c r="V5935" s="13"/>
      <c r="W5935" s="4"/>
      <c r="X5935" s="30"/>
    </row>
    <row r="5936" spans="1:24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13"/>
      <c r="T5936" s="13"/>
      <c r="U5936" s="13"/>
      <c r="V5936" s="13"/>
      <c r="W5936" s="4"/>
      <c r="X5936" s="30"/>
    </row>
    <row r="5937" spans="1:24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13"/>
      <c r="T5937" s="13"/>
      <c r="U5937" s="13"/>
      <c r="V5937" s="13"/>
      <c r="W5937" s="4"/>
      <c r="X5937" s="30"/>
    </row>
    <row r="5938" spans="1:24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13"/>
      <c r="T5938" s="13"/>
      <c r="U5938" s="13"/>
      <c r="V5938" s="13"/>
      <c r="W5938" s="4"/>
      <c r="X5938" s="30"/>
    </row>
    <row r="5939" spans="1:24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13"/>
      <c r="T5939" s="13"/>
      <c r="U5939" s="13"/>
      <c r="V5939" s="13"/>
      <c r="W5939" s="4"/>
      <c r="X5939" s="30"/>
    </row>
    <row r="5940" spans="1:24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13"/>
      <c r="T5940" s="13"/>
      <c r="U5940" s="13"/>
      <c r="V5940" s="13"/>
      <c r="W5940" s="4"/>
      <c r="X5940" s="30"/>
    </row>
    <row r="5941" spans="1:24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13"/>
      <c r="T5941" s="13"/>
      <c r="U5941" s="13"/>
      <c r="V5941" s="13"/>
      <c r="W5941" s="4"/>
      <c r="X5941" s="30"/>
    </row>
    <row r="5942" spans="1:24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13"/>
      <c r="T5942" s="13"/>
      <c r="U5942" s="13"/>
      <c r="V5942" s="13"/>
      <c r="W5942" s="4"/>
      <c r="X5942" s="30"/>
    </row>
    <row r="5943" spans="1:24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13"/>
      <c r="T5943" s="13"/>
      <c r="U5943" s="13"/>
      <c r="V5943" s="13"/>
      <c r="W5943" s="4"/>
      <c r="X5943" s="30"/>
    </row>
    <row r="5944" spans="1:24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13"/>
      <c r="T5944" s="13"/>
      <c r="U5944" s="13"/>
      <c r="V5944" s="13"/>
      <c r="W5944" s="4"/>
      <c r="X5944" s="30"/>
    </row>
    <row r="5945" spans="1:24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13"/>
      <c r="T5945" s="13"/>
      <c r="U5945" s="13"/>
      <c r="V5945" s="13"/>
      <c r="W5945" s="4"/>
      <c r="X5945" s="30"/>
    </row>
    <row r="5946" spans="1:24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13"/>
      <c r="T5946" s="13"/>
      <c r="U5946" s="13"/>
      <c r="V5946" s="13"/>
      <c r="W5946" s="4"/>
      <c r="X5946" s="30"/>
    </row>
    <row r="5947" spans="1:24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13"/>
      <c r="T5947" s="13"/>
      <c r="U5947" s="13"/>
      <c r="V5947" s="13"/>
      <c r="W5947" s="4"/>
      <c r="X5947" s="30"/>
    </row>
    <row r="5948" spans="1:24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13"/>
      <c r="T5948" s="13"/>
      <c r="U5948" s="13"/>
      <c r="V5948" s="13"/>
      <c r="W5948" s="4"/>
      <c r="X5948" s="30"/>
    </row>
    <row r="5949" spans="1:24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13"/>
      <c r="T5949" s="13"/>
      <c r="U5949" s="13"/>
      <c r="V5949" s="13"/>
      <c r="W5949" s="4"/>
      <c r="X5949" s="30"/>
    </row>
    <row r="5950" spans="1:24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13"/>
      <c r="T5950" s="13"/>
      <c r="U5950" s="13"/>
      <c r="V5950" s="13"/>
      <c r="W5950" s="4"/>
      <c r="X5950" s="30"/>
    </row>
    <row r="5951" spans="1:24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13"/>
      <c r="T5951" s="13"/>
      <c r="U5951" s="13"/>
      <c r="V5951" s="13"/>
      <c r="W5951" s="4"/>
      <c r="X5951" s="30"/>
    </row>
    <row r="5952" spans="1:24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13"/>
      <c r="T5952" s="13"/>
      <c r="U5952" s="13"/>
      <c r="V5952" s="13"/>
      <c r="W5952" s="4"/>
      <c r="X5952" s="30"/>
    </row>
    <row r="5953" spans="1:24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13"/>
      <c r="T5953" s="13"/>
      <c r="U5953" s="13"/>
      <c r="V5953" s="13"/>
      <c r="W5953" s="4"/>
      <c r="X5953" s="30"/>
    </row>
    <row r="5954" spans="1:24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13"/>
      <c r="T5954" s="13"/>
      <c r="U5954" s="13"/>
      <c r="V5954" s="13"/>
      <c r="W5954" s="4"/>
      <c r="X5954" s="30"/>
    </row>
    <row r="5955" spans="1:24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13"/>
      <c r="T5955" s="13"/>
      <c r="U5955" s="13"/>
      <c r="V5955" s="13"/>
      <c r="W5955" s="4"/>
      <c r="X5955" s="30"/>
    </row>
    <row r="5956" spans="1:24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13"/>
      <c r="T5956" s="13"/>
      <c r="U5956" s="13"/>
      <c r="V5956" s="13"/>
      <c r="W5956" s="4"/>
      <c r="X5956" s="30"/>
    </row>
    <row r="5957" spans="1:24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13"/>
      <c r="T5957" s="13"/>
      <c r="U5957" s="13"/>
      <c r="V5957" s="13"/>
      <c r="W5957" s="4"/>
      <c r="X5957" s="30"/>
    </row>
    <row r="5958" spans="1:24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13"/>
      <c r="T5958" s="13"/>
      <c r="U5958" s="13"/>
      <c r="V5958" s="13"/>
      <c r="W5958" s="4"/>
      <c r="X5958" s="30"/>
    </row>
    <row r="5959" spans="1:24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13"/>
      <c r="T5959" s="13"/>
      <c r="U5959" s="13"/>
      <c r="V5959" s="13"/>
      <c r="W5959" s="4"/>
      <c r="X5959" s="30"/>
    </row>
    <row r="5960" spans="1:24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13"/>
      <c r="T5960" s="13"/>
      <c r="U5960" s="13"/>
      <c r="V5960" s="13"/>
      <c r="W5960" s="4"/>
      <c r="X5960" s="30"/>
    </row>
    <row r="5961" spans="1:24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13"/>
      <c r="T5961" s="13"/>
      <c r="U5961" s="13"/>
      <c r="V5961" s="13"/>
      <c r="W5961" s="4"/>
      <c r="X5961" s="30"/>
    </row>
    <row r="5962" spans="1:24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13"/>
      <c r="T5962" s="13"/>
      <c r="U5962" s="13"/>
      <c r="V5962" s="13"/>
      <c r="W5962" s="4"/>
      <c r="X5962" s="30"/>
    </row>
    <row r="5963" spans="1:24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13"/>
      <c r="T5963" s="13"/>
      <c r="U5963" s="13"/>
      <c r="V5963" s="13"/>
      <c r="W5963" s="4"/>
      <c r="X5963" s="30"/>
    </row>
    <row r="5964" spans="1:24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13"/>
      <c r="T5964" s="13"/>
      <c r="U5964" s="13"/>
      <c r="V5964" s="13"/>
      <c r="W5964" s="4"/>
      <c r="X5964" s="30"/>
    </row>
    <row r="5965" spans="1:24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13"/>
      <c r="T5965" s="13"/>
      <c r="U5965" s="13"/>
      <c r="V5965" s="13"/>
      <c r="W5965" s="4"/>
      <c r="X5965" s="30"/>
    </row>
    <row r="5966" spans="1:24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13"/>
      <c r="T5966" s="13"/>
      <c r="U5966" s="13"/>
      <c r="V5966" s="13"/>
      <c r="W5966" s="4"/>
      <c r="X5966" s="30"/>
    </row>
    <row r="5967" spans="1:24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13"/>
      <c r="T5967" s="13"/>
      <c r="U5967" s="13"/>
      <c r="V5967" s="13"/>
      <c r="W5967" s="4"/>
      <c r="X5967" s="30"/>
    </row>
    <row r="5968" spans="1:24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13"/>
      <c r="T5968" s="13"/>
      <c r="U5968" s="13"/>
      <c r="V5968" s="13"/>
      <c r="W5968" s="4"/>
      <c r="X5968" s="30"/>
    </row>
    <row r="5969" spans="1:24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13"/>
      <c r="T5969" s="13"/>
      <c r="U5969" s="13"/>
      <c r="V5969" s="13"/>
      <c r="W5969" s="4"/>
      <c r="X5969" s="30"/>
    </row>
    <row r="5970" spans="1:24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13"/>
      <c r="T5970" s="13"/>
      <c r="U5970" s="13"/>
      <c r="V5970" s="13"/>
      <c r="W5970" s="4"/>
      <c r="X5970" s="30"/>
    </row>
    <row r="5971" spans="1:24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13"/>
      <c r="T5971" s="13"/>
      <c r="U5971" s="13"/>
      <c r="V5971" s="13"/>
      <c r="W5971" s="4"/>
      <c r="X5971" s="30"/>
    </row>
    <row r="5972" spans="1:24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13"/>
      <c r="T5972" s="13"/>
      <c r="U5972" s="13"/>
      <c r="V5972" s="13"/>
      <c r="W5972" s="4"/>
      <c r="X5972" s="30"/>
    </row>
    <row r="5973" spans="1:24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13"/>
      <c r="T5973" s="13"/>
      <c r="U5973" s="13"/>
      <c r="V5973" s="13"/>
      <c r="W5973" s="4"/>
      <c r="X5973" s="30"/>
    </row>
    <row r="5974" spans="1:24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13"/>
      <c r="T5974" s="13"/>
      <c r="U5974" s="13"/>
      <c r="V5974" s="13"/>
      <c r="W5974" s="4"/>
      <c r="X5974" s="30"/>
    </row>
    <row r="5975" spans="1:24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13"/>
      <c r="T5975" s="13"/>
      <c r="U5975" s="13"/>
      <c r="V5975" s="13"/>
      <c r="W5975" s="4"/>
      <c r="X5975" s="30"/>
    </row>
    <row r="5976" spans="1:24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13"/>
      <c r="T5976" s="13"/>
      <c r="U5976" s="13"/>
      <c r="V5976" s="13"/>
      <c r="W5976" s="4"/>
      <c r="X5976" s="30"/>
    </row>
    <row r="5977" spans="1:24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13"/>
      <c r="T5977" s="13"/>
      <c r="U5977" s="13"/>
      <c r="V5977" s="13"/>
      <c r="W5977" s="4"/>
      <c r="X5977" s="30"/>
    </row>
    <row r="5978" spans="1:24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13"/>
      <c r="T5978" s="13"/>
      <c r="U5978" s="13"/>
      <c r="V5978" s="13"/>
      <c r="W5978" s="4"/>
      <c r="X5978" s="30"/>
    </row>
    <row r="5979" spans="1:24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13"/>
      <c r="T5979" s="13"/>
      <c r="U5979" s="13"/>
      <c r="V5979" s="13"/>
      <c r="W5979" s="4"/>
      <c r="X5979" s="30"/>
    </row>
    <row r="5980" spans="1:24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13"/>
      <c r="T5980" s="13"/>
      <c r="U5980" s="13"/>
      <c r="V5980" s="13"/>
      <c r="W5980" s="4"/>
      <c r="X5980" s="30"/>
    </row>
    <row r="5981" spans="1:24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13"/>
      <c r="T5981" s="13"/>
      <c r="U5981" s="13"/>
      <c r="V5981" s="13"/>
      <c r="W5981" s="4"/>
      <c r="X5981" s="30"/>
    </row>
    <row r="5982" spans="1:24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13"/>
      <c r="T5982" s="13"/>
      <c r="U5982" s="13"/>
      <c r="V5982" s="13"/>
      <c r="W5982" s="4"/>
      <c r="X5982" s="30"/>
    </row>
    <row r="5983" spans="1:24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13"/>
      <c r="T5983" s="13"/>
      <c r="U5983" s="13"/>
      <c r="V5983" s="13"/>
      <c r="W5983" s="4"/>
      <c r="X5983" s="30"/>
    </row>
    <row r="5984" spans="1:24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13"/>
      <c r="T5984" s="13"/>
      <c r="U5984" s="13"/>
      <c r="V5984" s="13"/>
      <c r="W5984" s="4"/>
      <c r="X5984" s="30"/>
    </row>
    <row r="5985" spans="1:24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13"/>
      <c r="T5985" s="13"/>
      <c r="U5985" s="13"/>
      <c r="V5985" s="13"/>
      <c r="W5985" s="4"/>
      <c r="X5985" s="30"/>
    </row>
    <row r="5986" spans="1:24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13"/>
      <c r="T5986" s="13"/>
      <c r="U5986" s="13"/>
      <c r="V5986" s="13"/>
      <c r="W5986" s="4"/>
      <c r="X5986" s="30"/>
    </row>
    <row r="5987" spans="1:24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13"/>
      <c r="T5987" s="13"/>
      <c r="U5987" s="13"/>
      <c r="V5987" s="13"/>
      <c r="W5987" s="4"/>
      <c r="X5987" s="30"/>
    </row>
    <row r="5988" spans="1:24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13"/>
      <c r="T5988" s="13"/>
      <c r="U5988" s="13"/>
      <c r="V5988" s="13"/>
      <c r="W5988" s="4"/>
      <c r="X5988" s="30"/>
    </row>
    <row r="5989" spans="1:24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13"/>
      <c r="T5989" s="13"/>
      <c r="U5989" s="13"/>
      <c r="V5989" s="13"/>
      <c r="W5989" s="4"/>
      <c r="X5989" s="30"/>
    </row>
    <row r="5990" spans="1:24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13"/>
      <c r="T5990" s="13"/>
      <c r="U5990" s="13"/>
      <c r="V5990" s="13"/>
      <c r="W5990" s="4"/>
      <c r="X5990" s="30"/>
    </row>
    <row r="5991" spans="1:24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13"/>
      <c r="T5991" s="13"/>
      <c r="U5991" s="13"/>
      <c r="V5991" s="13"/>
      <c r="W5991" s="4"/>
      <c r="X5991" s="30"/>
    </row>
    <row r="5992" spans="1:24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13"/>
      <c r="T5992" s="13"/>
      <c r="U5992" s="13"/>
      <c r="V5992" s="13"/>
      <c r="W5992" s="4"/>
      <c r="X5992" s="30"/>
    </row>
    <row r="5993" spans="1:24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13"/>
      <c r="T5993" s="13"/>
      <c r="U5993" s="13"/>
      <c r="V5993" s="13"/>
      <c r="W5993" s="4"/>
      <c r="X5993" s="30"/>
    </row>
    <row r="5994" spans="1:24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13"/>
      <c r="T5994" s="13"/>
      <c r="U5994" s="13"/>
      <c r="V5994" s="13"/>
      <c r="W5994" s="4"/>
      <c r="X5994" s="30"/>
    </row>
    <row r="5995" spans="1:24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13"/>
      <c r="T5995" s="13"/>
      <c r="U5995" s="13"/>
      <c r="V5995" s="13"/>
      <c r="W5995" s="4"/>
      <c r="X5995" s="30"/>
    </row>
    <row r="5996" spans="1:24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13"/>
      <c r="T5996" s="13"/>
      <c r="U5996" s="13"/>
      <c r="V5996" s="13"/>
      <c r="W5996" s="4"/>
      <c r="X5996" s="30"/>
    </row>
    <row r="5997" spans="1:24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13"/>
      <c r="T5997" s="13"/>
      <c r="U5997" s="13"/>
      <c r="V5997" s="13"/>
      <c r="W5997" s="4"/>
      <c r="X5997" s="30"/>
    </row>
    <row r="5998" spans="1:24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13"/>
      <c r="T5998" s="13"/>
      <c r="U5998" s="13"/>
      <c r="V5998" s="13"/>
      <c r="W5998" s="4"/>
      <c r="X5998" s="30"/>
    </row>
    <row r="5999" spans="1:24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13"/>
      <c r="T5999" s="13"/>
      <c r="U5999" s="13"/>
      <c r="V5999" s="13"/>
      <c r="W5999" s="4"/>
      <c r="X5999" s="30"/>
    </row>
    <row r="6000" spans="1:24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13"/>
      <c r="T6000" s="13"/>
      <c r="U6000" s="13"/>
      <c r="V6000" s="13"/>
      <c r="W6000" s="4"/>
      <c r="X6000" s="30"/>
    </row>
    <row r="6001" spans="1:24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13"/>
      <c r="T6001" s="13"/>
      <c r="U6001" s="13"/>
      <c r="V6001" s="13"/>
      <c r="W6001" s="4"/>
      <c r="X6001" s="30"/>
    </row>
    <row r="6002" spans="1:24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13"/>
      <c r="T6002" s="13"/>
      <c r="U6002" s="13"/>
      <c r="V6002" s="13"/>
      <c r="W6002" s="4"/>
      <c r="X6002" s="30"/>
    </row>
    <row r="6003" spans="1:24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13"/>
      <c r="T6003" s="13"/>
      <c r="U6003" s="13"/>
      <c r="V6003" s="13"/>
      <c r="W6003" s="4"/>
      <c r="X6003" s="30"/>
    </row>
    <row r="6004" spans="1:24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13"/>
      <c r="T6004" s="13"/>
      <c r="U6004" s="13"/>
      <c r="V6004" s="13"/>
      <c r="W6004" s="4"/>
      <c r="X6004" s="30"/>
    </row>
    <row r="6005" spans="1:24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13"/>
      <c r="T6005" s="13"/>
      <c r="U6005" s="13"/>
      <c r="V6005" s="13"/>
      <c r="W6005" s="4"/>
      <c r="X6005" s="30"/>
    </row>
    <row r="6006" spans="1:24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13"/>
      <c r="T6006" s="13"/>
      <c r="U6006" s="13"/>
      <c r="V6006" s="13"/>
      <c r="W6006" s="4"/>
      <c r="X6006" s="30"/>
    </row>
    <row r="6007" spans="1:24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13"/>
      <c r="T6007" s="13"/>
      <c r="U6007" s="13"/>
      <c r="V6007" s="13"/>
      <c r="W6007" s="4"/>
      <c r="X6007" s="30"/>
    </row>
    <row r="6008" spans="1:24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13"/>
      <c r="T6008" s="13"/>
      <c r="U6008" s="13"/>
      <c r="V6008" s="13"/>
      <c r="W6008" s="4"/>
      <c r="X6008" s="30"/>
    </row>
    <row r="6009" spans="1:24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13"/>
      <c r="T6009" s="13"/>
      <c r="U6009" s="13"/>
      <c r="V6009" s="13"/>
      <c r="W6009" s="4"/>
      <c r="X6009" s="30"/>
    </row>
    <row r="6010" spans="1:24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13"/>
      <c r="T6010" s="13"/>
      <c r="U6010" s="13"/>
      <c r="V6010" s="13"/>
      <c r="W6010" s="4"/>
      <c r="X6010" s="30"/>
    </row>
    <row r="6011" spans="1:24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13"/>
      <c r="T6011" s="13"/>
      <c r="U6011" s="13"/>
      <c r="V6011" s="13"/>
      <c r="W6011" s="4"/>
      <c r="X6011" s="30"/>
    </row>
    <row r="6012" spans="1:24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13"/>
      <c r="T6012" s="13"/>
      <c r="U6012" s="13"/>
      <c r="V6012" s="13"/>
      <c r="W6012" s="4"/>
      <c r="X6012" s="30"/>
    </row>
    <row r="6013" spans="1:24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13"/>
      <c r="T6013" s="13"/>
      <c r="U6013" s="13"/>
      <c r="V6013" s="13"/>
      <c r="W6013" s="4"/>
      <c r="X6013" s="30"/>
    </row>
    <row r="6014" spans="1:24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13"/>
      <c r="T6014" s="13"/>
      <c r="U6014" s="13"/>
      <c r="V6014" s="13"/>
      <c r="W6014" s="4"/>
      <c r="X6014" s="30"/>
    </row>
    <row r="6015" spans="1:24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13"/>
      <c r="T6015" s="13"/>
      <c r="U6015" s="13"/>
      <c r="V6015" s="13"/>
      <c r="W6015" s="4"/>
      <c r="X6015" s="30"/>
    </row>
    <row r="6016" spans="1:24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13"/>
      <c r="T6016" s="13"/>
      <c r="U6016" s="13"/>
      <c r="V6016" s="13"/>
      <c r="W6016" s="4"/>
      <c r="X6016" s="30"/>
    </row>
    <row r="6017" spans="1:24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13"/>
      <c r="T6017" s="13"/>
      <c r="U6017" s="13"/>
      <c r="V6017" s="13"/>
      <c r="W6017" s="4"/>
      <c r="X6017" s="30"/>
    </row>
    <row r="6018" spans="1:24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13"/>
      <c r="T6018" s="13"/>
      <c r="U6018" s="13"/>
      <c r="V6018" s="13"/>
      <c r="W6018" s="4"/>
      <c r="X6018" s="30"/>
    </row>
    <row r="6019" spans="1:24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13"/>
      <c r="T6019" s="13"/>
      <c r="U6019" s="13"/>
      <c r="V6019" s="13"/>
      <c r="W6019" s="4"/>
      <c r="X6019" s="30"/>
    </row>
    <row r="6020" spans="1:24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13"/>
      <c r="T6020" s="13"/>
      <c r="U6020" s="13"/>
      <c r="V6020" s="13"/>
      <c r="W6020" s="4"/>
      <c r="X6020" s="30"/>
    </row>
    <row r="6021" spans="1:24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13"/>
      <c r="T6021" s="13"/>
      <c r="U6021" s="13"/>
      <c r="V6021" s="13"/>
      <c r="W6021" s="4"/>
      <c r="X6021" s="30"/>
    </row>
    <row r="6022" spans="1:24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13"/>
      <c r="T6022" s="13"/>
      <c r="U6022" s="13"/>
      <c r="V6022" s="13"/>
      <c r="W6022" s="4"/>
      <c r="X6022" s="30"/>
    </row>
    <row r="6023" spans="1:24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13"/>
      <c r="T6023" s="13"/>
      <c r="U6023" s="13"/>
      <c r="V6023" s="13"/>
      <c r="W6023" s="4"/>
      <c r="X6023" s="30"/>
    </row>
    <row r="6024" spans="1:24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13"/>
      <c r="T6024" s="13"/>
      <c r="U6024" s="13"/>
      <c r="V6024" s="13"/>
      <c r="W6024" s="4"/>
      <c r="X6024" s="30"/>
    </row>
    <row r="6025" spans="1:24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13"/>
      <c r="T6025" s="13"/>
      <c r="U6025" s="13"/>
      <c r="V6025" s="13"/>
      <c r="W6025" s="4"/>
      <c r="X6025" s="30"/>
    </row>
    <row r="6026" spans="1:24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13"/>
      <c r="T6026" s="13"/>
      <c r="U6026" s="13"/>
      <c r="V6026" s="13"/>
      <c r="W6026" s="4"/>
      <c r="X6026" s="30"/>
    </row>
    <row r="6027" spans="1:24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13"/>
      <c r="T6027" s="13"/>
      <c r="U6027" s="13"/>
      <c r="V6027" s="13"/>
      <c r="W6027" s="4"/>
      <c r="X6027" s="30"/>
    </row>
    <row r="6028" spans="1:24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13"/>
      <c r="T6028" s="13"/>
      <c r="U6028" s="13"/>
      <c r="V6028" s="13"/>
      <c r="W6028" s="4"/>
      <c r="X6028" s="30"/>
    </row>
    <row r="6029" spans="1:24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13"/>
      <c r="T6029" s="13"/>
      <c r="U6029" s="13"/>
      <c r="V6029" s="13"/>
      <c r="W6029" s="4"/>
      <c r="X6029" s="30"/>
    </row>
    <row r="6030" spans="1:24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13"/>
      <c r="T6030" s="13"/>
      <c r="U6030" s="13"/>
      <c r="V6030" s="13"/>
      <c r="W6030" s="4"/>
      <c r="X6030" s="30"/>
    </row>
    <row r="6031" spans="1:24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13"/>
      <c r="T6031" s="13"/>
      <c r="U6031" s="13"/>
      <c r="V6031" s="13"/>
      <c r="W6031" s="4"/>
      <c r="X6031" s="30"/>
    </row>
    <row r="6032" spans="1:24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13"/>
      <c r="T6032" s="13"/>
      <c r="U6032" s="13"/>
      <c r="V6032" s="13"/>
      <c r="W6032" s="4"/>
      <c r="X6032" s="30"/>
    </row>
    <row r="6033" spans="1:24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13"/>
      <c r="T6033" s="13"/>
      <c r="U6033" s="13"/>
      <c r="V6033" s="13"/>
      <c r="W6033" s="4"/>
      <c r="X6033" s="30"/>
    </row>
    <row r="6034" spans="1:24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13"/>
      <c r="T6034" s="13"/>
      <c r="U6034" s="13"/>
      <c r="V6034" s="13"/>
      <c r="W6034" s="4"/>
      <c r="X6034" s="30"/>
    </row>
    <row r="6035" spans="1:24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13"/>
      <c r="T6035" s="13"/>
      <c r="U6035" s="13"/>
      <c r="V6035" s="13"/>
      <c r="W6035" s="4"/>
      <c r="X6035" s="30"/>
    </row>
    <row r="6036" spans="1:24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13"/>
      <c r="T6036" s="13"/>
      <c r="U6036" s="13"/>
      <c r="V6036" s="13"/>
      <c r="W6036" s="4"/>
      <c r="X6036" s="30"/>
    </row>
    <row r="6037" spans="1:24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13"/>
      <c r="T6037" s="13"/>
      <c r="U6037" s="13"/>
      <c r="V6037" s="13"/>
      <c r="W6037" s="4"/>
      <c r="X6037" s="30"/>
    </row>
    <row r="6038" spans="1:24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13"/>
      <c r="T6038" s="13"/>
      <c r="U6038" s="13"/>
      <c r="V6038" s="13"/>
      <c r="W6038" s="4"/>
      <c r="X6038" s="30"/>
    </row>
    <row r="6039" spans="1:24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13"/>
      <c r="T6039" s="13"/>
      <c r="U6039" s="13"/>
      <c r="V6039" s="13"/>
      <c r="W6039" s="4"/>
      <c r="X6039" s="30"/>
    </row>
    <row r="6040" spans="1:24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13"/>
      <c r="T6040" s="13"/>
      <c r="U6040" s="13"/>
      <c r="V6040" s="13"/>
      <c r="W6040" s="4"/>
      <c r="X6040" s="30"/>
    </row>
    <row r="6041" spans="1:24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13"/>
      <c r="T6041" s="13"/>
      <c r="U6041" s="13"/>
      <c r="V6041" s="13"/>
      <c r="W6041" s="4"/>
      <c r="X6041" s="30"/>
    </row>
    <row r="6042" spans="1:24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13"/>
      <c r="T6042" s="13"/>
      <c r="U6042" s="13"/>
      <c r="V6042" s="13"/>
      <c r="W6042" s="4"/>
      <c r="X6042" s="30"/>
    </row>
    <row r="6043" spans="1:24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13"/>
      <c r="T6043" s="13"/>
      <c r="U6043" s="13"/>
      <c r="V6043" s="13"/>
      <c r="W6043" s="4"/>
      <c r="X6043" s="30"/>
    </row>
    <row r="6044" spans="1:24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13"/>
      <c r="T6044" s="13"/>
      <c r="U6044" s="13"/>
      <c r="V6044" s="13"/>
      <c r="W6044" s="4"/>
      <c r="X6044" s="30"/>
    </row>
    <row r="6045" spans="1:24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13"/>
      <c r="T6045" s="13"/>
      <c r="U6045" s="13"/>
      <c r="V6045" s="13"/>
      <c r="W6045" s="4"/>
      <c r="X6045" s="30"/>
    </row>
    <row r="6046" spans="1:24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13"/>
      <c r="T6046" s="13"/>
      <c r="U6046" s="13"/>
      <c r="V6046" s="13"/>
      <c r="W6046" s="4"/>
      <c r="X6046" s="30"/>
    </row>
    <row r="6047" spans="1:24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13"/>
      <c r="T6047" s="13"/>
      <c r="U6047" s="13"/>
      <c r="V6047" s="13"/>
      <c r="W6047" s="4"/>
      <c r="X6047" s="30"/>
    </row>
    <row r="6048" spans="1:24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13"/>
      <c r="T6048" s="13"/>
      <c r="U6048" s="13"/>
      <c r="V6048" s="13"/>
      <c r="W6048" s="4"/>
      <c r="X6048" s="30"/>
    </row>
    <row r="6049" spans="1:24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13"/>
      <c r="T6049" s="13"/>
      <c r="U6049" s="13"/>
      <c r="V6049" s="13"/>
      <c r="W6049" s="4"/>
      <c r="X6049" s="30"/>
    </row>
    <row r="6050" spans="1:24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13"/>
      <c r="T6050" s="13"/>
      <c r="U6050" s="13"/>
      <c r="V6050" s="13"/>
      <c r="W6050" s="4"/>
      <c r="X6050" s="30"/>
    </row>
    <row r="6051" spans="1:24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13"/>
      <c r="T6051" s="13"/>
      <c r="U6051" s="13"/>
      <c r="V6051" s="13"/>
      <c r="W6051" s="4"/>
      <c r="X6051" s="30"/>
    </row>
    <row r="6052" spans="1:24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13"/>
      <c r="T6052" s="13"/>
      <c r="U6052" s="13"/>
      <c r="V6052" s="13"/>
      <c r="W6052" s="4"/>
      <c r="X6052" s="30"/>
    </row>
    <row r="6053" spans="1:24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13"/>
      <c r="T6053" s="13"/>
      <c r="U6053" s="13"/>
      <c r="V6053" s="13"/>
      <c r="W6053" s="4"/>
      <c r="X6053" s="30"/>
    </row>
    <row r="6054" spans="1:24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13"/>
      <c r="T6054" s="13"/>
      <c r="U6054" s="13"/>
      <c r="V6054" s="13"/>
      <c r="W6054" s="4"/>
      <c r="X6054" s="30"/>
    </row>
    <row r="6055" spans="1:24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13"/>
      <c r="T6055" s="13"/>
      <c r="U6055" s="13"/>
      <c r="V6055" s="13"/>
      <c r="W6055" s="4"/>
      <c r="X6055" s="30"/>
    </row>
    <row r="6056" spans="1:24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13"/>
      <c r="T6056" s="13"/>
      <c r="U6056" s="13"/>
      <c r="V6056" s="13"/>
      <c r="W6056" s="4"/>
      <c r="X6056" s="30"/>
    </row>
    <row r="6057" spans="1:24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13"/>
      <c r="T6057" s="13"/>
      <c r="U6057" s="13"/>
      <c r="V6057" s="13"/>
      <c r="W6057" s="4"/>
      <c r="X6057" s="30"/>
    </row>
    <row r="6058" spans="1:24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13"/>
      <c r="T6058" s="13"/>
      <c r="U6058" s="13"/>
      <c r="V6058" s="13"/>
      <c r="W6058" s="4"/>
      <c r="X6058" s="30"/>
    </row>
    <row r="6059" spans="1:24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13"/>
      <c r="T6059" s="13"/>
      <c r="U6059" s="13"/>
      <c r="V6059" s="13"/>
      <c r="W6059" s="4"/>
      <c r="X6059" s="30"/>
    </row>
    <row r="6060" spans="1:24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13"/>
      <c r="T6060" s="13"/>
      <c r="U6060" s="13"/>
      <c r="V6060" s="13"/>
      <c r="W6060" s="4"/>
      <c r="X6060" s="30"/>
    </row>
    <row r="6061" spans="1:24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13"/>
      <c r="T6061" s="13"/>
      <c r="U6061" s="13"/>
      <c r="V6061" s="13"/>
      <c r="W6061" s="4"/>
      <c r="X6061" s="30"/>
    </row>
    <row r="6062" spans="1:24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13"/>
      <c r="T6062" s="13"/>
      <c r="U6062" s="13"/>
      <c r="V6062" s="13"/>
      <c r="W6062" s="4"/>
      <c r="X6062" s="30"/>
    </row>
    <row r="6063" spans="1:24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13"/>
      <c r="T6063" s="13"/>
      <c r="U6063" s="13"/>
      <c r="V6063" s="13"/>
      <c r="W6063" s="4"/>
      <c r="X6063" s="30"/>
    </row>
    <row r="6064" spans="1:24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13"/>
      <c r="T6064" s="13"/>
      <c r="U6064" s="13"/>
      <c r="V6064" s="13"/>
      <c r="W6064" s="4"/>
      <c r="X6064" s="30"/>
    </row>
    <row r="6065" spans="1:24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13"/>
      <c r="T6065" s="13"/>
      <c r="U6065" s="13"/>
      <c r="V6065" s="13"/>
      <c r="W6065" s="4"/>
      <c r="X6065" s="30"/>
    </row>
    <row r="6066" spans="1:24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13"/>
      <c r="T6066" s="13"/>
      <c r="U6066" s="13"/>
      <c r="V6066" s="13"/>
      <c r="W6066" s="4"/>
      <c r="X6066" s="30"/>
    </row>
    <row r="6067" spans="1:24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13"/>
      <c r="T6067" s="13"/>
      <c r="U6067" s="13"/>
      <c r="V6067" s="13"/>
      <c r="W6067" s="4"/>
      <c r="X6067" s="30"/>
    </row>
    <row r="6068" spans="1:24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13"/>
      <c r="T6068" s="13"/>
      <c r="U6068" s="13"/>
      <c r="V6068" s="13"/>
      <c r="W6068" s="4"/>
      <c r="X6068" s="30"/>
    </row>
    <row r="6069" spans="1:24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13"/>
      <c r="T6069" s="13"/>
      <c r="U6069" s="13"/>
      <c r="V6069" s="13"/>
      <c r="W6069" s="4"/>
      <c r="X6069" s="30"/>
    </row>
    <row r="6070" spans="1:24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13"/>
      <c r="T6070" s="13"/>
      <c r="U6070" s="13"/>
      <c r="V6070" s="13"/>
      <c r="W6070" s="4"/>
      <c r="X6070" s="30"/>
    </row>
    <row r="6071" spans="1:24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13"/>
      <c r="T6071" s="13"/>
      <c r="U6071" s="13"/>
      <c r="V6071" s="13"/>
      <c r="W6071" s="4"/>
      <c r="X6071" s="30"/>
    </row>
    <row r="6072" spans="1:24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13"/>
      <c r="T6072" s="13"/>
      <c r="U6072" s="13"/>
      <c r="V6072" s="13"/>
      <c r="W6072" s="4"/>
      <c r="X6072" s="30"/>
    </row>
    <row r="6073" spans="1:24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13"/>
      <c r="T6073" s="13"/>
      <c r="U6073" s="13"/>
      <c r="V6073" s="13"/>
      <c r="W6073" s="4"/>
      <c r="X6073" s="30"/>
    </row>
    <row r="6074" spans="1:24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13"/>
      <c r="T6074" s="13"/>
      <c r="U6074" s="13"/>
      <c r="V6074" s="13"/>
      <c r="W6074" s="4"/>
      <c r="X6074" s="30"/>
    </row>
    <row r="6075" spans="1:24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13"/>
      <c r="T6075" s="13"/>
      <c r="U6075" s="13"/>
      <c r="V6075" s="13"/>
      <c r="W6075" s="4"/>
      <c r="X6075" s="30"/>
    </row>
    <row r="6076" spans="1:24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13"/>
      <c r="T6076" s="13"/>
      <c r="U6076" s="13"/>
      <c r="V6076" s="13"/>
      <c r="W6076" s="4"/>
      <c r="X6076" s="30"/>
    </row>
    <row r="6077" spans="1:24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13"/>
      <c r="T6077" s="13"/>
      <c r="U6077" s="13"/>
      <c r="V6077" s="13"/>
      <c r="W6077" s="4"/>
      <c r="X6077" s="30"/>
    </row>
    <row r="6078" spans="1:24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13"/>
      <c r="T6078" s="13"/>
      <c r="U6078" s="13"/>
      <c r="V6078" s="13"/>
      <c r="W6078" s="4"/>
      <c r="X6078" s="30"/>
    </row>
    <row r="6079" spans="1:24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13"/>
      <c r="T6079" s="13"/>
      <c r="U6079" s="13"/>
      <c r="V6079" s="13"/>
      <c r="W6079" s="4"/>
      <c r="X6079" s="30"/>
    </row>
    <row r="6080" spans="1:24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13"/>
      <c r="T6080" s="13"/>
      <c r="U6080" s="13"/>
      <c r="V6080" s="13"/>
      <c r="W6080" s="4"/>
      <c r="X6080" s="30"/>
    </row>
    <row r="6081" spans="1:24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13"/>
      <c r="T6081" s="13"/>
      <c r="U6081" s="13"/>
      <c r="V6081" s="13"/>
      <c r="W6081" s="4"/>
      <c r="X6081" s="30"/>
    </row>
    <row r="6082" spans="1:24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13"/>
      <c r="T6082" s="13"/>
      <c r="U6082" s="13"/>
      <c r="V6082" s="13"/>
      <c r="W6082" s="4"/>
      <c r="X6082" s="30"/>
    </row>
    <row r="6083" spans="1:24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13"/>
      <c r="T6083" s="13"/>
      <c r="U6083" s="13"/>
      <c r="V6083" s="13"/>
      <c r="W6083" s="4"/>
      <c r="X6083" s="30"/>
    </row>
    <row r="6084" spans="1:24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13"/>
      <c r="T6084" s="13"/>
      <c r="U6084" s="13"/>
      <c r="V6084" s="13"/>
      <c r="W6084" s="4"/>
      <c r="X6084" s="30"/>
    </row>
    <row r="6085" spans="1:24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13"/>
      <c r="T6085" s="13"/>
      <c r="U6085" s="13"/>
      <c r="V6085" s="13"/>
      <c r="W6085" s="4"/>
      <c r="X6085" s="30"/>
    </row>
    <row r="6086" spans="1:24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13"/>
      <c r="T6086" s="13"/>
      <c r="U6086" s="13"/>
      <c r="V6086" s="13"/>
      <c r="W6086" s="4"/>
      <c r="X6086" s="30"/>
    </row>
    <row r="6087" spans="1:24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13"/>
      <c r="T6087" s="13"/>
      <c r="U6087" s="13"/>
      <c r="V6087" s="13"/>
      <c r="W6087" s="4"/>
      <c r="X6087" s="30"/>
    </row>
    <row r="6088" spans="1:24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13"/>
      <c r="T6088" s="13"/>
      <c r="U6088" s="13"/>
      <c r="V6088" s="13"/>
      <c r="W6088" s="4"/>
      <c r="X6088" s="30"/>
    </row>
    <row r="6089" spans="1:24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13"/>
      <c r="T6089" s="13"/>
      <c r="U6089" s="13"/>
      <c r="V6089" s="13"/>
      <c r="W6089" s="4"/>
      <c r="X6089" s="30"/>
    </row>
    <row r="6090" spans="1:24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13"/>
      <c r="T6090" s="13"/>
      <c r="U6090" s="13"/>
      <c r="V6090" s="13"/>
      <c r="W6090" s="4"/>
      <c r="X6090" s="30"/>
    </row>
    <row r="6091" spans="1:24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13"/>
      <c r="T6091" s="13"/>
      <c r="U6091" s="13"/>
      <c r="V6091" s="13"/>
      <c r="W6091" s="4"/>
      <c r="X6091" s="30"/>
    </row>
    <row r="6092" spans="1:24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13"/>
      <c r="T6092" s="13"/>
      <c r="U6092" s="13"/>
      <c r="V6092" s="13"/>
      <c r="W6092" s="4"/>
      <c r="X6092" s="30"/>
    </row>
    <row r="6093" spans="1:24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13"/>
      <c r="T6093" s="13"/>
      <c r="U6093" s="13"/>
      <c r="V6093" s="13"/>
      <c r="W6093" s="4"/>
      <c r="X6093" s="30"/>
    </row>
    <row r="6094" spans="1:24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13"/>
      <c r="T6094" s="13"/>
      <c r="U6094" s="13"/>
      <c r="V6094" s="13"/>
      <c r="W6094" s="4"/>
      <c r="X6094" s="30"/>
    </row>
    <row r="6095" spans="1:24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13"/>
      <c r="T6095" s="13"/>
      <c r="U6095" s="13"/>
      <c r="V6095" s="13"/>
      <c r="W6095" s="4"/>
      <c r="X6095" s="30"/>
    </row>
    <row r="6096" spans="1:24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13"/>
      <c r="T6096" s="13"/>
      <c r="U6096" s="13"/>
      <c r="V6096" s="13"/>
      <c r="W6096" s="4"/>
      <c r="X6096" s="30"/>
    </row>
    <row r="6097" spans="1:24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13"/>
      <c r="T6097" s="13"/>
      <c r="U6097" s="13"/>
      <c r="V6097" s="13"/>
      <c r="W6097" s="4"/>
      <c r="X6097" s="30"/>
    </row>
    <row r="6098" spans="1:24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13"/>
      <c r="T6098" s="13"/>
      <c r="U6098" s="13"/>
      <c r="V6098" s="13"/>
      <c r="W6098" s="4"/>
      <c r="X6098" s="30"/>
    </row>
    <row r="6099" spans="1:24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13"/>
      <c r="T6099" s="13"/>
      <c r="U6099" s="13"/>
      <c r="V6099" s="13"/>
      <c r="W6099" s="4"/>
      <c r="X6099" s="30"/>
    </row>
    <row r="6100" spans="1:24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13"/>
      <c r="T6100" s="13"/>
      <c r="U6100" s="13"/>
      <c r="V6100" s="13"/>
      <c r="W6100" s="4"/>
      <c r="X6100" s="30"/>
    </row>
    <row r="6101" spans="1:24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13"/>
      <c r="T6101" s="13"/>
      <c r="U6101" s="13"/>
      <c r="V6101" s="13"/>
      <c r="W6101" s="4"/>
      <c r="X6101" s="30"/>
    </row>
    <row r="6102" spans="1:24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13"/>
      <c r="T6102" s="13"/>
      <c r="U6102" s="13"/>
      <c r="V6102" s="13"/>
      <c r="W6102" s="4"/>
      <c r="X6102" s="30"/>
    </row>
    <row r="6103" spans="1:24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13"/>
      <c r="T6103" s="13"/>
      <c r="U6103" s="13"/>
      <c r="V6103" s="13"/>
      <c r="W6103" s="4"/>
      <c r="X6103" s="30"/>
    </row>
    <row r="6104" spans="1:24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13"/>
      <c r="T6104" s="13"/>
      <c r="U6104" s="13"/>
      <c r="V6104" s="13"/>
      <c r="W6104" s="4"/>
      <c r="X6104" s="30"/>
    </row>
    <row r="6105" spans="1:24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13"/>
      <c r="T6105" s="13"/>
      <c r="U6105" s="13"/>
      <c r="V6105" s="13"/>
      <c r="W6105" s="4"/>
      <c r="X6105" s="30"/>
    </row>
    <row r="6106" spans="1:24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13"/>
      <c r="T6106" s="13"/>
      <c r="U6106" s="13"/>
      <c r="V6106" s="13"/>
      <c r="W6106" s="4"/>
      <c r="X6106" s="30"/>
    </row>
    <row r="6107" spans="1:24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13"/>
      <c r="T6107" s="13"/>
      <c r="U6107" s="13"/>
      <c r="V6107" s="13"/>
      <c r="W6107" s="4"/>
      <c r="X6107" s="30"/>
    </row>
    <row r="6108" spans="1:24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13"/>
      <c r="T6108" s="13"/>
      <c r="U6108" s="13"/>
      <c r="V6108" s="13"/>
      <c r="W6108" s="4"/>
      <c r="X6108" s="30"/>
    </row>
    <row r="6109" spans="1:24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13"/>
      <c r="T6109" s="13"/>
      <c r="U6109" s="13"/>
      <c r="V6109" s="13"/>
      <c r="W6109" s="4"/>
      <c r="X6109" s="30"/>
    </row>
    <row r="6110" spans="1:24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13"/>
      <c r="T6110" s="13"/>
      <c r="U6110" s="13"/>
      <c r="V6110" s="13"/>
      <c r="W6110" s="4"/>
      <c r="X6110" s="30"/>
    </row>
    <row r="6111" spans="1:24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13"/>
      <c r="T6111" s="13"/>
      <c r="U6111" s="13"/>
      <c r="V6111" s="13"/>
      <c r="W6111" s="4"/>
      <c r="X6111" s="30"/>
    </row>
    <row r="6112" spans="1:24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13"/>
      <c r="T6112" s="13"/>
      <c r="U6112" s="13"/>
      <c r="V6112" s="13"/>
      <c r="W6112" s="4"/>
      <c r="X6112" s="30"/>
    </row>
    <row r="6113" spans="1:24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13"/>
      <c r="T6113" s="13"/>
      <c r="U6113" s="13"/>
      <c r="V6113" s="13"/>
      <c r="W6113" s="4"/>
      <c r="X6113" s="30"/>
    </row>
    <row r="6114" spans="1:24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13"/>
      <c r="T6114" s="13"/>
      <c r="U6114" s="13"/>
      <c r="V6114" s="13"/>
      <c r="W6114" s="4"/>
      <c r="X6114" s="30"/>
    </row>
    <row r="6115" spans="1:24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13"/>
      <c r="T6115" s="13"/>
      <c r="U6115" s="13"/>
      <c r="V6115" s="13"/>
      <c r="W6115" s="4"/>
      <c r="X6115" s="30"/>
    </row>
    <row r="6116" spans="1:24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13"/>
      <c r="T6116" s="13"/>
      <c r="U6116" s="13"/>
      <c r="V6116" s="13"/>
      <c r="W6116" s="4"/>
      <c r="X6116" s="30"/>
    </row>
    <row r="6117" spans="1:24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13"/>
      <c r="T6117" s="13"/>
      <c r="U6117" s="13"/>
      <c r="V6117" s="13"/>
      <c r="W6117" s="4"/>
      <c r="X6117" s="30"/>
    </row>
    <row r="6118" spans="1:24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13"/>
      <c r="T6118" s="13"/>
      <c r="U6118" s="13"/>
      <c r="V6118" s="13"/>
      <c r="W6118" s="4"/>
      <c r="X6118" s="30"/>
    </row>
    <row r="6119" spans="1:24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13"/>
      <c r="T6119" s="13"/>
      <c r="U6119" s="13"/>
      <c r="V6119" s="13"/>
      <c r="W6119" s="4"/>
      <c r="X6119" s="30"/>
    </row>
    <row r="6120" spans="1:24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13"/>
      <c r="T6120" s="13"/>
      <c r="U6120" s="13"/>
      <c r="V6120" s="13"/>
      <c r="W6120" s="4"/>
      <c r="X6120" s="30"/>
    </row>
    <row r="6121" spans="1:24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13"/>
      <c r="T6121" s="13"/>
      <c r="U6121" s="13"/>
      <c r="V6121" s="13"/>
      <c r="W6121" s="4"/>
      <c r="X6121" s="30"/>
    </row>
    <row r="6122" spans="1:24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13"/>
      <c r="T6122" s="13"/>
      <c r="U6122" s="13"/>
      <c r="V6122" s="13"/>
      <c r="W6122" s="4"/>
      <c r="X6122" s="30"/>
    </row>
    <row r="6123" spans="1:24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13"/>
      <c r="T6123" s="13"/>
      <c r="U6123" s="13"/>
      <c r="V6123" s="13"/>
      <c r="W6123" s="4"/>
      <c r="X6123" s="30"/>
    </row>
    <row r="6124" spans="1:24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13"/>
      <c r="T6124" s="13"/>
      <c r="U6124" s="13"/>
      <c r="V6124" s="13"/>
      <c r="W6124" s="4"/>
      <c r="X6124" s="30"/>
    </row>
    <row r="6125" spans="1:24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13"/>
      <c r="T6125" s="13"/>
      <c r="U6125" s="13"/>
      <c r="V6125" s="13"/>
      <c r="W6125" s="4"/>
      <c r="X6125" s="30"/>
    </row>
    <row r="6126" spans="1:24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13"/>
      <c r="T6126" s="13"/>
      <c r="U6126" s="13"/>
      <c r="V6126" s="13"/>
      <c r="W6126" s="4"/>
      <c r="X6126" s="30"/>
    </row>
    <row r="6127" spans="1:24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13"/>
      <c r="T6127" s="13"/>
      <c r="U6127" s="13"/>
      <c r="V6127" s="13"/>
      <c r="W6127" s="4"/>
      <c r="X6127" s="30"/>
    </row>
    <row r="6128" spans="1:24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13"/>
      <c r="T6128" s="13"/>
      <c r="U6128" s="13"/>
      <c r="V6128" s="13"/>
      <c r="W6128" s="4"/>
      <c r="X6128" s="30"/>
    </row>
    <row r="6129" spans="1:24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13"/>
      <c r="T6129" s="13"/>
      <c r="U6129" s="13"/>
      <c r="V6129" s="13"/>
      <c r="W6129" s="4"/>
      <c r="X6129" s="30"/>
    </row>
    <row r="6130" spans="1:24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13"/>
      <c r="T6130" s="13"/>
      <c r="U6130" s="13"/>
      <c r="V6130" s="13"/>
      <c r="W6130" s="4"/>
      <c r="X6130" s="30"/>
    </row>
    <row r="6131" spans="1:24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13"/>
      <c r="T6131" s="13"/>
      <c r="U6131" s="13"/>
      <c r="V6131" s="13"/>
      <c r="W6131" s="4"/>
      <c r="X6131" s="30"/>
    </row>
    <row r="6132" spans="1:24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13"/>
      <c r="T6132" s="13"/>
      <c r="U6132" s="13"/>
      <c r="V6132" s="13"/>
      <c r="W6132" s="4"/>
      <c r="X6132" s="30"/>
    </row>
    <row r="6133" spans="1:24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13"/>
      <c r="T6133" s="13"/>
      <c r="U6133" s="13"/>
      <c r="V6133" s="13"/>
      <c r="W6133" s="4"/>
      <c r="X6133" s="30"/>
    </row>
    <row r="6134" spans="1:24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13"/>
      <c r="T6134" s="13"/>
      <c r="U6134" s="13"/>
      <c r="V6134" s="13"/>
      <c r="W6134" s="4"/>
      <c r="X6134" s="30"/>
    </row>
    <row r="6135" spans="1:24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13"/>
      <c r="T6135" s="13"/>
      <c r="U6135" s="13"/>
      <c r="V6135" s="13"/>
      <c r="W6135" s="4"/>
      <c r="X6135" s="30"/>
    </row>
    <row r="6136" spans="1:24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13"/>
      <c r="T6136" s="13"/>
      <c r="U6136" s="13"/>
      <c r="V6136" s="13"/>
      <c r="W6136" s="4"/>
      <c r="X6136" s="30"/>
    </row>
    <row r="6137" spans="1:24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13"/>
      <c r="T6137" s="13"/>
      <c r="U6137" s="13"/>
      <c r="V6137" s="13"/>
      <c r="W6137" s="4"/>
      <c r="X6137" s="30"/>
    </row>
    <row r="6138" spans="1:24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13"/>
      <c r="T6138" s="13"/>
      <c r="U6138" s="13"/>
      <c r="V6138" s="13"/>
      <c r="W6138" s="4"/>
      <c r="X6138" s="30"/>
    </row>
    <row r="6139" spans="1:24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13"/>
      <c r="T6139" s="13"/>
      <c r="U6139" s="13"/>
      <c r="V6139" s="13"/>
      <c r="W6139" s="4"/>
      <c r="X6139" s="30"/>
    </row>
    <row r="6140" spans="1:24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13"/>
      <c r="T6140" s="13"/>
      <c r="U6140" s="13"/>
      <c r="V6140" s="13"/>
      <c r="W6140" s="4"/>
      <c r="X6140" s="30"/>
    </row>
    <row r="6141" spans="1:24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13"/>
      <c r="T6141" s="13"/>
      <c r="U6141" s="13"/>
      <c r="V6141" s="13"/>
      <c r="W6141" s="4"/>
      <c r="X6141" s="30"/>
    </row>
    <row r="6142" spans="1:24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13"/>
      <c r="T6142" s="13"/>
      <c r="U6142" s="13"/>
      <c r="V6142" s="13"/>
      <c r="W6142" s="4"/>
      <c r="X6142" s="30"/>
    </row>
    <row r="6143" spans="1:24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13"/>
      <c r="T6143" s="13"/>
      <c r="U6143" s="13"/>
      <c r="V6143" s="13"/>
      <c r="W6143" s="4"/>
      <c r="X6143" s="30"/>
    </row>
    <row r="6144" spans="1:24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13"/>
      <c r="T6144" s="13"/>
      <c r="U6144" s="13"/>
      <c r="V6144" s="13"/>
      <c r="W6144" s="4"/>
      <c r="X6144" s="30"/>
    </row>
    <row r="6145" spans="1:24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13"/>
      <c r="T6145" s="13"/>
      <c r="U6145" s="13"/>
      <c r="V6145" s="13"/>
      <c r="W6145" s="4"/>
      <c r="X6145" s="30"/>
    </row>
    <row r="6146" spans="1:24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13"/>
      <c r="T6146" s="13"/>
      <c r="U6146" s="13"/>
      <c r="V6146" s="13"/>
      <c r="W6146" s="4"/>
      <c r="X6146" s="30"/>
    </row>
    <row r="6147" spans="1:24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13"/>
      <c r="T6147" s="13"/>
      <c r="U6147" s="13"/>
      <c r="V6147" s="13"/>
      <c r="W6147" s="4"/>
      <c r="X6147" s="30"/>
    </row>
    <row r="6148" spans="1:24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13"/>
      <c r="T6148" s="13"/>
      <c r="U6148" s="13"/>
      <c r="V6148" s="13"/>
      <c r="W6148" s="4"/>
      <c r="X6148" s="30"/>
    </row>
    <row r="6149" spans="1:24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13"/>
      <c r="T6149" s="13"/>
      <c r="U6149" s="13"/>
      <c r="V6149" s="13"/>
      <c r="W6149" s="4"/>
      <c r="X6149" s="30"/>
    </row>
    <row r="6150" spans="1:24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13"/>
      <c r="T6150" s="13"/>
      <c r="U6150" s="13"/>
      <c r="V6150" s="13"/>
      <c r="W6150" s="4"/>
      <c r="X6150" s="30"/>
    </row>
    <row r="6151" spans="1:24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13"/>
      <c r="T6151" s="13"/>
      <c r="U6151" s="13"/>
      <c r="V6151" s="13"/>
      <c r="W6151" s="4"/>
      <c r="X6151" s="30"/>
    </row>
    <row r="6152" spans="1:24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13"/>
      <c r="T6152" s="13"/>
      <c r="U6152" s="13"/>
      <c r="V6152" s="13"/>
      <c r="W6152" s="4"/>
      <c r="X6152" s="30"/>
    </row>
    <row r="6153" spans="1:24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13"/>
      <c r="T6153" s="13"/>
      <c r="U6153" s="13"/>
      <c r="V6153" s="13"/>
      <c r="W6153" s="4"/>
      <c r="X6153" s="30"/>
    </row>
    <row r="6154" spans="1:24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13"/>
      <c r="T6154" s="13"/>
      <c r="U6154" s="13"/>
      <c r="V6154" s="13"/>
      <c r="W6154" s="4"/>
      <c r="X6154" s="30"/>
    </row>
    <row r="6155" spans="1:24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13"/>
      <c r="T6155" s="13"/>
      <c r="U6155" s="13"/>
      <c r="V6155" s="13"/>
      <c r="W6155" s="4"/>
      <c r="X6155" s="30"/>
    </row>
    <row r="6156" spans="1:24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13"/>
      <c r="T6156" s="13"/>
      <c r="U6156" s="13"/>
      <c r="V6156" s="13"/>
      <c r="W6156" s="4"/>
      <c r="X6156" s="30"/>
    </row>
    <row r="6157" spans="1:24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13"/>
      <c r="T6157" s="13"/>
      <c r="U6157" s="13"/>
      <c r="V6157" s="13"/>
      <c r="W6157" s="4"/>
      <c r="X6157" s="30"/>
    </row>
    <row r="6158" spans="1:24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13"/>
      <c r="T6158" s="13"/>
      <c r="U6158" s="13"/>
      <c r="V6158" s="13"/>
      <c r="W6158" s="4"/>
      <c r="X6158" s="30"/>
    </row>
    <row r="6159" spans="1:24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13"/>
      <c r="T6159" s="13"/>
      <c r="U6159" s="13"/>
      <c r="V6159" s="13"/>
      <c r="W6159" s="4"/>
      <c r="X6159" s="30"/>
    </row>
    <row r="6160" spans="1:24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13"/>
      <c r="T6160" s="13"/>
      <c r="U6160" s="13"/>
      <c r="V6160" s="13"/>
      <c r="W6160" s="4"/>
      <c r="X6160" s="30"/>
    </row>
    <row r="6161" spans="1:24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13"/>
      <c r="T6161" s="13"/>
      <c r="U6161" s="13"/>
      <c r="V6161" s="13"/>
      <c r="W6161" s="4"/>
      <c r="X6161" s="30"/>
    </row>
    <row r="6162" spans="1:24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13"/>
      <c r="T6162" s="13"/>
      <c r="U6162" s="13"/>
      <c r="V6162" s="13"/>
      <c r="W6162" s="4"/>
      <c r="X6162" s="30"/>
    </row>
    <row r="6163" spans="1:24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13"/>
      <c r="T6163" s="13"/>
      <c r="U6163" s="13"/>
      <c r="V6163" s="13"/>
      <c r="W6163" s="4"/>
      <c r="X6163" s="30"/>
    </row>
    <row r="6164" spans="1:24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13"/>
      <c r="T6164" s="13"/>
      <c r="U6164" s="13"/>
      <c r="V6164" s="13"/>
      <c r="W6164" s="4"/>
      <c r="X6164" s="30"/>
    </row>
    <row r="6165" spans="1:24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13"/>
      <c r="T6165" s="13"/>
      <c r="U6165" s="13"/>
      <c r="V6165" s="13"/>
      <c r="W6165" s="4"/>
      <c r="X6165" s="30"/>
    </row>
    <row r="6166" spans="1:24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13"/>
      <c r="T6166" s="13"/>
      <c r="U6166" s="13"/>
      <c r="V6166" s="13"/>
      <c r="W6166" s="4"/>
      <c r="X6166" s="30"/>
    </row>
    <row r="6167" spans="1:24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13"/>
      <c r="T6167" s="13"/>
      <c r="U6167" s="13"/>
      <c r="V6167" s="13"/>
      <c r="W6167" s="4"/>
      <c r="X6167" s="30"/>
    </row>
    <row r="6168" spans="1:24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13"/>
      <c r="T6168" s="13"/>
      <c r="U6168" s="13"/>
      <c r="V6168" s="13"/>
      <c r="W6168" s="4"/>
      <c r="X6168" s="30"/>
    </row>
    <row r="6169" spans="1:24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13"/>
      <c r="T6169" s="13"/>
      <c r="U6169" s="13"/>
      <c r="V6169" s="13"/>
      <c r="W6169" s="4"/>
      <c r="X6169" s="30"/>
    </row>
    <row r="6170" spans="1:24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13"/>
      <c r="T6170" s="13"/>
      <c r="U6170" s="13"/>
      <c r="V6170" s="13"/>
      <c r="W6170" s="4"/>
      <c r="X6170" s="30"/>
    </row>
    <row r="6171" spans="1:24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13"/>
      <c r="T6171" s="13"/>
      <c r="U6171" s="13"/>
      <c r="V6171" s="13"/>
      <c r="W6171" s="4"/>
      <c r="X6171" s="30"/>
    </row>
    <row r="6172" spans="1:24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13"/>
      <c r="T6172" s="13"/>
      <c r="U6172" s="13"/>
      <c r="V6172" s="13"/>
      <c r="W6172" s="4"/>
      <c r="X6172" s="30"/>
    </row>
    <row r="6173" spans="1:24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13"/>
      <c r="T6173" s="13"/>
      <c r="U6173" s="13"/>
      <c r="V6173" s="13"/>
      <c r="W6173" s="4"/>
      <c r="X6173" s="30"/>
    </row>
    <row r="6174" spans="1:24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13"/>
      <c r="T6174" s="13"/>
      <c r="U6174" s="13"/>
      <c r="V6174" s="13"/>
      <c r="W6174" s="4"/>
      <c r="X6174" s="30"/>
    </row>
    <row r="6175" spans="1:24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13"/>
      <c r="T6175" s="13"/>
      <c r="U6175" s="13"/>
      <c r="V6175" s="13"/>
      <c r="W6175" s="4"/>
      <c r="X6175" s="30"/>
    </row>
    <row r="6176" spans="1:24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13"/>
      <c r="T6176" s="13"/>
      <c r="U6176" s="13"/>
      <c r="V6176" s="13"/>
      <c r="W6176" s="4"/>
      <c r="X6176" s="30"/>
    </row>
    <row r="6177" spans="1:24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13"/>
      <c r="T6177" s="13"/>
      <c r="U6177" s="13"/>
      <c r="V6177" s="13"/>
      <c r="W6177" s="4"/>
      <c r="X6177" s="30"/>
    </row>
    <row r="6178" spans="1:24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13"/>
      <c r="T6178" s="13"/>
      <c r="U6178" s="13"/>
      <c r="V6178" s="13"/>
      <c r="W6178" s="4"/>
      <c r="X6178" s="30"/>
    </row>
    <row r="6179" spans="1:24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13"/>
      <c r="T6179" s="13"/>
      <c r="U6179" s="13"/>
      <c r="V6179" s="13"/>
      <c r="W6179" s="4"/>
      <c r="X6179" s="30"/>
    </row>
    <row r="6180" spans="1:24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13"/>
      <c r="T6180" s="13"/>
      <c r="U6180" s="13"/>
      <c r="V6180" s="13"/>
      <c r="W6180" s="4"/>
      <c r="X6180" s="30"/>
    </row>
    <row r="6181" spans="1:24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13"/>
      <c r="T6181" s="13"/>
      <c r="U6181" s="13"/>
      <c r="V6181" s="13"/>
      <c r="W6181" s="4"/>
      <c r="X6181" s="30"/>
    </row>
    <row r="6182" spans="1:24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13"/>
      <c r="T6182" s="13"/>
      <c r="U6182" s="13"/>
      <c r="V6182" s="13"/>
      <c r="W6182" s="4"/>
      <c r="X6182" s="30"/>
    </row>
    <row r="6183" spans="1:24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13"/>
      <c r="T6183" s="13"/>
      <c r="U6183" s="13"/>
      <c r="V6183" s="13"/>
      <c r="W6183" s="4"/>
      <c r="X6183" s="30"/>
    </row>
    <row r="6184" spans="1:24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13"/>
      <c r="T6184" s="13"/>
      <c r="U6184" s="13"/>
      <c r="V6184" s="13"/>
      <c r="W6184" s="4"/>
      <c r="X6184" s="30"/>
    </row>
    <row r="6185" spans="1:24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13"/>
      <c r="T6185" s="13"/>
      <c r="U6185" s="13"/>
      <c r="V6185" s="13"/>
      <c r="W6185" s="4"/>
      <c r="X6185" s="30"/>
    </row>
    <row r="6186" spans="1:24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13"/>
      <c r="T6186" s="13"/>
      <c r="U6186" s="13"/>
      <c r="V6186" s="13"/>
      <c r="W6186" s="4"/>
      <c r="X6186" s="30"/>
    </row>
    <row r="6187" spans="1:24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13"/>
      <c r="T6187" s="13"/>
      <c r="U6187" s="13"/>
      <c r="V6187" s="13"/>
      <c r="W6187" s="4"/>
      <c r="X6187" s="30"/>
    </row>
    <row r="6188" spans="1:24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13"/>
      <c r="T6188" s="13"/>
      <c r="U6188" s="13"/>
      <c r="V6188" s="13"/>
      <c r="W6188" s="4"/>
      <c r="X6188" s="30"/>
    </row>
    <row r="6189" spans="1:24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13"/>
      <c r="T6189" s="13"/>
      <c r="U6189" s="13"/>
      <c r="V6189" s="13"/>
      <c r="W6189" s="4"/>
      <c r="X6189" s="30"/>
    </row>
    <row r="6190" spans="1:24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13"/>
      <c r="T6190" s="13"/>
      <c r="U6190" s="13"/>
      <c r="V6190" s="13"/>
      <c r="W6190" s="4"/>
      <c r="X6190" s="30"/>
    </row>
    <row r="6191" spans="1:24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13"/>
      <c r="T6191" s="13"/>
      <c r="U6191" s="13"/>
      <c r="V6191" s="13"/>
      <c r="W6191" s="4"/>
      <c r="X6191" s="30"/>
    </row>
    <row r="6192" spans="1:24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13"/>
      <c r="T6192" s="13"/>
      <c r="U6192" s="13"/>
      <c r="V6192" s="13"/>
      <c r="W6192" s="4"/>
      <c r="X6192" s="30"/>
    </row>
    <row r="6193" spans="1:24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13"/>
      <c r="T6193" s="13"/>
      <c r="U6193" s="13"/>
      <c r="V6193" s="13"/>
      <c r="W6193" s="4"/>
      <c r="X6193" s="30"/>
    </row>
    <row r="6194" spans="1:24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13"/>
      <c r="T6194" s="13"/>
      <c r="U6194" s="13"/>
      <c r="V6194" s="13"/>
      <c r="W6194" s="4"/>
      <c r="X6194" s="30"/>
    </row>
    <row r="6195" spans="1:24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13"/>
      <c r="T6195" s="13"/>
      <c r="U6195" s="13"/>
      <c r="V6195" s="13"/>
      <c r="W6195" s="4"/>
      <c r="X6195" s="30"/>
    </row>
    <row r="6196" spans="1:24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13"/>
      <c r="T6196" s="13"/>
      <c r="U6196" s="13"/>
      <c r="V6196" s="13"/>
      <c r="W6196" s="4"/>
      <c r="X6196" s="30"/>
    </row>
    <row r="6197" spans="1:24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13"/>
      <c r="T6197" s="13"/>
      <c r="U6197" s="13"/>
      <c r="V6197" s="13"/>
      <c r="W6197" s="4"/>
      <c r="X6197" s="30"/>
    </row>
    <row r="6198" spans="1:24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13"/>
      <c r="T6198" s="13"/>
      <c r="U6198" s="13"/>
      <c r="V6198" s="13"/>
      <c r="W6198" s="4"/>
      <c r="X6198" s="30"/>
    </row>
    <row r="6199" spans="1:24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13"/>
      <c r="T6199" s="13"/>
      <c r="U6199" s="13"/>
      <c r="V6199" s="13"/>
      <c r="W6199" s="4"/>
      <c r="X6199" s="30"/>
    </row>
    <row r="6200" spans="1:24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13"/>
      <c r="T6200" s="13"/>
      <c r="U6200" s="13"/>
      <c r="V6200" s="13"/>
      <c r="W6200" s="4"/>
      <c r="X6200" s="30"/>
    </row>
    <row r="6201" spans="1:24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13"/>
      <c r="T6201" s="13"/>
      <c r="U6201" s="13"/>
      <c r="V6201" s="13"/>
      <c r="W6201" s="4"/>
      <c r="X6201" s="30"/>
    </row>
    <row r="6202" spans="1:24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13"/>
      <c r="T6202" s="13"/>
      <c r="U6202" s="13"/>
      <c r="V6202" s="13"/>
      <c r="W6202" s="4"/>
      <c r="X6202" s="30"/>
    </row>
    <row r="6203" spans="1:24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13"/>
      <c r="T6203" s="13"/>
      <c r="U6203" s="13"/>
      <c r="V6203" s="13"/>
      <c r="W6203" s="4"/>
      <c r="X6203" s="30"/>
    </row>
    <row r="6204" spans="1:24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13"/>
      <c r="T6204" s="13"/>
      <c r="U6204" s="13"/>
      <c r="V6204" s="13"/>
      <c r="W6204" s="4"/>
      <c r="X6204" s="30"/>
    </row>
    <row r="6205" spans="1:24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13"/>
      <c r="T6205" s="13"/>
      <c r="U6205" s="13"/>
      <c r="V6205" s="13"/>
      <c r="W6205" s="4"/>
      <c r="X6205" s="30"/>
    </row>
    <row r="6206" spans="1:24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13"/>
      <c r="T6206" s="13"/>
      <c r="U6206" s="13"/>
      <c r="V6206" s="13"/>
      <c r="W6206" s="4"/>
      <c r="X6206" s="30"/>
    </row>
    <row r="6207" spans="1:24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13"/>
      <c r="T6207" s="13"/>
      <c r="U6207" s="13"/>
      <c r="V6207" s="13"/>
      <c r="W6207" s="4"/>
      <c r="X6207" s="30"/>
    </row>
    <row r="6208" spans="1:24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13"/>
      <c r="T6208" s="13"/>
      <c r="U6208" s="13"/>
      <c r="V6208" s="13"/>
      <c r="W6208" s="4"/>
      <c r="X6208" s="30"/>
    </row>
    <row r="6209" spans="1:24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13"/>
      <c r="T6209" s="13"/>
      <c r="U6209" s="13"/>
      <c r="V6209" s="13"/>
      <c r="W6209" s="4"/>
      <c r="X6209" s="30"/>
    </row>
    <row r="6210" spans="1:24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13"/>
      <c r="T6210" s="13"/>
      <c r="U6210" s="13"/>
      <c r="V6210" s="13"/>
      <c r="W6210" s="4"/>
      <c r="X6210" s="30"/>
    </row>
    <row r="6211" spans="1:24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13"/>
      <c r="T6211" s="13"/>
      <c r="U6211" s="13"/>
      <c r="V6211" s="13"/>
      <c r="W6211" s="4"/>
      <c r="X6211" s="30"/>
    </row>
    <row r="6212" spans="1:24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13"/>
      <c r="T6212" s="13"/>
      <c r="U6212" s="13"/>
      <c r="V6212" s="13"/>
      <c r="W6212" s="4"/>
      <c r="X6212" s="30"/>
    </row>
    <row r="6213" spans="1:24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13"/>
      <c r="T6213" s="13"/>
      <c r="U6213" s="13"/>
      <c r="V6213" s="13"/>
      <c r="W6213" s="4"/>
      <c r="X6213" s="30"/>
    </row>
    <row r="6214" spans="1:24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13"/>
      <c r="T6214" s="13"/>
      <c r="U6214" s="13"/>
      <c r="V6214" s="13"/>
      <c r="W6214" s="4"/>
      <c r="X6214" s="30"/>
    </row>
    <row r="6215" spans="1:24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13"/>
      <c r="T6215" s="13"/>
      <c r="U6215" s="13"/>
      <c r="V6215" s="13"/>
      <c r="W6215" s="4"/>
      <c r="X6215" s="30"/>
    </row>
    <row r="6216" spans="1:24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13"/>
      <c r="T6216" s="13"/>
      <c r="U6216" s="13"/>
      <c r="V6216" s="13"/>
      <c r="W6216" s="4"/>
      <c r="X6216" s="30"/>
    </row>
    <row r="6217" spans="1:24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13"/>
      <c r="T6217" s="13"/>
      <c r="U6217" s="13"/>
      <c r="V6217" s="13"/>
      <c r="W6217" s="4"/>
      <c r="X6217" s="30"/>
    </row>
    <row r="6218" spans="1:24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13"/>
      <c r="T6218" s="13"/>
      <c r="U6218" s="13"/>
      <c r="V6218" s="13"/>
      <c r="W6218" s="4"/>
      <c r="X6218" s="30"/>
    </row>
    <row r="6219" spans="1:24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13"/>
      <c r="T6219" s="13"/>
      <c r="U6219" s="13"/>
      <c r="V6219" s="13"/>
      <c r="W6219" s="4"/>
      <c r="X6219" s="30"/>
    </row>
    <row r="6220" spans="1:24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13"/>
      <c r="T6220" s="13"/>
      <c r="U6220" s="13"/>
      <c r="V6220" s="13"/>
      <c r="W6220" s="4"/>
      <c r="X6220" s="30"/>
    </row>
    <row r="6221" spans="1:24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13"/>
      <c r="T6221" s="13"/>
      <c r="U6221" s="13"/>
      <c r="V6221" s="13"/>
      <c r="W6221" s="4"/>
      <c r="X6221" s="30"/>
    </row>
    <row r="6222" spans="1:24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13"/>
      <c r="T6222" s="13"/>
      <c r="U6222" s="13"/>
      <c r="V6222" s="13"/>
      <c r="W6222" s="4"/>
      <c r="X6222" s="30"/>
    </row>
    <row r="6223" spans="1:24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13"/>
      <c r="T6223" s="13"/>
      <c r="U6223" s="13"/>
      <c r="V6223" s="13"/>
      <c r="W6223" s="4"/>
      <c r="X6223" s="30"/>
    </row>
    <row r="6224" spans="1:24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13"/>
      <c r="T6224" s="13"/>
      <c r="U6224" s="13"/>
      <c r="V6224" s="13"/>
      <c r="W6224" s="4"/>
      <c r="X6224" s="30"/>
    </row>
    <row r="6225" spans="1:24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13"/>
      <c r="T6225" s="13"/>
      <c r="U6225" s="13"/>
      <c r="V6225" s="13"/>
      <c r="W6225" s="4"/>
      <c r="X6225" s="30"/>
    </row>
    <row r="6226" spans="1:24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13"/>
      <c r="T6226" s="13"/>
      <c r="U6226" s="13"/>
      <c r="V6226" s="13"/>
      <c r="W6226" s="4"/>
      <c r="X6226" s="30"/>
    </row>
    <row r="6227" spans="1:24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13"/>
      <c r="T6227" s="13"/>
      <c r="U6227" s="13"/>
      <c r="V6227" s="13"/>
      <c r="W6227" s="4"/>
      <c r="X6227" s="30"/>
    </row>
    <row r="6228" spans="1:24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13"/>
      <c r="T6228" s="13"/>
      <c r="U6228" s="13"/>
      <c r="V6228" s="13"/>
      <c r="W6228" s="4"/>
      <c r="X6228" s="30"/>
    </row>
    <row r="6229" spans="1:24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13"/>
      <c r="T6229" s="13"/>
      <c r="U6229" s="13"/>
      <c r="V6229" s="13"/>
      <c r="W6229" s="4"/>
      <c r="X6229" s="30"/>
    </row>
    <row r="6230" spans="1:24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13"/>
      <c r="T6230" s="13"/>
      <c r="U6230" s="13"/>
      <c r="V6230" s="13"/>
      <c r="W6230" s="4"/>
      <c r="X6230" s="30"/>
    </row>
    <row r="6231" spans="1:24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13"/>
      <c r="T6231" s="13"/>
      <c r="U6231" s="13"/>
      <c r="V6231" s="13"/>
      <c r="W6231" s="4"/>
      <c r="X6231" s="30"/>
    </row>
    <row r="6232" spans="1:24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13"/>
      <c r="T6232" s="13"/>
      <c r="U6232" s="13"/>
      <c r="V6232" s="13"/>
      <c r="W6232" s="4"/>
      <c r="X6232" s="30"/>
    </row>
    <row r="6233" spans="1:24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13"/>
      <c r="T6233" s="13"/>
      <c r="U6233" s="13"/>
      <c r="V6233" s="13"/>
      <c r="W6233" s="4"/>
      <c r="X6233" s="30"/>
    </row>
    <row r="6234" spans="1:24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13"/>
      <c r="T6234" s="13"/>
      <c r="U6234" s="13"/>
      <c r="V6234" s="13"/>
      <c r="W6234" s="4"/>
      <c r="X6234" s="30"/>
    </row>
    <row r="6235" spans="1:24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13"/>
      <c r="T6235" s="13"/>
      <c r="U6235" s="13"/>
      <c r="V6235" s="13"/>
      <c r="W6235" s="4"/>
      <c r="X6235" s="30"/>
    </row>
    <row r="6236" spans="1:24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13"/>
      <c r="T6236" s="13"/>
      <c r="U6236" s="13"/>
      <c r="V6236" s="13"/>
      <c r="W6236" s="4"/>
      <c r="X6236" s="30"/>
    </row>
    <row r="6237" spans="1:24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13"/>
      <c r="T6237" s="13"/>
      <c r="U6237" s="13"/>
      <c r="V6237" s="13"/>
      <c r="W6237" s="4"/>
      <c r="X6237" s="30"/>
    </row>
    <row r="6238" spans="1:24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13"/>
      <c r="T6238" s="13"/>
      <c r="U6238" s="13"/>
      <c r="V6238" s="13"/>
      <c r="W6238" s="4"/>
      <c r="X6238" s="30"/>
    </row>
    <row r="6239" spans="1:24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13"/>
      <c r="T6239" s="13"/>
      <c r="U6239" s="13"/>
      <c r="V6239" s="13"/>
      <c r="W6239" s="4"/>
      <c r="X6239" s="30"/>
    </row>
    <row r="6240" spans="1:24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13"/>
      <c r="T6240" s="13"/>
      <c r="U6240" s="13"/>
      <c r="V6240" s="13"/>
      <c r="W6240" s="4"/>
      <c r="X6240" s="30"/>
    </row>
    <row r="6241" spans="1:24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13"/>
      <c r="T6241" s="13"/>
      <c r="U6241" s="13"/>
      <c r="V6241" s="13"/>
      <c r="W6241" s="4"/>
      <c r="X6241" s="30"/>
    </row>
    <row r="6242" spans="1:24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13"/>
      <c r="T6242" s="13"/>
      <c r="U6242" s="13"/>
      <c r="V6242" s="13"/>
      <c r="W6242" s="4"/>
      <c r="X6242" s="30"/>
    </row>
    <row r="6243" spans="1:24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13"/>
      <c r="T6243" s="13"/>
      <c r="U6243" s="13"/>
      <c r="V6243" s="13"/>
      <c r="W6243" s="4"/>
      <c r="X6243" s="30"/>
    </row>
    <row r="6244" spans="1:24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13"/>
      <c r="T6244" s="13"/>
      <c r="U6244" s="13"/>
      <c r="V6244" s="13"/>
      <c r="W6244" s="4"/>
      <c r="X6244" s="30"/>
    </row>
    <row r="6245" spans="1:24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13"/>
      <c r="T6245" s="13"/>
      <c r="U6245" s="13"/>
      <c r="V6245" s="13"/>
      <c r="W6245" s="4"/>
      <c r="X6245" s="30"/>
    </row>
    <row r="6246" spans="1:24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13"/>
      <c r="T6246" s="13"/>
      <c r="U6246" s="13"/>
      <c r="V6246" s="13"/>
      <c r="W6246" s="4"/>
      <c r="X6246" s="30"/>
    </row>
    <row r="6247" spans="1:24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13"/>
      <c r="T6247" s="13"/>
      <c r="U6247" s="13"/>
      <c r="V6247" s="13"/>
      <c r="W6247" s="4"/>
      <c r="X6247" s="30"/>
    </row>
    <row r="6248" spans="1:24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13"/>
      <c r="T6248" s="13"/>
      <c r="U6248" s="13"/>
      <c r="V6248" s="13"/>
      <c r="W6248" s="4"/>
      <c r="X6248" s="30"/>
    </row>
    <row r="6249" spans="1:24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13"/>
      <c r="T6249" s="13"/>
      <c r="U6249" s="13"/>
      <c r="V6249" s="13"/>
      <c r="W6249" s="4"/>
      <c r="X6249" s="30"/>
    </row>
    <row r="6250" spans="1:24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13"/>
      <c r="T6250" s="13"/>
      <c r="U6250" s="13"/>
      <c r="V6250" s="13"/>
      <c r="W6250" s="4"/>
      <c r="X6250" s="30"/>
    </row>
    <row r="6251" spans="1:24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13"/>
      <c r="T6251" s="13"/>
      <c r="U6251" s="13"/>
      <c r="V6251" s="13"/>
      <c r="W6251" s="4"/>
      <c r="X6251" s="30"/>
    </row>
    <row r="6252" spans="1:24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13"/>
      <c r="T6252" s="13"/>
      <c r="U6252" s="13"/>
      <c r="V6252" s="13"/>
      <c r="W6252" s="4"/>
      <c r="X6252" s="30"/>
    </row>
    <row r="6253" spans="1:24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13"/>
      <c r="T6253" s="13"/>
      <c r="U6253" s="13"/>
      <c r="V6253" s="13"/>
      <c r="W6253" s="4"/>
      <c r="X6253" s="30"/>
    </row>
    <row r="6254" spans="1:24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13"/>
      <c r="T6254" s="13"/>
      <c r="U6254" s="13"/>
      <c r="V6254" s="13"/>
      <c r="W6254" s="4"/>
      <c r="X6254" s="30"/>
    </row>
    <row r="6255" spans="1:24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13"/>
      <c r="T6255" s="13"/>
      <c r="U6255" s="13"/>
      <c r="V6255" s="13"/>
      <c r="W6255" s="4"/>
      <c r="X6255" s="30"/>
    </row>
    <row r="6256" spans="1:24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13"/>
      <c r="T6256" s="13"/>
      <c r="U6256" s="13"/>
      <c r="V6256" s="13"/>
      <c r="W6256" s="4"/>
      <c r="X6256" s="30"/>
    </row>
    <row r="6257" spans="1:24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13"/>
      <c r="T6257" s="13"/>
      <c r="U6257" s="13"/>
      <c r="V6257" s="13"/>
      <c r="W6257" s="4"/>
      <c r="X6257" s="30"/>
    </row>
    <row r="6258" spans="1:24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13"/>
      <c r="T6258" s="13"/>
      <c r="U6258" s="13"/>
      <c r="V6258" s="13"/>
      <c r="W6258" s="4"/>
      <c r="X6258" s="30"/>
    </row>
    <row r="6259" spans="1:24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13"/>
      <c r="T6259" s="13"/>
      <c r="U6259" s="13"/>
      <c r="V6259" s="13"/>
      <c r="W6259" s="4"/>
      <c r="X6259" s="30"/>
    </row>
    <row r="6260" spans="1:24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13"/>
      <c r="T6260" s="13"/>
      <c r="U6260" s="13"/>
      <c r="V6260" s="13"/>
      <c r="W6260" s="4"/>
      <c r="X6260" s="30"/>
    </row>
    <row r="6261" spans="1:24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13"/>
      <c r="T6261" s="13"/>
      <c r="U6261" s="13"/>
      <c r="V6261" s="13"/>
      <c r="W6261" s="4"/>
      <c r="X6261" s="30"/>
    </row>
    <row r="6262" spans="1:24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13"/>
      <c r="T6262" s="13"/>
      <c r="U6262" s="13"/>
      <c r="V6262" s="13"/>
      <c r="W6262" s="4"/>
      <c r="X6262" s="30"/>
    </row>
    <row r="6263" spans="1:24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13"/>
      <c r="T6263" s="13"/>
      <c r="U6263" s="13"/>
      <c r="V6263" s="13"/>
      <c r="W6263" s="4"/>
      <c r="X6263" s="30"/>
    </row>
    <row r="6264" spans="1:24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13"/>
      <c r="T6264" s="13"/>
      <c r="U6264" s="13"/>
      <c r="V6264" s="13"/>
      <c r="W6264" s="4"/>
      <c r="X6264" s="30"/>
    </row>
    <row r="6265" spans="1:24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13"/>
      <c r="T6265" s="13"/>
      <c r="U6265" s="13"/>
      <c r="V6265" s="13"/>
      <c r="W6265" s="4"/>
      <c r="X6265" s="30"/>
    </row>
    <row r="6266" spans="1:24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13"/>
      <c r="T6266" s="13"/>
      <c r="U6266" s="13"/>
      <c r="V6266" s="13"/>
      <c r="W6266" s="4"/>
      <c r="X6266" s="30"/>
    </row>
    <row r="6267" spans="1:24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13"/>
      <c r="T6267" s="13"/>
      <c r="U6267" s="13"/>
      <c r="V6267" s="13"/>
      <c r="W6267" s="4"/>
      <c r="X6267" s="30"/>
    </row>
    <row r="6268" spans="1:24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13"/>
      <c r="T6268" s="13"/>
      <c r="U6268" s="13"/>
      <c r="V6268" s="13"/>
      <c r="W6268" s="4"/>
      <c r="X6268" s="30"/>
    </row>
    <row r="6269" spans="1:24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13"/>
      <c r="T6269" s="13"/>
      <c r="U6269" s="13"/>
      <c r="V6269" s="13"/>
      <c r="W6269" s="4"/>
      <c r="X6269" s="30"/>
    </row>
    <row r="6270" spans="1:24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13"/>
      <c r="T6270" s="13"/>
      <c r="U6270" s="13"/>
      <c r="V6270" s="13"/>
      <c r="W6270" s="4"/>
      <c r="X6270" s="30"/>
    </row>
    <row r="6271" spans="1:24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13"/>
      <c r="T6271" s="13"/>
      <c r="U6271" s="13"/>
      <c r="V6271" s="13"/>
      <c r="W6271" s="4"/>
      <c r="X6271" s="30"/>
    </row>
    <row r="6272" spans="1:24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13"/>
      <c r="T6272" s="13"/>
      <c r="U6272" s="13"/>
      <c r="V6272" s="13"/>
      <c r="W6272" s="4"/>
      <c r="X6272" s="30"/>
    </row>
    <row r="6273" spans="1:24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13"/>
      <c r="T6273" s="13"/>
      <c r="U6273" s="13"/>
      <c r="V6273" s="13"/>
      <c r="W6273" s="4"/>
      <c r="X6273" s="30"/>
    </row>
    <row r="6274" spans="1:24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13"/>
      <c r="T6274" s="13"/>
      <c r="U6274" s="13"/>
      <c r="V6274" s="13"/>
      <c r="W6274" s="4"/>
      <c r="X6274" s="30"/>
    </row>
    <row r="6275" spans="1:24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13"/>
      <c r="T6275" s="13"/>
      <c r="U6275" s="13"/>
      <c r="V6275" s="13"/>
      <c r="W6275" s="4"/>
      <c r="X6275" s="30"/>
    </row>
    <row r="6276" spans="1:24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13"/>
      <c r="T6276" s="13"/>
      <c r="U6276" s="13"/>
      <c r="V6276" s="13"/>
      <c r="W6276" s="4"/>
      <c r="X6276" s="30"/>
    </row>
    <row r="6277" spans="1:24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13"/>
      <c r="T6277" s="13"/>
      <c r="U6277" s="13"/>
      <c r="V6277" s="13"/>
      <c r="W6277" s="4"/>
      <c r="X6277" s="30"/>
    </row>
    <row r="6278" spans="1:24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13"/>
      <c r="T6278" s="13"/>
      <c r="U6278" s="13"/>
      <c r="V6278" s="13"/>
      <c r="W6278" s="4"/>
      <c r="X6278" s="30"/>
    </row>
    <row r="6279" spans="1:24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13"/>
      <c r="T6279" s="13"/>
      <c r="U6279" s="13"/>
      <c r="V6279" s="13"/>
      <c r="W6279" s="4"/>
      <c r="X6279" s="30"/>
    </row>
    <row r="6280" spans="1:24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13"/>
      <c r="T6280" s="13"/>
      <c r="U6280" s="13"/>
      <c r="V6280" s="13"/>
      <c r="W6280" s="4"/>
      <c r="X6280" s="30"/>
    </row>
    <row r="6281" spans="1:24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13"/>
      <c r="T6281" s="13"/>
      <c r="U6281" s="13"/>
      <c r="V6281" s="13"/>
      <c r="W6281" s="4"/>
      <c r="X6281" s="30"/>
    </row>
    <row r="6282" spans="1:24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13"/>
      <c r="T6282" s="13"/>
      <c r="U6282" s="13"/>
      <c r="V6282" s="13"/>
      <c r="W6282" s="4"/>
      <c r="X6282" s="30"/>
    </row>
    <row r="6283" spans="1:24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13"/>
      <c r="T6283" s="13"/>
      <c r="U6283" s="13"/>
      <c r="V6283" s="13"/>
      <c r="W6283" s="4"/>
      <c r="X6283" s="30"/>
    </row>
    <row r="6284" spans="1:24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13"/>
      <c r="T6284" s="13"/>
      <c r="U6284" s="13"/>
      <c r="V6284" s="13"/>
      <c r="W6284" s="4"/>
      <c r="X6284" s="30"/>
    </row>
    <row r="6285" spans="1:24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13"/>
      <c r="T6285" s="13"/>
      <c r="U6285" s="13"/>
      <c r="V6285" s="13"/>
      <c r="W6285" s="4"/>
      <c r="X6285" s="30"/>
    </row>
    <row r="6286" spans="1:24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13"/>
      <c r="T6286" s="13"/>
      <c r="U6286" s="13"/>
      <c r="V6286" s="13"/>
      <c r="W6286" s="4"/>
      <c r="X6286" s="30"/>
    </row>
    <row r="6287" spans="1:24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13"/>
      <c r="T6287" s="13"/>
      <c r="U6287" s="13"/>
      <c r="V6287" s="13"/>
      <c r="W6287" s="4"/>
      <c r="X6287" s="30"/>
    </row>
    <row r="6288" spans="1:24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13"/>
      <c r="T6288" s="13"/>
      <c r="U6288" s="13"/>
      <c r="V6288" s="13"/>
      <c r="W6288" s="4"/>
      <c r="X6288" s="30"/>
    </row>
    <row r="6289" spans="1:24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13"/>
      <c r="T6289" s="13"/>
      <c r="U6289" s="13"/>
      <c r="V6289" s="13"/>
      <c r="W6289" s="4"/>
      <c r="X6289" s="30"/>
    </row>
    <row r="6290" spans="1:24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13"/>
      <c r="T6290" s="13"/>
      <c r="U6290" s="13"/>
      <c r="V6290" s="13"/>
      <c r="W6290" s="4"/>
      <c r="X6290" s="30"/>
    </row>
    <row r="6291" spans="1:24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13"/>
      <c r="T6291" s="13"/>
      <c r="U6291" s="13"/>
      <c r="V6291" s="13"/>
      <c r="W6291" s="4"/>
      <c r="X6291" s="30"/>
    </row>
    <row r="6292" spans="1:24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13"/>
      <c r="T6292" s="13"/>
      <c r="U6292" s="13"/>
      <c r="V6292" s="13"/>
      <c r="W6292" s="4"/>
      <c r="X6292" s="30"/>
    </row>
    <row r="6293" spans="1:24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13"/>
      <c r="T6293" s="13"/>
      <c r="U6293" s="13"/>
      <c r="V6293" s="13"/>
      <c r="W6293" s="4"/>
      <c r="X6293" s="30"/>
    </row>
    <row r="6294" spans="1:24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13"/>
      <c r="T6294" s="13"/>
      <c r="U6294" s="13"/>
      <c r="V6294" s="13"/>
      <c r="W6294" s="4"/>
      <c r="X6294" s="30"/>
    </row>
    <row r="6295" spans="1:24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13"/>
      <c r="T6295" s="13"/>
      <c r="U6295" s="13"/>
      <c r="V6295" s="13"/>
      <c r="W6295" s="4"/>
      <c r="X6295" s="30"/>
    </row>
    <row r="6296" spans="1:24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13"/>
      <c r="T6296" s="13"/>
      <c r="U6296" s="13"/>
      <c r="V6296" s="13"/>
      <c r="W6296" s="4"/>
      <c r="X6296" s="30"/>
    </row>
    <row r="6297" spans="1:24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13"/>
      <c r="T6297" s="13"/>
      <c r="U6297" s="13"/>
      <c r="V6297" s="13"/>
      <c r="W6297" s="4"/>
      <c r="X6297" s="30"/>
    </row>
    <row r="6298" spans="1:24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13"/>
      <c r="T6298" s="13"/>
      <c r="U6298" s="13"/>
      <c r="V6298" s="13"/>
      <c r="W6298" s="4"/>
      <c r="X6298" s="30"/>
    </row>
    <row r="6299" spans="1:24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13"/>
      <c r="T6299" s="13"/>
      <c r="U6299" s="13"/>
      <c r="V6299" s="13"/>
      <c r="W6299" s="4"/>
      <c r="X6299" s="30"/>
    </row>
    <row r="6300" spans="1:24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13"/>
      <c r="T6300" s="13"/>
      <c r="U6300" s="13"/>
      <c r="V6300" s="13"/>
      <c r="W6300" s="4"/>
      <c r="X6300" s="30"/>
    </row>
    <row r="6301" spans="1:24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13"/>
      <c r="T6301" s="13"/>
      <c r="U6301" s="13"/>
      <c r="V6301" s="13"/>
      <c r="W6301" s="4"/>
      <c r="X6301" s="30"/>
    </row>
    <row r="6302" spans="1:24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13"/>
      <c r="T6302" s="13"/>
      <c r="U6302" s="13"/>
      <c r="V6302" s="13"/>
      <c r="W6302" s="4"/>
      <c r="X6302" s="30"/>
    </row>
    <row r="6303" spans="1:24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13"/>
      <c r="T6303" s="13"/>
      <c r="U6303" s="13"/>
      <c r="V6303" s="13"/>
      <c r="W6303" s="4"/>
      <c r="X6303" s="30"/>
    </row>
    <row r="6304" spans="1:24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13"/>
      <c r="T6304" s="13"/>
      <c r="U6304" s="13"/>
      <c r="V6304" s="13"/>
      <c r="W6304" s="4"/>
      <c r="X6304" s="30"/>
    </row>
    <row r="6305" spans="1:24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13"/>
      <c r="T6305" s="13"/>
      <c r="U6305" s="13"/>
      <c r="V6305" s="13"/>
      <c r="W6305" s="4"/>
      <c r="X6305" s="30"/>
    </row>
    <row r="6306" spans="1:24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13"/>
      <c r="T6306" s="13"/>
      <c r="U6306" s="13"/>
      <c r="V6306" s="13"/>
      <c r="W6306" s="4"/>
      <c r="X6306" s="30"/>
    </row>
    <row r="6307" spans="1:24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13"/>
      <c r="T6307" s="13"/>
      <c r="U6307" s="13"/>
      <c r="V6307" s="13"/>
      <c r="W6307" s="4"/>
      <c r="X6307" s="30"/>
    </row>
    <row r="6308" spans="1:24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13"/>
      <c r="T6308" s="13"/>
      <c r="U6308" s="13"/>
      <c r="V6308" s="13"/>
      <c r="W6308" s="4"/>
      <c r="X6308" s="30"/>
    </row>
    <row r="6309" spans="1:24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13"/>
      <c r="T6309" s="13"/>
      <c r="U6309" s="13"/>
      <c r="V6309" s="13"/>
      <c r="W6309" s="4"/>
      <c r="X6309" s="30"/>
    </row>
    <row r="6310" spans="1:24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13"/>
      <c r="T6310" s="13"/>
      <c r="U6310" s="13"/>
      <c r="V6310" s="13"/>
      <c r="W6310" s="4"/>
      <c r="X6310" s="30"/>
    </row>
    <row r="6311" spans="1:24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13"/>
      <c r="T6311" s="13"/>
      <c r="U6311" s="13"/>
      <c r="V6311" s="13"/>
      <c r="W6311" s="4"/>
      <c r="X6311" s="30"/>
    </row>
    <row r="6312" spans="1:24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13"/>
      <c r="T6312" s="13"/>
      <c r="U6312" s="13"/>
      <c r="V6312" s="13"/>
      <c r="W6312" s="4"/>
      <c r="X6312" s="30"/>
    </row>
    <row r="6313" spans="1:24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13"/>
      <c r="T6313" s="13"/>
      <c r="U6313" s="13"/>
      <c r="V6313" s="13"/>
      <c r="W6313" s="4"/>
      <c r="X6313" s="30"/>
    </row>
    <row r="6314" spans="1:24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13"/>
      <c r="T6314" s="13"/>
      <c r="U6314" s="13"/>
      <c r="V6314" s="13"/>
      <c r="W6314" s="4"/>
      <c r="X6314" s="30"/>
    </row>
    <row r="6315" spans="1:24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13"/>
      <c r="T6315" s="13"/>
      <c r="U6315" s="13"/>
      <c r="V6315" s="13"/>
      <c r="W6315" s="4"/>
      <c r="X6315" s="30"/>
    </row>
    <row r="6316" spans="1:24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13"/>
      <c r="T6316" s="13"/>
      <c r="U6316" s="13"/>
      <c r="V6316" s="13"/>
      <c r="W6316" s="4"/>
      <c r="X6316" s="30"/>
    </row>
    <row r="6317" spans="1:24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13"/>
      <c r="T6317" s="13"/>
      <c r="U6317" s="13"/>
      <c r="V6317" s="13"/>
      <c r="W6317" s="4"/>
      <c r="X6317" s="30"/>
    </row>
    <row r="6318" spans="1:24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13"/>
      <c r="T6318" s="13"/>
      <c r="U6318" s="13"/>
      <c r="V6318" s="13"/>
      <c r="W6318" s="4"/>
      <c r="X6318" s="30"/>
    </row>
    <row r="6319" spans="1:24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13"/>
      <c r="T6319" s="13"/>
      <c r="U6319" s="13"/>
      <c r="V6319" s="13"/>
      <c r="W6319" s="4"/>
      <c r="X6319" s="30"/>
    </row>
    <row r="6320" spans="1:24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13"/>
      <c r="T6320" s="13"/>
      <c r="U6320" s="13"/>
      <c r="V6320" s="13"/>
      <c r="W6320" s="4"/>
      <c r="X6320" s="30"/>
    </row>
    <row r="6321" spans="1:24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13"/>
      <c r="T6321" s="13"/>
      <c r="U6321" s="13"/>
      <c r="V6321" s="13"/>
      <c r="W6321" s="4"/>
      <c r="X6321" s="30"/>
    </row>
    <row r="6322" spans="1:24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13"/>
      <c r="T6322" s="13"/>
      <c r="U6322" s="13"/>
      <c r="V6322" s="13"/>
      <c r="W6322" s="4"/>
      <c r="X6322" s="30"/>
    </row>
    <row r="6323" spans="1:24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13"/>
      <c r="T6323" s="13"/>
      <c r="U6323" s="13"/>
      <c r="V6323" s="13"/>
      <c r="W6323" s="4"/>
      <c r="X6323" s="30"/>
    </row>
    <row r="6324" spans="1:24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13"/>
      <c r="T6324" s="13"/>
      <c r="U6324" s="13"/>
      <c r="V6324" s="13"/>
      <c r="W6324" s="4"/>
      <c r="X6324" s="30"/>
    </row>
    <row r="6325" spans="1:24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13"/>
      <c r="T6325" s="13"/>
      <c r="U6325" s="13"/>
      <c r="V6325" s="13"/>
      <c r="W6325" s="4"/>
      <c r="X6325" s="30"/>
    </row>
    <row r="6326" spans="1:24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13"/>
      <c r="T6326" s="13"/>
      <c r="U6326" s="13"/>
      <c r="V6326" s="13"/>
      <c r="W6326" s="4"/>
      <c r="X6326" s="30"/>
    </row>
    <row r="6327" spans="1:24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13"/>
      <c r="T6327" s="13"/>
      <c r="U6327" s="13"/>
      <c r="V6327" s="13"/>
      <c r="W6327" s="4"/>
      <c r="X6327" s="30"/>
    </row>
    <row r="6328" spans="1:24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13"/>
      <c r="T6328" s="13"/>
      <c r="U6328" s="13"/>
      <c r="V6328" s="13"/>
      <c r="W6328" s="4"/>
      <c r="X6328" s="30"/>
    </row>
    <row r="6329" spans="1:24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13"/>
      <c r="T6329" s="13"/>
      <c r="U6329" s="13"/>
      <c r="V6329" s="13"/>
      <c r="W6329" s="4"/>
      <c r="X6329" s="30"/>
    </row>
    <row r="6330" spans="1:24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13"/>
      <c r="T6330" s="13"/>
      <c r="U6330" s="13"/>
      <c r="V6330" s="13"/>
      <c r="W6330" s="4"/>
      <c r="X6330" s="30"/>
    </row>
    <row r="6331" spans="1:24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13"/>
      <c r="T6331" s="13"/>
      <c r="U6331" s="13"/>
      <c r="V6331" s="13"/>
      <c r="W6331" s="4"/>
      <c r="X6331" s="30"/>
    </row>
    <row r="6332" spans="1:24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13"/>
      <c r="T6332" s="13"/>
      <c r="U6332" s="13"/>
      <c r="V6332" s="13"/>
      <c r="W6332" s="4"/>
      <c r="X6332" s="30"/>
    </row>
    <row r="6333" spans="1:24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13"/>
      <c r="T6333" s="13"/>
      <c r="U6333" s="13"/>
      <c r="V6333" s="13"/>
      <c r="W6333" s="4"/>
      <c r="X6333" s="30"/>
    </row>
    <row r="6334" spans="1:24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13"/>
      <c r="T6334" s="13"/>
      <c r="U6334" s="13"/>
      <c r="V6334" s="13"/>
      <c r="W6334" s="4"/>
      <c r="X6334" s="30"/>
    </row>
    <row r="6335" spans="1:24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13"/>
      <c r="T6335" s="13"/>
      <c r="U6335" s="13"/>
      <c r="V6335" s="13"/>
      <c r="W6335" s="4"/>
      <c r="X6335" s="30"/>
    </row>
    <row r="6336" spans="1:24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13"/>
      <c r="T6336" s="13"/>
      <c r="U6336" s="13"/>
      <c r="V6336" s="13"/>
      <c r="W6336" s="4"/>
      <c r="X6336" s="30"/>
    </row>
    <row r="6337" spans="1:24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13"/>
      <c r="T6337" s="13"/>
      <c r="U6337" s="13"/>
      <c r="V6337" s="13"/>
      <c r="W6337" s="4"/>
      <c r="X6337" s="30"/>
    </row>
    <row r="6338" spans="1:24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13"/>
      <c r="T6338" s="13"/>
      <c r="U6338" s="13"/>
      <c r="V6338" s="13"/>
      <c r="W6338" s="4"/>
      <c r="X6338" s="30"/>
    </row>
    <row r="6339" spans="1:24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13"/>
      <c r="T6339" s="13"/>
      <c r="U6339" s="13"/>
      <c r="V6339" s="13"/>
      <c r="W6339" s="4"/>
      <c r="X6339" s="30"/>
    </row>
    <row r="6340" spans="1:24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13"/>
      <c r="T6340" s="13"/>
      <c r="U6340" s="13"/>
      <c r="V6340" s="13"/>
      <c r="W6340" s="4"/>
      <c r="X6340" s="30"/>
    </row>
    <row r="6341" spans="1:24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13"/>
      <c r="T6341" s="13"/>
      <c r="U6341" s="13"/>
      <c r="V6341" s="13"/>
      <c r="W6341" s="4"/>
      <c r="X6341" s="30"/>
    </row>
    <row r="6342" spans="1:24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13"/>
      <c r="T6342" s="13"/>
      <c r="U6342" s="13"/>
      <c r="V6342" s="13"/>
      <c r="W6342" s="4"/>
      <c r="X6342" s="30"/>
    </row>
    <row r="6343" spans="1:24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13"/>
      <c r="T6343" s="13"/>
      <c r="U6343" s="13"/>
      <c r="V6343" s="13"/>
      <c r="W6343" s="4"/>
      <c r="X6343" s="30"/>
    </row>
    <row r="6344" spans="1:24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13"/>
      <c r="T6344" s="13"/>
      <c r="U6344" s="13"/>
      <c r="V6344" s="13"/>
      <c r="W6344" s="4"/>
      <c r="X6344" s="30"/>
    </row>
    <row r="6345" spans="1:24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13"/>
      <c r="T6345" s="13"/>
      <c r="U6345" s="13"/>
      <c r="V6345" s="13"/>
      <c r="W6345" s="4"/>
      <c r="X6345" s="30"/>
    </row>
    <row r="6346" spans="1:24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13"/>
      <c r="T6346" s="13"/>
      <c r="U6346" s="13"/>
      <c r="V6346" s="13"/>
      <c r="W6346" s="4"/>
      <c r="X6346" s="30"/>
    </row>
    <row r="6347" spans="1:24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13"/>
      <c r="T6347" s="13"/>
      <c r="U6347" s="13"/>
      <c r="V6347" s="13"/>
      <c r="W6347" s="4"/>
      <c r="X6347" s="30"/>
    </row>
    <row r="6348" spans="1:24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13"/>
      <c r="T6348" s="13"/>
      <c r="U6348" s="13"/>
      <c r="V6348" s="13"/>
      <c r="W6348" s="4"/>
      <c r="X6348" s="30"/>
    </row>
    <row r="6349" spans="1:24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13"/>
      <c r="T6349" s="13"/>
      <c r="U6349" s="13"/>
      <c r="V6349" s="13"/>
      <c r="W6349" s="4"/>
      <c r="X6349" s="30"/>
    </row>
    <row r="6350" spans="1:24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13"/>
      <c r="T6350" s="13"/>
      <c r="U6350" s="13"/>
      <c r="V6350" s="13"/>
      <c r="W6350" s="4"/>
      <c r="X6350" s="30"/>
    </row>
    <row r="6351" spans="1:24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13"/>
      <c r="T6351" s="13"/>
      <c r="U6351" s="13"/>
      <c r="V6351" s="13"/>
      <c r="W6351" s="4"/>
      <c r="X6351" s="30"/>
    </row>
    <row r="6352" spans="1:24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13"/>
      <c r="T6352" s="13"/>
      <c r="U6352" s="13"/>
      <c r="V6352" s="13"/>
      <c r="W6352" s="4"/>
      <c r="X6352" s="30"/>
    </row>
    <row r="6353" spans="1:24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13"/>
      <c r="T6353" s="13"/>
      <c r="U6353" s="13"/>
      <c r="V6353" s="13"/>
      <c r="W6353" s="4"/>
      <c r="X6353" s="30"/>
    </row>
    <row r="6354" spans="1:24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13"/>
      <c r="T6354" s="13"/>
      <c r="U6354" s="13"/>
      <c r="V6354" s="13"/>
      <c r="W6354" s="4"/>
      <c r="X6354" s="30"/>
    </row>
    <row r="6355" spans="1:24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13"/>
      <c r="T6355" s="13"/>
      <c r="U6355" s="13"/>
      <c r="V6355" s="13"/>
      <c r="W6355" s="4"/>
      <c r="X6355" s="30"/>
    </row>
    <row r="6356" spans="1:24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13"/>
      <c r="T6356" s="13"/>
      <c r="U6356" s="13"/>
      <c r="V6356" s="13"/>
      <c r="W6356" s="4"/>
      <c r="X6356" s="30"/>
    </row>
    <row r="6357" spans="1:24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13"/>
      <c r="T6357" s="13"/>
      <c r="U6357" s="13"/>
      <c r="V6357" s="13"/>
      <c r="W6357" s="4"/>
      <c r="X6357" s="30"/>
    </row>
    <row r="6358" spans="1:24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13"/>
      <c r="T6358" s="13"/>
      <c r="U6358" s="13"/>
      <c r="V6358" s="13"/>
      <c r="W6358" s="4"/>
      <c r="X6358" s="30"/>
    </row>
    <row r="6359" spans="1:24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13"/>
      <c r="T6359" s="13"/>
      <c r="U6359" s="13"/>
      <c r="V6359" s="13"/>
      <c r="W6359" s="4"/>
      <c r="X6359" s="30"/>
    </row>
    <row r="6360" spans="1:24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13"/>
      <c r="T6360" s="13"/>
      <c r="U6360" s="13"/>
      <c r="V6360" s="13"/>
      <c r="W6360" s="4"/>
      <c r="X6360" s="30"/>
    </row>
    <row r="6361" spans="1:24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13"/>
      <c r="T6361" s="13"/>
      <c r="U6361" s="13"/>
      <c r="V6361" s="13"/>
      <c r="W6361" s="4"/>
      <c r="X6361" s="30"/>
    </row>
    <row r="6362" spans="1:24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13"/>
      <c r="T6362" s="13"/>
      <c r="U6362" s="13"/>
      <c r="V6362" s="13"/>
      <c r="W6362" s="4"/>
      <c r="X6362" s="30"/>
    </row>
    <row r="6363" spans="1:24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13"/>
      <c r="T6363" s="13"/>
      <c r="U6363" s="13"/>
      <c r="V6363" s="13"/>
      <c r="W6363" s="4"/>
      <c r="X6363" s="30"/>
    </row>
    <row r="6364" spans="1:24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13"/>
      <c r="T6364" s="13"/>
      <c r="U6364" s="13"/>
      <c r="V6364" s="13"/>
      <c r="W6364" s="4"/>
      <c r="X6364" s="30"/>
    </row>
    <row r="6365" spans="1:24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13"/>
      <c r="T6365" s="13"/>
      <c r="U6365" s="13"/>
      <c r="V6365" s="13"/>
      <c r="W6365" s="4"/>
      <c r="X6365" s="30"/>
    </row>
    <row r="6366" spans="1:24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13"/>
      <c r="T6366" s="13"/>
      <c r="U6366" s="13"/>
      <c r="V6366" s="13"/>
      <c r="W6366" s="4"/>
      <c r="X6366" s="30"/>
    </row>
    <row r="6367" spans="1:24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13"/>
      <c r="T6367" s="13"/>
      <c r="U6367" s="13"/>
      <c r="V6367" s="13"/>
      <c r="W6367" s="4"/>
      <c r="X6367" s="30"/>
    </row>
    <row r="6368" spans="1:24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13"/>
      <c r="T6368" s="13"/>
      <c r="U6368" s="13"/>
      <c r="V6368" s="13"/>
      <c r="W6368" s="4"/>
      <c r="X6368" s="30"/>
    </row>
    <row r="6369" spans="1:24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13"/>
      <c r="T6369" s="13"/>
      <c r="U6369" s="13"/>
      <c r="V6369" s="13"/>
      <c r="W6369" s="4"/>
      <c r="X6369" s="30"/>
    </row>
    <row r="6370" spans="1:24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13"/>
      <c r="T6370" s="13"/>
      <c r="U6370" s="13"/>
      <c r="V6370" s="13"/>
      <c r="W6370" s="4"/>
      <c r="X6370" s="30"/>
    </row>
    <row r="6371" spans="1:24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13"/>
      <c r="T6371" s="13"/>
      <c r="U6371" s="13"/>
      <c r="V6371" s="13"/>
      <c r="W6371" s="4"/>
      <c r="X6371" s="30"/>
    </row>
    <row r="6372" spans="1:24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13"/>
      <c r="T6372" s="13"/>
      <c r="U6372" s="13"/>
      <c r="V6372" s="13"/>
      <c r="W6372" s="4"/>
      <c r="X6372" s="30"/>
    </row>
    <row r="6373" spans="1:24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13"/>
      <c r="T6373" s="13"/>
      <c r="U6373" s="13"/>
      <c r="V6373" s="13"/>
      <c r="W6373" s="4"/>
      <c r="X6373" s="30"/>
    </row>
    <row r="6374" spans="1:24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13"/>
      <c r="T6374" s="13"/>
      <c r="U6374" s="13"/>
      <c r="V6374" s="13"/>
      <c r="W6374" s="4"/>
      <c r="X6374" s="30"/>
    </row>
    <row r="6375" spans="1:24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13"/>
      <c r="T6375" s="13"/>
      <c r="U6375" s="13"/>
      <c r="V6375" s="13"/>
      <c r="W6375" s="4"/>
      <c r="X6375" s="30"/>
    </row>
    <row r="6376" spans="1:24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13"/>
      <c r="T6376" s="13"/>
      <c r="U6376" s="13"/>
      <c r="V6376" s="13"/>
      <c r="W6376" s="4"/>
      <c r="X6376" s="30"/>
    </row>
    <row r="6377" spans="1:24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13"/>
      <c r="T6377" s="13"/>
      <c r="U6377" s="13"/>
      <c r="V6377" s="13"/>
      <c r="W6377" s="4"/>
      <c r="X6377" s="30"/>
    </row>
    <row r="6378" spans="1:24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13"/>
      <c r="T6378" s="13"/>
      <c r="U6378" s="13"/>
      <c r="V6378" s="13"/>
      <c r="W6378" s="4"/>
      <c r="X6378" s="30"/>
    </row>
    <row r="6379" spans="1:24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13"/>
      <c r="T6379" s="13"/>
      <c r="U6379" s="13"/>
      <c r="V6379" s="13"/>
      <c r="W6379" s="4"/>
      <c r="X6379" s="30"/>
    </row>
    <row r="6380" spans="1:24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13"/>
      <c r="T6380" s="13"/>
      <c r="U6380" s="13"/>
      <c r="V6380" s="13"/>
      <c r="W6380" s="4"/>
      <c r="X6380" s="30"/>
    </row>
    <row r="6381" spans="1:24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13"/>
      <c r="T6381" s="13"/>
      <c r="U6381" s="13"/>
      <c r="V6381" s="13"/>
      <c r="W6381" s="4"/>
      <c r="X6381" s="30"/>
    </row>
    <row r="6382" spans="1:24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13"/>
      <c r="T6382" s="13"/>
      <c r="U6382" s="13"/>
      <c r="V6382" s="13"/>
      <c r="W6382" s="4"/>
      <c r="X6382" s="30"/>
    </row>
    <row r="6383" spans="1:24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13"/>
      <c r="T6383" s="13"/>
      <c r="U6383" s="13"/>
      <c r="V6383" s="13"/>
      <c r="W6383" s="4"/>
      <c r="X6383" s="30"/>
    </row>
    <row r="6384" spans="1:24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13"/>
      <c r="T6384" s="13"/>
      <c r="U6384" s="13"/>
      <c r="V6384" s="13"/>
      <c r="W6384" s="4"/>
      <c r="X6384" s="30"/>
    </row>
    <row r="6385" spans="1:24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13"/>
      <c r="T6385" s="13"/>
      <c r="U6385" s="13"/>
      <c r="V6385" s="13"/>
      <c r="W6385" s="4"/>
      <c r="X6385" s="30"/>
    </row>
    <row r="6386" spans="1:24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13"/>
      <c r="T6386" s="13"/>
      <c r="U6386" s="13"/>
      <c r="V6386" s="13"/>
      <c r="W6386" s="4"/>
      <c r="X6386" s="30"/>
    </row>
    <row r="6387" spans="1:24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13"/>
      <c r="T6387" s="13"/>
      <c r="U6387" s="13"/>
      <c r="V6387" s="13"/>
      <c r="W6387" s="4"/>
      <c r="X6387" s="30"/>
    </row>
    <row r="6388" spans="1:24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13"/>
      <c r="T6388" s="13"/>
      <c r="U6388" s="13"/>
      <c r="V6388" s="13"/>
      <c r="W6388" s="4"/>
      <c r="X6388" s="30"/>
    </row>
    <row r="6389" spans="1:24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13"/>
      <c r="T6389" s="13"/>
      <c r="U6389" s="13"/>
      <c r="V6389" s="13"/>
      <c r="W6389" s="4"/>
      <c r="X6389" s="30"/>
    </row>
    <row r="6390" spans="1:24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13"/>
      <c r="T6390" s="13"/>
      <c r="U6390" s="13"/>
      <c r="V6390" s="13"/>
      <c r="W6390" s="4"/>
      <c r="X6390" s="30"/>
    </row>
    <row r="6391" spans="1:24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13"/>
      <c r="T6391" s="13"/>
      <c r="U6391" s="13"/>
      <c r="V6391" s="13"/>
      <c r="W6391" s="4"/>
      <c r="X6391" s="30"/>
    </row>
    <row r="6392" spans="1:24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13"/>
      <c r="T6392" s="13"/>
      <c r="U6392" s="13"/>
      <c r="V6392" s="13"/>
      <c r="W6392" s="4"/>
      <c r="X6392" s="30"/>
    </row>
    <row r="6393" spans="1:24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13"/>
      <c r="T6393" s="13"/>
      <c r="U6393" s="13"/>
      <c r="V6393" s="13"/>
      <c r="W6393" s="4"/>
      <c r="X6393" s="30"/>
    </row>
    <row r="6394" spans="1:24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13"/>
      <c r="T6394" s="13"/>
      <c r="U6394" s="13"/>
      <c r="V6394" s="13"/>
      <c r="W6394" s="4"/>
      <c r="X6394" s="30"/>
    </row>
    <row r="6395" spans="1:24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13"/>
      <c r="T6395" s="13"/>
      <c r="U6395" s="13"/>
      <c r="V6395" s="13"/>
      <c r="W6395" s="4"/>
      <c r="X6395" s="30"/>
    </row>
    <row r="6396" spans="1:24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13"/>
      <c r="T6396" s="13"/>
      <c r="U6396" s="13"/>
      <c r="V6396" s="13"/>
      <c r="W6396" s="4"/>
      <c r="X6396" s="30"/>
    </row>
    <row r="6397" spans="1:24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13"/>
      <c r="T6397" s="13"/>
      <c r="U6397" s="13"/>
      <c r="V6397" s="13"/>
      <c r="W6397" s="4"/>
      <c r="X6397" s="30"/>
    </row>
    <row r="6398" spans="1:24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13"/>
      <c r="T6398" s="13"/>
      <c r="U6398" s="13"/>
      <c r="V6398" s="13"/>
      <c r="W6398" s="4"/>
      <c r="X6398" s="30"/>
    </row>
    <row r="6399" spans="1:24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13"/>
      <c r="T6399" s="13"/>
      <c r="U6399" s="13"/>
      <c r="V6399" s="13"/>
      <c r="W6399" s="4"/>
      <c r="X6399" s="30"/>
    </row>
    <row r="6400" spans="1:24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13"/>
      <c r="T6400" s="13"/>
      <c r="U6400" s="13"/>
      <c r="V6400" s="13"/>
      <c r="W6400" s="4"/>
      <c r="X6400" s="30"/>
    </row>
    <row r="6401" spans="1:24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13"/>
      <c r="T6401" s="13"/>
      <c r="U6401" s="13"/>
      <c r="V6401" s="13"/>
      <c r="W6401" s="4"/>
      <c r="X6401" s="30"/>
    </row>
    <row r="6402" spans="1:24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13"/>
      <c r="T6402" s="13"/>
      <c r="U6402" s="13"/>
      <c r="V6402" s="13"/>
      <c r="W6402" s="4"/>
      <c r="X6402" s="30"/>
    </row>
    <row r="6403" spans="1:24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13"/>
      <c r="T6403" s="13"/>
      <c r="U6403" s="13"/>
      <c r="V6403" s="13"/>
      <c r="W6403" s="4"/>
      <c r="X6403" s="30"/>
    </row>
    <row r="6404" spans="1:24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13"/>
      <c r="T6404" s="13"/>
      <c r="U6404" s="13"/>
      <c r="V6404" s="13"/>
      <c r="W6404" s="4"/>
      <c r="X6404" s="30"/>
    </row>
    <row r="6405" spans="1:24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13"/>
      <c r="T6405" s="13"/>
      <c r="U6405" s="13"/>
      <c r="V6405" s="13"/>
      <c r="W6405" s="4"/>
      <c r="X6405" s="30"/>
    </row>
    <row r="6406" spans="1:24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13"/>
      <c r="T6406" s="13"/>
      <c r="U6406" s="13"/>
      <c r="V6406" s="13"/>
      <c r="W6406" s="4"/>
      <c r="X6406" s="30"/>
    </row>
    <row r="6407" spans="1:24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13"/>
      <c r="T6407" s="13"/>
      <c r="U6407" s="13"/>
      <c r="V6407" s="13"/>
      <c r="W6407" s="4"/>
      <c r="X6407" s="30"/>
    </row>
    <row r="6408" spans="1:24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13"/>
      <c r="T6408" s="13"/>
      <c r="U6408" s="13"/>
      <c r="V6408" s="13"/>
      <c r="W6408" s="4"/>
      <c r="X6408" s="30"/>
    </row>
    <row r="6409" spans="1:24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13"/>
      <c r="T6409" s="13"/>
      <c r="U6409" s="13"/>
      <c r="V6409" s="13"/>
      <c r="W6409" s="4"/>
      <c r="X6409" s="30"/>
    </row>
    <row r="6410" spans="1:24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13"/>
      <c r="T6410" s="13"/>
      <c r="U6410" s="13"/>
      <c r="V6410" s="13"/>
      <c r="W6410" s="4"/>
      <c r="X6410" s="30"/>
    </row>
    <row r="6411" spans="1:24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13"/>
      <c r="T6411" s="13"/>
      <c r="U6411" s="13"/>
      <c r="V6411" s="13"/>
      <c r="W6411" s="4"/>
      <c r="X6411" s="30"/>
    </row>
    <row r="6412" spans="1:24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13"/>
      <c r="T6412" s="13"/>
      <c r="U6412" s="13"/>
      <c r="V6412" s="13"/>
      <c r="W6412" s="4"/>
      <c r="X6412" s="30"/>
    </row>
    <row r="6413" spans="1:24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13"/>
      <c r="T6413" s="13"/>
      <c r="U6413" s="13"/>
      <c r="V6413" s="13"/>
      <c r="W6413" s="4"/>
      <c r="X6413" s="30"/>
    </row>
    <row r="6414" spans="1:24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13"/>
      <c r="T6414" s="13"/>
      <c r="U6414" s="13"/>
      <c r="V6414" s="13"/>
      <c r="W6414" s="4"/>
      <c r="X6414" s="30"/>
    </row>
    <row r="6415" spans="1:24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13"/>
      <c r="T6415" s="13"/>
      <c r="U6415" s="13"/>
      <c r="V6415" s="13"/>
      <c r="W6415" s="4"/>
      <c r="X6415" s="30"/>
    </row>
    <row r="6416" spans="1:24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13"/>
      <c r="T6416" s="13"/>
      <c r="U6416" s="13"/>
      <c r="V6416" s="13"/>
      <c r="W6416" s="4"/>
      <c r="X6416" s="30"/>
    </row>
    <row r="6417" spans="1:24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13"/>
      <c r="T6417" s="13"/>
      <c r="U6417" s="13"/>
      <c r="V6417" s="13"/>
      <c r="W6417" s="4"/>
      <c r="X6417" s="30"/>
    </row>
    <row r="6418" spans="1:24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13"/>
      <c r="T6418" s="13"/>
      <c r="U6418" s="13"/>
      <c r="V6418" s="13"/>
      <c r="W6418" s="4"/>
      <c r="X6418" s="30"/>
    </row>
    <row r="6419" spans="1:24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13"/>
      <c r="T6419" s="13"/>
      <c r="U6419" s="13"/>
      <c r="V6419" s="13"/>
      <c r="W6419" s="4"/>
      <c r="X6419" s="30"/>
    </row>
    <row r="6420" spans="1:24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13"/>
      <c r="T6420" s="13"/>
      <c r="U6420" s="13"/>
      <c r="V6420" s="13"/>
      <c r="W6420" s="4"/>
      <c r="X6420" s="30"/>
    </row>
    <row r="6421" spans="1:24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13"/>
      <c r="T6421" s="13"/>
      <c r="U6421" s="13"/>
      <c r="V6421" s="13"/>
      <c r="W6421" s="4"/>
      <c r="X6421" s="30"/>
    </row>
    <row r="6422" spans="1:24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13"/>
      <c r="T6422" s="13"/>
      <c r="U6422" s="13"/>
      <c r="V6422" s="13"/>
      <c r="W6422" s="4"/>
      <c r="X6422" s="30"/>
    </row>
    <row r="6423" spans="1:24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13"/>
      <c r="T6423" s="13"/>
      <c r="U6423" s="13"/>
      <c r="V6423" s="13"/>
      <c r="W6423" s="4"/>
      <c r="X6423" s="30"/>
    </row>
    <row r="6424" spans="1:24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13"/>
      <c r="T6424" s="13"/>
      <c r="U6424" s="13"/>
      <c r="V6424" s="13"/>
      <c r="W6424" s="4"/>
      <c r="X6424" s="30"/>
    </row>
    <row r="6425" spans="1:24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13"/>
      <c r="T6425" s="13"/>
      <c r="U6425" s="13"/>
      <c r="V6425" s="13"/>
      <c r="W6425" s="4"/>
      <c r="X6425" s="30"/>
    </row>
    <row r="6426" spans="1:24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13"/>
      <c r="T6426" s="13"/>
      <c r="U6426" s="13"/>
      <c r="V6426" s="13"/>
      <c r="W6426" s="4"/>
      <c r="X6426" s="30"/>
    </row>
    <row r="6427" spans="1:24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13"/>
      <c r="T6427" s="13"/>
      <c r="U6427" s="13"/>
      <c r="V6427" s="13"/>
      <c r="W6427" s="4"/>
      <c r="X6427" s="30"/>
    </row>
    <row r="6428" spans="1:24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13"/>
      <c r="T6428" s="13"/>
      <c r="U6428" s="13"/>
      <c r="V6428" s="13"/>
      <c r="W6428" s="4"/>
      <c r="X6428" s="30"/>
    </row>
    <row r="6429" spans="1:24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13"/>
      <c r="T6429" s="13"/>
      <c r="U6429" s="13"/>
      <c r="V6429" s="13"/>
      <c r="W6429" s="4"/>
      <c r="X6429" s="30"/>
    </row>
    <row r="6430" spans="1:24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13"/>
      <c r="T6430" s="13"/>
      <c r="U6430" s="13"/>
      <c r="V6430" s="13"/>
      <c r="W6430" s="4"/>
      <c r="X6430" s="30"/>
    </row>
    <row r="6431" spans="1:24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13"/>
      <c r="T6431" s="13"/>
      <c r="U6431" s="13"/>
      <c r="V6431" s="13"/>
      <c r="W6431" s="4"/>
      <c r="X6431" s="30"/>
    </row>
    <row r="6432" spans="1:24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13"/>
      <c r="T6432" s="13"/>
      <c r="U6432" s="13"/>
      <c r="V6432" s="13"/>
      <c r="W6432" s="4"/>
      <c r="X6432" s="30"/>
    </row>
    <row r="6433" spans="1:24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13"/>
      <c r="T6433" s="13"/>
      <c r="U6433" s="13"/>
      <c r="V6433" s="13"/>
      <c r="W6433" s="4"/>
      <c r="X6433" s="30"/>
    </row>
    <row r="6434" spans="1:24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13"/>
      <c r="T6434" s="13"/>
      <c r="U6434" s="13"/>
      <c r="V6434" s="13"/>
      <c r="W6434" s="4"/>
      <c r="X6434" s="30"/>
    </row>
    <row r="6435" spans="1:24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13"/>
      <c r="T6435" s="13"/>
      <c r="U6435" s="13"/>
      <c r="V6435" s="13"/>
      <c r="W6435" s="4"/>
      <c r="X6435" s="30"/>
    </row>
    <row r="6436" spans="1:24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13"/>
      <c r="T6436" s="13"/>
      <c r="U6436" s="13"/>
      <c r="V6436" s="13"/>
      <c r="W6436" s="4"/>
      <c r="X6436" s="30"/>
    </row>
    <row r="6437" spans="1:24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13"/>
      <c r="T6437" s="13"/>
      <c r="U6437" s="13"/>
      <c r="V6437" s="13"/>
      <c r="W6437" s="4"/>
      <c r="X6437" s="30"/>
    </row>
    <row r="6438" spans="1:24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13"/>
      <c r="T6438" s="13"/>
      <c r="U6438" s="13"/>
      <c r="V6438" s="13"/>
      <c r="W6438" s="4"/>
      <c r="X6438" s="30"/>
    </row>
    <row r="6439" spans="1:24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13"/>
      <c r="T6439" s="13"/>
      <c r="U6439" s="13"/>
      <c r="V6439" s="13"/>
      <c r="W6439" s="4"/>
      <c r="X6439" s="30"/>
    </row>
    <row r="6440" spans="1:24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13"/>
      <c r="T6440" s="13"/>
      <c r="U6440" s="13"/>
      <c r="V6440" s="13"/>
      <c r="W6440" s="4"/>
      <c r="X6440" s="30"/>
    </row>
    <row r="6441" spans="1:24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13"/>
      <c r="T6441" s="13"/>
      <c r="U6441" s="13"/>
      <c r="V6441" s="13"/>
      <c r="W6441" s="4"/>
      <c r="X6441" s="30"/>
    </row>
    <row r="6442" spans="1:24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13"/>
      <c r="T6442" s="13"/>
      <c r="U6442" s="13"/>
      <c r="V6442" s="13"/>
      <c r="W6442" s="4"/>
      <c r="X6442" s="30"/>
    </row>
    <row r="6443" spans="1:24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13"/>
      <c r="T6443" s="13"/>
      <c r="U6443" s="13"/>
      <c r="V6443" s="13"/>
      <c r="W6443" s="4"/>
      <c r="X6443" s="30"/>
    </row>
    <row r="6444" spans="1:24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13"/>
      <c r="T6444" s="13"/>
      <c r="U6444" s="13"/>
      <c r="V6444" s="13"/>
      <c r="W6444" s="4"/>
      <c r="X6444" s="30"/>
    </row>
    <row r="6445" spans="1:24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13"/>
      <c r="T6445" s="13"/>
      <c r="U6445" s="13"/>
      <c r="V6445" s="13"/>
      <c r="W6445" s="4"/>
      <c r="X6445" s="30"/>
    </row>
    <row r="6446" spans="1:24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13"/>
      <c r="T6446" s="13"/>
      <c r="U6446" s="13"/>
      <c r="V6446" s="13"/>
      <c r="W6446" s="4"/>
      <c r="X6446" s="30"/>
    </row>
    <row r="6447" spans="1:24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13"/>
      <c r="T6447" s="13"/>
      <c r="U6447" s="13"/>
      <c r="V6447" s="13"/>
      <c r="W6447" s="4"/>
      <c r="X6447" s="30"/>
    </row>
    <row r="6448" spans="1:24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13"/>
      <c r="T6448" s="13"/>
      <c r="U6448" s="13"/>
      <c r="V6448" s="13"/>
      <c r="W6448" s="4"/>
      <c r="X6448" s="30"/>
    </row>
    <row r="6449" spans="1:24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13"/>
      <c r="T6449" s="13"/>
      <c r="U6449" s="13"/>
      <c r="V6449" s="13"/>
      <c r="W6449" s="4"/>
      <c r="X6449" s="30"/>
    </row>
    <row r="6450" spans="1:24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13"/>
      <c r="T6450" s="13"/>
      <c r="U6450" s="13"/>
      <c r="V6450" s="13"/>
      <c r="W6450" s="4"/>
      <c r="X6450" s="30"/>
    </row>
    <row r="6451" spans="1:24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13"/>
      <c r="T6451" s="13"/>
      <c r="U6451" s="13"/>
      <c r="V6451" s="13"/>
      <c r="W6451" s="4"/>
      <c r="X6451" s="30"/>
    </row>
    <row r="6452" spans="1:24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13"/>
      <c r="T6452" s="13"/>
      <c r="U6452" s="13"/>
      <c r="V6452" s="13"/>
      <c r="W6452" s="4"/>
      <c r="X6452" s="30"/>
    </row>
    <row r="6453" spans="1:24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13"/>
      <c r="T6453" s="13"/>
      <c r="U6453" s="13"/>
      <c r="V6453" s="13"/>
      <c r="W6453" s="4"/>
      <c r="X6453" s="30"/>
    </row>
    <row r="6454" spans="1:24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13"/>
      <c r="T6454" s="13"/>
      <c r="U6454" s="13"/>
      <c r="V6454" s="13"/>
      <c r="W6454" s="4"/>
      <c r="X6454" s="30"/>
    </row>
    <row r="6455" spans="1:24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13"/>
      <c r="T6455" s="13"/>
      <c r="U6455" s="13"/>
      <c r="V6455" s="13"/>
      <c r="W6455" s="4"/>
      <c r="X6455" s="30"/>
    </row>
    <row r="6456" spans="1:24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13"/>
      <c r="T6456" s="13"/>
      <c r="U6456" s="13"/>
      <c r="V6456" s="13"/>
      <c r="W6456" s="4"/>
      <c r="X6456" s="30"/>
    </row>
    <row r="6457" spans="1:24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13"/>
      <c r="T6457" s="13"/>
      <c r="U6457" s="13"/>
      <c r="V6457" s="13"/>
      <c r="W6457" s="4"/>
      <c r="X6457" s="30"/>
    </row>
    <row r="6458" spans="1:24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13"/>
      <c r="T6458" s="13"/>
      <c r="U6458" s="13"/>
      <c r="V6458" s="13"/>
      <c r="W6458" s="4"/>
      <c r="X6458" s="30"/>
    </row>
    <row r="6459" spans="1:24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13"/>
      <c r="T6459" s="13"/>
      <c r="U6459" s="13"/>
      <c r="V6459" s="13"/>
      <c r="W6459" s="4"/>
      <c r="X6459" s="30"/>
    </row>
    <row r="6460" spans="1:24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13"/>
      <c r="T6460" s="13"/>
      <c r="U6460" s="13"/>
      <c r="V6460" s="13"/>
      <c r="W6460" s="4"/>
      <c r="X6460" s="30"/>
    </row>
    <row r="6461" spans="1:24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13"/>
      <c r="T6461" s="13"/>
      <c r="U6461" s="13"/>
      <c r="V6461" s="13"/>
      <c r="W6461" s="4"/>
      <c r="X6461" s="30"/>
    </row>
    <row r="6462" spans="1:24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13"/>
      <c r="T6462" s="13"/>
      <c r="U6462" s="13"/>
      <c r="V6462" s="13"/>
      <c r="W6462" s="4"/>
      <c r="X6462" s="30"/>
    </row>
    <row r="6463" spans="1:24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13"/>
      <c r="T6463" s="13"/>
      <c r="U6463" s="13"/>
      <c r="V6463" s="13"/>
      <c r="W6463" s="4"/>
      <c r="X6463" s="30"/>
    </row>
    <row r="6464" spans="1:24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13"/>
      <c r="T6464" s="13"/>
      <c r="U6464" s="13"/>
      <c r="V6464" s="13"/>
      <c r="W6464" s="4"/>
      <c r="X6464" s="30"/>
    </row>
    <row r="6465" spans="1:24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13"/>
      <c r="T6465" s="13"/>
      <c r="U6465" s="13"/>
      <c r="V6465" s="13"/>
      <c r="W6465" s="4"/>
      <c r="X6465" s="30"/>
    </row>
    <row r="6466" spans="1:24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13"/>
      <c r="T6466" s="13"/>
      <c r="U6466" s="13"/>
      <c r="V6466" s="13"/>
      <c r="W6466" s="4"/>
      <c r="X6466" s="30"/>
    </row>
    <row r="6467" spans="1:24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13"/>
      <c r="T6467" s="13"/>
      <c r="U6467" s="13"/>
      <c r="V6467" s="13"/>
      <c r="W6467" s="4"/>
      <c r="X6467" s="30"/>
    </row>
    <row r="6468" spans="1:24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13"/>
      <c r="T6468" s="13"/>
      <c r="U6468" s="13"/>
      <c r="V6468" s="13"/>
      <c r="W6468" s="4"/>
      <c r="X6468" s="30"/>
    </row>
    <row r="6469" spans="1:24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13"/>
      <c r="T6469" s="13"/>
      <c r="U6469" s="13"/>
      <c r="V6469" s="13"/>
      <c r="W6469" s="4"/>
      <c r="X6469" s="30"/>
    </row>
    <row r="6470" spans="1:24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13"/>
      <c r="T6470" s="13"/>
      <c r="U6470" s="13"/>
      <c r="V6470" s="13"/>
      <c r="W6470" s="4"/>
      <c r="X6470" s="30"/>
    </row>
    <row r="6471" spans="1:24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13"/>
      <c r="T6471" s="13"/>
      <c r="U6471" s="13"/>
      <c r="V6471" s="13"/>
      <c r="W6471" s="4"/>
      <c r="X6471" s="30"/>
    </row>
    <row r="6472" spans="1:24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13"/>
      <c r="T6472" s="13"/>
      <c r="U6472" s="13"/>
      <c r="V6472" s="13"/>
      <c r="W6472" s="4"/>
      <c r="X6472" s="30"/>
    </row>
    <row r="6473" spans="1:24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13"/>
      <c r="T6473" s="13"/>
      <c r="U6473" s="13"/>
      <c r="V6473" s="13"/>
      <c r="W6473" s="4"/>
      <c r="X6473" s="30"/>
    </row>
    <row r="6474" spans="1:24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13"/>
      <c r="T6474" s="13"/>
      <c r="U6474" s="13"/>
      <c r="V6474" s="13"/>
      <c r="W6474" s="4"/>
      <c r="X6474" s="30"/>
    </row>
    <row r="6475" spans="1:24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13"/>
      <c r="T6475" s="13"/>
      <c r="U6475" s="13"/>
      <c r="V6475" s="13"/>
      <c r="W6475" s="4"/>
      <c r="X6475" s="30"/>
    </row>
    <row r="6476" spans="1:24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13"/>
      <c r="T6476" s="13"/>
      <c r="U6476" s="13"/>
      <c r="V6476" s="13"/>
      <c r="W6476" s="4"/>
      <c r="X6476" s="30"/>
    </row>
    <row r="6477" spans="1:24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13"/>
      <c r="T6477" s="13"/>
      <c r="U6477" s="13"/>
      <c r="V6477" s="13"/>
      <c r="W6477" s="4"/>
      <c r="X6477" s="30"/>
    </row>
    <row r="6478" spans="1:24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13"/>
      <c r="T6478" s="13"/>
      <c r="U6478" s="13"/>
      <c r="V6478" s="13"/>
      <c r="W6478" s="4"/>
      <c r="X6478" s="30"/>
    </row>
    <row r="6479" spans="1:24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13"/>
      <c r="T6479" s="13"/>
      <c r="U6479" s="13"/>
      <c r="V6479" s="13"/>
      <c r="W6479" s="4"/>
      <c r="X6479" s="30"/>
    </row>
    <row r="6480" spans="1:24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13"/>
      <c r="T6480" s="13"/>
      <c r="U6480" s="13"/>
      <c r="V6480" s="13"/>
      <c r="W6480" s="4"/>
      <c r="X6480" s="30"/>
    </row>
    <row r="6481" spans="1:24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13"/>
      <c r="T6481" s="13"/>
      <c r="U6481" s="13"/>
      <c r="V6481" s="13"/>
      <c r="W6481" s="4"/>
      <c r="X6481" s="30"/>
    </row>
    <row r="6482" spans="1:24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13"/>
      <c r="T6482" s="13"/>
      <c r="U6482" s="13"/>
      <c r="V6482" s="13"/>
      <c r="W6482" s="4"/>
      <c r="X6482" s="30"/>
    </row>
    <row r="6483" spans="1:24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13"/>
      <c r="T6483" s="13"/>
      <c r="U6483" s="13"/>
      <c r="V6483" s="13"/>
      <c r="W6483" s="4"/>
      <c r="X6483" s="30"/>
    </row>
    <row r="6484" spans="1:24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13"/>
      <c r="T6484" s="13"/>
      <c r="U6484" s="13"/>
      <c r="V6484" s="13"/>
      <c r="W6484" s="4"/>
      <c r="X6484" s="30"/>
    </row>
    <row r="6485" spans="1:24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13"/>
      <c r="T6485" s="13"/>
      <c r="U6485" s="13"/>
      <c r="V6485" s="13"/>
      <c r="W6485" s="4"/>
      <c r="X6485" s="30"/>
    </row>
    <row r="6486" spans="1:24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13"/>
      <c r="T6486" s="13"/>
      <c r="U6486" s="13"/>
      <c r="V6486" s="13"/>
      <c r="W6486" s="4"/>
      <c r="X6486" s="30"/>
    </row>
    <row r="6487" spans="1:24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13"/>
      <c r="T6487" s="13"/>
      <c r="U6487" s="13"/>
      <c r="V6487" s="13"/>
      <c r="W6487" s="4"/>
      <c r="X6487" s="30"/>
    </row>
    <row r="6488" spans="1:24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13"/>
      <c r="T6488" s="13"/>
      <c r="U6488" s="13"/>
      <c r="V6488" s="13"/>
      <c r="W6488" s="4"/>
      <c r="X6488" s="30"/>
    </row>
    <row r="6489" spans="1:24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13"/>
      <c r="T6489" s="13"/>
      <c r="U6489" s="13"/>
      <c r="V6489" s="13"/>
      <c r="W6489" s="4"/>
      <c r="X6489" s="30"/>
    </row>
    <row r="6490" spans="1:24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13"/>
      <c r="T6490" s="13"/>
      <c r="U6490" s="13"/>
      <c r="V6490" s="13"/>
      <c r="W6490" s="4"/>
      <c r="X6490" s="30"/>
    </row>
    <row r="6491" spans="1:24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13"/>
      <c r="T6491" s="13"/>
      <c r="U6491" s="13"/>
      <c r="V6491" s="13"/>
      <c r="W6491" s="4"/>
      <c r="X6491" s="30"/>
    </row>
    <row r="6492" spans="1:24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13"/>
      <c r="T6492" s="13"/>
      <c r="U6492" s="13"/>
      <c r="V6492" s="13"/>
      <c r="W6492" s="4"/>
      <c r="X6492" s="30"/>
    </row>
    <row r="6493" spans="1:24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13"/>
      <c r="T6493" s="13"/>
      <c r="U6493" s="13"/>
      <c r="V6493" s="13"/>
      <c r="W6493" s="4"/>
      <c r="X6493" s="30"/>
    </row>
    <row r="6494" spans="1:24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13"/>
      <c r="T6494" s="13"/>
      <c r="U6494" s="13"/>
      <c r="V6494" s="13"/>
      <c r="W6494" s="4"/>
      <c r="X6494" s="30"/>
    </row>
    <row r="6495" spans="1:24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13"/>
      <c r="T6495" s="13"/>
      <c r="U6495" s="13"/>
      <c r="V6495" s="13"/>
      <c r="W6495" s="4"/>
      <c r="X6495" s="30"/>
    </row>
    <row r="6496" spans="1:24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13"/>
      <c r="T6496" s="13"/>
      <c r="U6496" s="13"/>
      <c r="V6496" s="13"/>
      <c r="W6496" s="4"/>
      <c r="X6496" s="30"/>
    </row>
    <row r="6497" spans="1:24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13"/>
      <c r="T6497" s="13"/>
      <c r="U6497" s="13"/>
      <c r="V6497" s="13"/>
      <c r="W6497" s="4"/>
      <c r="X6497" s="30"/>
    </row>
    <row r="6498" spans="1:24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13"/>
      <c r="T6498" s="13"/>
      <c r="U6498" s="13"/>
      <c r="V6498" s="13"/>
      <c r="W6498" s="4"/>
      <c r="X6498" s="30"/>
    </row>
    <row r="6499" spans="1:24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13"/>
      <c r="T6499" s="13"/>
      <c r="U6499" s="13"/>
      <c r="V6499" s="13"/>
      <c r="W6499" s="4"/>
      <c r="X6499" s="30"/>
    </row>
    <row r="6500" spans="1:24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13"/>
      <c r="T6500" s="13"/>
      <c r="U6500" s="13"/>
      <c r="V6500" s="13"/>
      <c r="W6500" s="4"/>
      <c r="X6500" s="30"/>
    </row>
    <row r="6501" spans="1:24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13"/>
      <c r="T6501" s="13"/>
      <c r="U6501" s="13"/>
      <c r="V6501" s="13"/>
      <c r="W6501" s="4"/>
      <c r="X6501" s="30"/>
    </row>
    <row r="6502" spans="1:24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13"/>
      <c r="T6502" s="13"/>
      <c r="U6502" s="13"/>
      <c r="V6502" s="13"/>
      <c r="W6502" s="4"/>
      <c r="X6502" s="30"/>
    </row>
    <row r="6503" spans="1:24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13"/>
      <c r="T6503" s="13"/>
      <c r="U6503" s="13"/>
      <c r="V6503" s="13"/>
      <c r="W6503" s="4"/>
      <c r="X6503" s="30"/>
    </row>
    <row r="6504" spans="1:24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13"/>
      <c r="T6504" s="13"/>
      <c r="U6504" s="13"/>
      <c r="V6504" s="13"/>
      <c r="W6504" s="4"/>
      <c r="X6504" s="30"/>
    </row>
    <row r="6505" spans="1:24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13"/>
      <c r="T6505" s="13"/>
      <c r="U6505" s="13"/>
      <c r="V6505" s="13"/>
      <c r="W6505" s="4"/>
      <c r="X6505" s="30"/>
    </row>
    <row r="6506" spans="1:24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13"/>
      <c r="T6506" s="13"/>
      <c r="U6506" s="13"/>
      <c r="V6506" s="13"/>
      <c r="W6506" s="4"/>
      <c r="X6506" s="30"/>
    </row>
    <row r="6507" spans="1:24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13"/>
      <c r="T6507" s="13"/>
      <c r="U6507" s="13"/>
      <c r="V6507" s="13"/>
      <c r="W6507" s="4"/>
      <c r="X6507" s="30"/>
    </row>
    <row r="6508" spans="1:24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13"/>
      <c r="T6508" s="13"/>
      <c r="U6508" s="13"/>
      <c r="V6508" s="13"/>
      <c r="W6508" s="4"/>
      <c r="X6508" s="30"/>
    </row>
    <row r="6509" spans="1:24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13"/>
      <c r="T6509" s="13"/>
      <c r="U6509" s="13"/>
      <c r="V6509" s="13"/>
      <c r="W6509" s="4"/>
      <c r="X6509" s="30"/>
    </row>
    <row r="6510" spans="1:24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13"/>
      <c r="T6510" s="13"/>
      <c r="U6510" s="13"/>
      <c r="V6510" s="13"/>
      <c r="W6510" s="4"/>
      <c r="X6510" s="30"/>
    </row>
    <row r="6511" spans="1:24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13"/>
      <c r="T6511" s="13"/>
      <c r="U6511" s="13"/>
      <c r="V6511" s="13"/>
      <c r="W6511" s="4"/>
      <c r="X6511" s="30"/>
    </row>
    <row r="6512" spans="1:24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13"/>
      <c r="T6512" s="13"/>
      <c r="U6512" s="13"/>
      <c r="V6512" s="13"/>
      <c r="W6512" s="4"/>
      <c r="X6512" s="30"/>
    </row>
    <row r="6513" spans="1:24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13"/>
      <c r="T6513" s="13"/>
      <c r="U6513" s="13"/>
      <c r="V6513" s="13"/>
      <c r="W6513" s="4"/>
      <c r="X6513" s="30"/>
    </row>
    <row r="6514" spans="1:24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13"/>
      <c r="T6514" s="13"/>
      <c r="U6514" s="13"/>
      <c r="V6514" s="13"/>
      <c r="W6514" s="4"/>
      <c r="X6514" s="30"/>
    </row>
    <row r="6515" spans="1:24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13"/>
      <c r="T6515" s="13"/>
      <c r="U6515" s="13"/>
      <c r="V6515" s="13"/>
      <c r="W6515" s="4"/>
      <c r="X6515" s="30"/>
    </row>
    <row r="6516" spans="1:24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13"/>
      <c r="T6516" s="13"/>
      <c r="U6516" s="13"/>
      <c r="V6516" s="13"/>
      <c r="W6516" s="4"/>
      <c r="X6516" s="30"/>
    </row>
    <row r="6517" spans="1:24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13"/>
      <c r="T6517" s="13"/>
      <c r="U6517" s="13"/>
      <c r="V6517" s="13"/>
      <c r="W6517" s="4"/>
      <c r="X6517" s="30"/>
    </row>
    <row r="6518" spans="1:24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13"/>
      <c r="T6518" s="13"/>
      <c r="U6518" s="13"/>
      <c r="V6518" s="13"/>
      <c r="W6518" s="4"/>
      <c r="X6518" s="30"/>
    </row>
    <row r="6519" spans="1:24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13"/>
      <c r="T6519" s="13"/>
      <c r="U6519" s="13"/>
      <c r="V6519" s="13"/>
      <c r="W6519" s="4"/>
      <c r="X6519" s="30"/>
    </row>
    <row r="6520" spans="1:24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13"/>
      <c r="T6520" s="13"/>
      <c r="U6520" s="13"/>
      <c r="V6520" s="13"/>
      <c r="W6520" s="4"/>
      <c r="X6520" s="30"/>
    </row>
    <row r="6521" spans="1:24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13"/>
      <c r="T6521" s="13"/>
      <c r="U6521" s="13"/>
      <c r="V6521" s="13"/>
      <c r="W6521" s="4"/>
      <c r="X6521" s="30"/>
    </row>
    <row r="6522" spans="1:24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13"/>
      <c r="T6522" s="13"/>
      <c r="U6522" s="13"/>
      <c r="V6522" s="13"/>
      <c r="W6522" s="4"/>
      <c r="X6522" s="30"/>
    </row>
    <row r="6523" spans="1:24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13"/>
      <c r="T6523" s="13"/>
      <c r="U6523" s="13"/>
      <c r="V6523" s="13"/>
      <c r="W6523" s="4"/>
      <c r="X6523" s="30"/>
    </row>
    <row r="6524" spans="1:24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13"/>
      <c r="T6524" s="13"/>
      <c r="U6524" s="13"/>
      <c r="V6524" s="13"/>
      <c r="W6524" s="4"/>
      <c r="X6524" s="30"/>
    </row>
    <row r="6525" spans="1:24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13"/>
      <c r="T6525" s="13"/>
      <c r="U6525" s="13"/>
      <c r="V6525" s="13"/>
      <c r="W6525" s="4"/>
      <c r="X6525" s="30"/>
    </row>
    <row r="6526" spans="1:24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13"/>
      <c r="T6526" s="13"/>
      <c r="U6526" s="13"/>
      <c r="V6526" s="13"/>
      <c r="W6526" s="4"/>
      <c r="X6526" s="30"/>
    </row>
    <row r="6527" spans="1:24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13"/>
      <c r="T6527" s="13"/>
      <c r="U6527" s="13"/>
      <c r="V6527" s="13"/>
      <c r="W6527" s="4"/>
      <c r="X6527" s="30"/>
    </row>
    <row r="6528" spans="1:24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13"/>
      <c r="T6528" s="13"/>
      <c r="U6528" s="13"/>
      <c r="V6528" s="13"/>
      <c r="W6528" s="4"/>
      <c r="X6528" s="30"/>
    </row>
    <row r="6529" spans="1:24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13"/>
      <c r="T6529" s="13"/>
      <c r="U6529" s="13"/>
      <c r="V6529" s="13"/>
      <c r="W6529" s="4"/>
      <c r="X6529" s="30"/>
    </row>
    <row r="6530" spans="1:24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13"/>
      <c r="T6530" s="13"/>
      <c r="U6530" s="13"/>
      <c r="V6530" s="13"/>
      <c r="W6530" s="4"/>
      <c r="X6530" s="30"/>
    </row>
    <row r="6531" spans="1:24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13"/>
      <c r="T6531" s="13"/>
      <c r="U6531" s="13"/>
      <c r="V6531" s="13"/>
      <c r="W6531" s="4"/>
      <c r="X6531" s="30"/>
    </row>
    <row r="6532" spans="1:24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13"/>
      <c r="T6532" s="13"/>
      <c r="U6532" s="13"/>
      <c r="V6532" s="13"/>
      <c r="W6532" s="4"/>
      <c r="X6532" s="30"/>
    </row>
    <row r="6533" spans="1:24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13"/>
      <c r="T6533" s="13"/>
      <c r="U6533" s="13"/>
      <c r="V6533" s="13"/>
      <c r="W6533" s="4"/>
      <c r="X6533" s="30"/>
    </row>
    <row r="6534" spans="1:24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13"/>
      <c r="T6534" s="13"/>
      <c r="U6534" s="13"/>
      <c r="V6534" s="13"/>
      <c r="W6534" s="4"/>
      <c r="X6534" s="30"/>
    </row>
    <row r="6535" spans="1:24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13"/>
      <c r="T6535" s="13"/>
      <c r="U6535" s="13"/>
      <c r="V6535" s="13"/>
      <c r="W6535" s="4"/>
      <c r="X6535" s="30"/>
    </row>
    <row r="6536" spans="1:24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13"/>
      <c r="T6536" s="13"/>
      <c r="U6536" s="13"/>
      <c r="V6536" s="13"/>
      <c r="W6536" s="4"/>
      <c r="X6536" s="30"/>
    </row>
    <row r="6537" spans="1:24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13"/>
      <c r="T6537" s="13"/>
      <c r="U6537" s="13"/>
      <c r="V6537" s="13"/>
      <c r="W6537" s="4"/>
      <c r="X6537" s="30"/>
    </row>
    <row r="6538" spans="1:24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13"/>
      <c r="T6538" s="13"/>
      <c r="U6538" s="13"/>
      <c r="V6538" s="13"/>
      <c r="W6538" s="4"/>
      <c r="X6538" s="30"/>
    </row>
    <row r="6539" spans="1:24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13"/>
      <c r="T6539" s="13"/>
      <c r="U6539" s="13"/>
      <c r="V6539" s="13"/>
      <c r="W6539" s="4"/>
      <c r="X6539" s="30"/>
    </row>
    <row r="6540" spans="1:24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13"/>
      <c r="T6540" s="13"/>
      <c r="U6540" s="13"/>
      <c r="V6540" s="13"/>
      <c r="W6540" s="4"/>
      <c r="X6540" s="30"/>
    </row>
    <row r="6541" spans="1:24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13"/>
      <c r="T6541" s="13"/>
      <c r="U6541" s="13"/>
      <c r="V6541" s="13"/>
      <c r="W6541" s="4"/>
      <c r="X6541" s="30"/>
    </row>
    <row r="6542" spans="1:24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13"/>
      <c r="T6542" s="13"/>
      <c r="U6542" s="13"/>
      <c r="V6542" s="13"/>
      <c r="W6542" s="4"/>
      <c r="X6542" s="30"/>
    </row>
    <row r="6543" spans="1:24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13"/>
      <c r="T6543" s="13"/>
      <c r="U6543" s="13"/>
      <c r="V6543" s="13"/>
      <c r="W6543" s="4"/>
      <c r="X6543" s="30"/>
    </row>
    <row r="6544" spans="1:24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13"/>
      <c r="T6544" s="13"/>
      <c r="U6544" s="13"/>
      <c r="V6544" s="13"/>
      <c r="W6544" s="4"/>
      <c r="X6544" s="30"/>
    </row>
    <row r="6545" spans="1:24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13"/>
      <c r="T6545" s="13"/>
      <c r="U6545" s="13"/>
      <c r="V6545" s="13"/>
      <c r="W6545" s="4"/>
      <c r="X6545" s="30"/>
    </row>
    <row r="6546" spans="1:24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13"/>
      <c r="T6546" s="13"/>
      <c r="U6546" s="13"/>
      <c r="V6546" s="13"/>
      <c r="W6546" s="4"/>
      <c r="X6546" s="30"/>
    </row>
    <row r="6547" spans="1:24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13"/>
      <c r="T6547" s="13"/>
      <c r="U6547" s="13"/>
      <c r="V6547" s="13"/>
      <c r="W6547" s="4"/>
      <c r="X6547" s="30"/>
    </row>
    <row r="6548" spans="1:24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13"/>
      <c r="T6548" s="13"/>
      <c r="U6548" s="13"/>
      <c r="V6548" s="13"/>
      <c r="W6548" s="4"/>
      <c r="X6548" s="30"/>
    </row>
    <row r="6549" spans="1:24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13"/>
      <c r="T6549" s="13"/>
      <c r="U6549" s="13"/>
      <c r="V6549" s="13"/>
      <c r="W6549" s="4"/>
      <c r="X6549" s="30"/>
    </row>
    <row r="6550" spans="1:24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13"/>
      <c r="T6550" s="13"/>
      <c r="U6550" s="13"/>
      <c r="V6550" s="13"/>
      <c r="W6550" s="4"/>
      <c r="X6550" s="30"/>
    </row>
    <row r="6551" spans="1:24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13"/>
      <c r="T6551" s="13"/>
      <c r="U6551" s="13"/>
      <c r="V6551" s="13"/>
      <c r="W6551" s="4"/>
      <c r="X6551" s="30"/>
    </row>
    <row r="6552" spans="1:24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13"/>
      <c r="T6552" s="13"/>
      <c r="U6552" s="13"/>
      <c r="V6552" s="13"/>
      <c r="W6552" s="4"/>
      <c r="X6552" s="30"/>
    </row>
    <row r="6553" spans="1:24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13"/>
      <c r="T6553" s="13"/>
      <c r="U6553" s="13"/>
      <c r="V6553" s="13"/>
      <c r="W6553" s="4"/>
      <c r="X6553" s="30"/>
    </row>
    <row r="6554" spans="1:24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13"/>
      <c r="T6554" s="13"/>
      <c r="U6554" s="13"/>
      <c r="V6554" s="13"/>
      <c r="W6554" s="4"/>
      <c r="X6554" s="30"/>
    </row>
    <row r="6555" spans="1:24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13"/>
      <c r="T6555" s="13"/>
      <c r="U6555" s="13"/>
      <c r="V6555" s="13"/>
      <c r="W6555" s="4"/>
      <c r="X6555" s="30"/>
    </row>
    <row r="6556" spans="1:24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13"/>
      <c r="T6556" s="13"/>
      <c r="U6556" s="13"/>
      <c r="V6556" s="13"/>
      <c r="W6556" s="4"/>
      <c r="X6556" s="30"/>
    </row>
    <row r="6557" spans="1:24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13"/>
      <c r="T6557" s="13"/>
      <c r="U6557" s="13"/>
      <c r="V6557" s="13"/>
      <c r="W6557" s="4"/>
      <c r="X6557" s="30"/>
    </row>
    <row r="6558" spans="1:24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13"/>
      <c r="T6558" s="13"/>
      <c r="U6558" s="13"/>
      <c r="V6558" s="13"/>
      <c r="W6558" s="4"/>
      <c r="X6558" s="30"/>
    </row>
    <row r="6559" spans="1:24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13"/>
      <c r="T6559" s="13"/>
      <c r="U6559" s="13"/>
      <c r="V6559" s="13"/>
      <c r="W6559" s="4"/>
      <c r="X6559" s="30"/>
    </row>
    <row r="6560" spans="1:24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13"/>
      <c r="T6560" s="13"/>
      <c r="U6560" s="13"/>
      <c r="V6560" s="13"/>
      <c r="W6560" s="4"/>
      <c r="X6560" s="30"/>
    </row>
    <row r="6561" spans="1:24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13"/>
      <c r="T6561" s="13"/>
      <c r="U6561" s="13"/>
      <c r="V6561" s="13"/>
      <c r="W6561" s="4"/>
      <c r="X6561" s="30"/>
    </row>
    <row r="6562" spans="1:24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13"/>
      <c r="T6562" s="13"/>
      <c r="U6562" s="13"/>
      <c r="V6562" s="13"/>
      <c r="W6562" s="4"/>
      <c r="X6562" s="30"/>
    </row>
    <row r="6563" spans="1:24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13"/>
      <c r="T6563" s="13"/>
      <c r="U6563" s="13"/>
      <c r="V6563" s="13"/>
      <c r="W6563" s="4"/>
      <c r="X6563" s="30"/>
    </row>
    <row r="6564" spans="1:24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13"/>
      <c r="T6564" s="13"/>
      <c r="U6564" s="13"/>
      <c r="V6564" s="13"/>
      <c r="W6564" s="4"/>
      <c r="X6564" s="30"/>
    </row>
    <row r="6565" spans="1:24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13"/>
      <c r="T6565" s="13"/>
      <c r="U6565" s="13"/>
      <c r="V6565" s="13"/>
      <c r="W6565" s="4"/>
      <c r="X6565" s="30"/>
    </row>
    <row r="6566" spans="1:24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13"/>
      <c r="T6566" s="13"/>
      <c r="U6566" s="13"/>
      <c r="V6566" s="13"/>
      <c r="W6566" s="4"/>
      <c r="X6566" s="30"/>
    </row>
    <row r="6567" spans="1:24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13"/>
      <c r="T6567" s="13"/>
      <c r="U6567" s="13"/>
      <c r="V6567" s="13"/>
      <c r="W6567" s="4"/>
      <c r="X6567" s="30"/>
    </row>
    <row r="6568" spans="1:24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13"/>
      <c r="T6568" s="13"/>
      <c r="U6568" s="13"/>
      <c r="V6568" s="13"/>
      <c r="W6568" s="4"/>
      <c r="X6568" s="30"/>
    </row>
    <row r="6569" spans="1:24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13"/>
      <c r="T6569" s="13"/>
      <c r="U6569" s="13"/>
      <c r="V6569" s="13"/>
      <c r="W6569" s="4"/>
      <c r="X6569" s="30"/>
    </row>
    <row r="6570" spans="1:24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13"/>
      <c r="T6570" s="13"/>
      <c r="U6570" s="13"/>
      <c r="V6570" s="13"/>
      <c r="W6570" s="4"/>
      <c r="X6570" s="30"/>
    </row>
    <row r="6571" spans="1:24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13"/>
      <c r="T6571" s="13"/>
      <c r="U6571" s="13"/>
      <c r="V6571" s="13"/>
      <c r="W6571" s="4"/>
      <c r="X6571" s="30"/>
    </row>
    <row r="6572" spans="1:24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13"/>
      <c r="T6572" s="13"/>
      <c r="U6572" s="13"/>
      <c r="V6572" s="13"/>
      <c r="W6572" s="4"/>
      <c r="X6572" s="30"/>
    </row>
    <row r="6573" spans="1:24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13"/>
      <c r="T6573" s="13"/>
      <c r="U6573" s="13"/>
      <c r="V6573" s="13"/>
      <c r="W6573" s="4"/>
      <c r="X6573" s="30"/>
    </row>
    <row r="6574" spans="1:24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13"/>
      <c r="T6574" s="13"/>
      <c r="U6574" s="13"/>
      <c r="V6574" s="13"/>
      <c r="W6574" s="4"/>
      <c r="X6574" s="30"/>
    </row>
    <row r="6575" spans="1:24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13"/>
      <c r="T6575" s="13"/>
      <c r="U6575" s="13"/>
      <c r="V6575" s="13"/>
      <c r="W6575" s="4"/>
      <c r="X6575" s="30"/>
    </row>
    <row r="6576" spans="1:24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13"/>
      <c r="T6576" s="13"/>
      <c r="U6576" s="13"/>
      <c r="V6576" s="13"/>
      <c r="W6576" s="4"/>
      <c r="X6576" s="30"/>
    </row>
    <row r="6577" spans="1:24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13"/>
      <c r="T6577" s="13"/>
      <c r="U6577" s="13"/>
      <c r="V6577" s="13"/>
      <c r="W6577" s="4"/>
      <c r="X6577" s="30"/>
    </row>
    <row r="6578" spans="1:24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13"/>
      <c r="T6578" s="13"/>
      <c r="U6578" s="13"/>
      <c r="V6578" s="13"/>
      <c r="W6578" s="4"/>
      <c r="X6578" s="30"/>
    </row>
    <row r="6579" spans="1:24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13"/>
      <c r="T6579" s="13"/>
      <c r="U6579" s="13"/>
      <c r="V6579" s="13"/>
      <c r="W6579" s="4"/>
      <c r="X6579" s="30"/>
    </row>
    <row r="6580" spans="1:24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13"/>
      <c r="T6580" s="13"/>
      <c r="U6580" s="13"/>
      <c r="V6580" s="13"/>
      <c r="W6580" s="4"/>
      <c r="X6580" s="30"/>
    </row>
    <row r="6581" spans="1:24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13"/>
      <c r="T6581" s="13"/>
      <c r="U6581" s="13"/>
      <c r="V6581" s="13"/>
      <c r="W6581" s="4"/>
      <c r="X6581" s="30"/>
    </row>
    <row r="6582" spans="1:24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13"/>
      <c r="T6582" s="13"/>
      <c r="U6582" s="13"/>
      <c r="V6582" s="13"/>
      <c r="W6582" s="4"/>
      <c r="X6582" s="30"/>
    </row>
    <row r="6583" spans="1:24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13"/>
      <c r="T6583" s="13"/>
      <c r="U6583" s="13"/>
      <c r="V6583" s="13"/>
      <c r="W6583" s="4"/>
      <c r="X6583" s="30"/>
    </row>
    <row r="6584" spans="1:24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13"/>
      <c r="T6584" s="13"/>
      <c r="U6584" s="13"/>
      <c r="V6584" s="13"/>
      <c r="W6584" s="4"/>
      <c r="X6584" s="30"/>
    </row>
    <row r="6585" spans="1:24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13"/>
      <c r="T6585" s="13"/>
      <c r="U6585" s="13"/>
      <c r="V6585" s="13"/>
      <c r="W6585" s="4"/>
      <c r="X6585" s="30"/>
    </row>
    <row r="6586" spans="1:24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13"/>
      <c r="T6586" s="13"/>
      <c r="U6586" s="13"/>
      <c r="V6586" s="13"/>
      <c r="W6586" s="4"/>
      <c r="X6586" s="30"/>
    </row>
    <row r="6587" spans="1:24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13"/>
      <c r="T6587" s="13"/>
      <c r="U6587" s="13"/>
      <c r="V6587" s="13"/>
      <c r="W6587" s="4"/>
      <c r="X6587" s="30"/>
    </row>
    <row r="6588" spans="1:24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13"/>
      <c r="T6588" s="13"/>
      <c r="U6588" s="13"/>
      <c r="V6588" s="13"/>
      <c r="W6588" s="4"/>
      <c r="X6588" s="30"/>
    </row>
    <row r="6589" spans="1:24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13"/>
      <c r="T6589" s="13"/>
      <c r="U6589" s="13"/>
      <c r="V6589" s="13"/>
      <c r="W6589" s="4"/>
      <c r="X6589" s="30"/>
    </row>
    <row r="6590" spans="1:24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13"/>
      <c r="T6590" s="13"/>
      <c r="U6590" s="13"/>
      <c r="V6590" s="13"/>
      <c r="W6590" s="4"/>
      <c r="X6590" s="30"/>
    </row>
    <row r="6591" spans="1:24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13"/>
      <c r="T6591" s="13"/>
      <c r="U6591" s="13"/>
      <c r="V6591" s="13"/>
      <c r="W6591" s="4"/>
      <c r="X6591" s="30"/>
    </row>
    <row r="6592" spans="1:24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13"/>
      <c r="T6592" s="13"/>
      <c r="U6592" s="13"/>
      <c r="V6592" s="13"/>
      <c r="W6592" s="4"/>
      <c r="X6592" s="30"/>
    </row>
    <row r="6593" spans="1:24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13"/>
      <c r="T6593" s="13"/>
      <c r="U6593" s="13"/>
      <c r="V6593" s="13"/>
      <c r="W6593" s="4"/>
      <c r="X6593" s="30"/>
    </row>
    <row r="6594" spans="1:24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13"/>
      <c r="T6594" s="13"/>
      <c r="U6594" s="13"/>
      <c r="V6594" s="13"/>
      <c r="W6594" s="4"/>
      <c r="X6594" s="30"/>
    </row>
    <row r="6595" spans="1:24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13"/>
      <c r="T6595" s="13"/>
      <c r="U6595" s="13"/>
      <c r="V6595" s="13"/>
      <c r="W6595" s="4"/>
      <c r="X6595" s="30"/>
    </row>
    <row r="6596" spans="1:24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13"/>
      <c r="T6596" s="13"/>
      <c r="U6596" s="13"/>
      <c r="V6596" s="13"/>
      <c r="W6596" s="4"/>
      <c r="X6596" s="30"/>
    </row>
    <row r="6597" spans="1:24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13"/>
      <c r="T6597" s="13"/>
      <c r="U6597" s="13"/>
      <c r="V6597" s="13"/>
      <c r="W6597" s="4"/>
      <c r="X6597" s="30"/>
    </row>
    <row r="6598" spans="1:24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13"/>
      <c r="T6598" s="13"/>
      <c r="U6598" s="13"/>
      <c r="V6598" s="13"/>
      <c r="W6598" s="4"/>
      <c r="X6598" s="30"/>
    </row>
    <row r="6599" spans="1:24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13"/>
      <c r="T6599" s="13"/>
      <c r="U6599" s="13"/>
      <c r="V6599" s="13"/>
      <c r="W6599" s="4"/>
      <c r="X6599" s="30"/>
    </row>
    <row r="6600" spans="1:24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13"/>
      <c r="T6600" s="13"/>
      <c r="U6600" s="13"/>
      <c r="V6600" s="13"/>
      <c r="W6600" s="4"/>
      <c r="X6600" s="30"/>
    </row>
    <row r="6601" spans="1:24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13"/>
      <c r="T6601" s="13"/>
      <c r="U6601" s="13"/>
      <c r="V6601" s="13"/>
      <c r="W6601" s="4"/>
      <c r="X6601" s="30"/>
    </row>
    <row r="6602" spans="1:24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13"/>
      <c r="T6602" s="13"/>
      <c r="U6602" s="13"/>
      <c r="V6602" s="13"/>
      <c r="W6602" s="4"/>
      <c r="X6602" s="30"/>
    </row>
    <row r="6603" spans="1:24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13"/>
      <c r="T6603" s="13"/>
      <c r="U6603" s="13"/>
      <c r="V6603" s="13"/>
      <c r="W6603" s="4"/>
      <c r="X6603" s="30"/>
    </row>
    <row r="6604" spans="1:24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13"/>
      <c r="T6604" s="13"/>
      <c r="U6604" s="13"/>
      <c r="V6604" s="13"/>
      <c r="W6604" s="4"/>
      <c r="X6604" s="30"/>
    </row>
    <row r="6605" spans="1:24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13"/>
      <c r="T6605" s="13"/>
      <c r="U6605" s="13"/>
      <c r="V6605" s="13"/>
      <c r="W6605" s="4"/>
      <c r="X6605" s="30"/>
    </row>
    <row r="6606" spans="1:24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13"/>
      <c r="T6606" s="13"/>
      <c r="U6606" s="13"/>
      <c r="V6606" s="13"/>
      <c r="W6606" s="4"/>
      <c r="X6606" s="30"/>
    </row>
    <row r="6607" spans="1:24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13"/>
      <c r="T6607" s="13"/>
      <c r="U6607" s="13"/>
      <c r="V6607" s="13"/>
      <c r="W6607" s="4"/>
      <c r="X6607" s="30"/>
    </row>
    <row r="6608" spans="1:24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13"/>
      <c r="T6608" s="13"/>
      <c r="U6608" s="13"/>
      <c r="V6608" s="13"/>
      <c r="W6608" s="4"/>
      <c r="X6608" s="30"/>
    </row>
    <row r="6609" spans="1:24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13"/>
      <c r="T6609" s="13"/>
      <c r="U6609" s="13"/>
      <c r="V6609" s="13"/>
      <c r="W6609" s="4"/>
      <c r="X6609" s="30"/>
    </row>
    <row r="6610" spans="1:24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13"/>
      <c r="T6610" s="13"/>
      <c r="U6610" s="13"/>
      <c r="V6610" s="13"/>
      <c r="W6610" s="4"/>
      <c r="X6610" s="30"/>
    </row>
    <row r="6611" spans="1:24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13"/>
      <c r="T6611" s="13"/>
      <c r="U6611" s="13"/>
      <c r="V6611" s="13"/>
      <c r="W6611" s="4"/>
      <c r="X6611" s="30"/>
    </row>
    <row r="6612" spans="1:24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13"/>
      <c r="T6612" s="13"/>
      <c r="U6612" s="13"/>
      <c r="V6612" s="13"/>
      <c r="W6612" s="4"/>
      <c r="X6612" s="30"/>
    </row>
    <row r="6613" spans="1:24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13"/>
      <c r="T6613" s="13"/>
      <c r="U6613" s="13"/>
      <c r="V6613" s="13"/>
      <c r="W6613" s="4"/>
      <c r="X6613" s="30"/>
    </row>
    <row r="6614" spans="1:24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13"/>
      <c r="T6614" s="13"/>
      <c r="U6614" s="13"/>
      <c r="V6614" s="13"/>
      <c r="W6614" s="4"/>
      <c r="X6614" s="30"/>
    </row>
    <row r="6615" spans="1:24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13"/>
      <c r="T6615" s="13"/>
      <c r="U6615" s="13"/>
      <c r="V6615" s="13"/>
      <c r="W6615" s="4"/>
      <c r="X6615" s="30"/>
    </row>
    <row r="6616" spans="1:24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13"/>
      <c r="T6616" s="13"/>
      <c r="U6616" s="13"/>
      <c r="V6616" s="13"/>
      <c r="W6616" s="4"/>
      <c r="X6616" s="30"/>
    </row>
    <row r="6617" spans="1:24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13"/>
      <c r="T6617" s="13"/>
      <c r="U6617" s="13"/>
      <c r="V6617" s="13"/>
      <c r="W6617" s="4"/>
      <c r="X6617" s="30"/>
    </row>
    <row r="6618" spans="1:24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13"/>
      <c r="T6618" s="13"/>
      <c r="U6618" s="13"/>
      <c r="V6618" s="13"/>
      <c r="W6618" s="4"/>
      <c r="X6618" s="30"/>
    </row>
    <row r="6619" spans="1:24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13"/>
      <c r="T6619" s="13"/>
      <c r="U6619" s="13"/>
      <c r="V6619" s="13"/>
      <c r="W6619" s="4"/>
      <c r="X6619" s="30"/>
    </row>
    <row r="6620" spans="1:24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13"/>
      <c r="T6620" s="13"/>
      <c r="U6620" s="13"/>
      <c r="V6620" s="13"/>
      <c r="W6620" s="4"/>
      <c r="X6620" s="30"/>
    </row>
    <row r="6621" spans="1:24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13"/>
      <c r="T6621" s="13"/>
      <c r="U6621" s="13"/>
      <c r="V6621" s="13"/>
      <c r="W6621" s="4"/>
      <c r="X6621" s="30"/>
    </row>
    <row r="6622" spans="1:24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13"/>
      <c r="T6622" s="13"/>
      <c r="U6622" s="13"/>
      <c r="V6622" s="13"/>
      <c r="W6622" s="4"/>
      <c r="X6622" s="30"/>
    </row>
    <row r="6623" spans="1:24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13"/>
      <c r="T6623" s="13"/>
      <c r="U6623" s="13"/>
      <c r="V6623" s="13"/>
      <c r="W6623" s="4"/>
      <c r="X6623" s="30"/>
    </row>
    <row r="6624" spans="1:24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13"/>
      <c r="T6624" s="13"/>
      <c r="U6624" s="13"/>
      <c r="V6624" s="13"/>
      <c r="W6624" s="4"/>
      <c r="X6624" s="30"/>
    </row>
    <row r="6625" spans="1:24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13"/>
      <c r="T6625" s="13"/>
      <c r="U6625" s="13"/>
      <c r="V6625" s="13"/>
      <c r="W6625" s="4"/>
      <c r="X6625" s="30"/>
    </row>
    <row r="6626" spans="1:24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13"/>
      <c r="T6626" s="13"/>
      <c r="U6626" s="13"/>
      <c r="V6626" s="13"/>
      <c r="W6626" s="4"/>
      <c r="X6626" s="30"/>
    </row>
    <row r="6627" spans="1:24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13"/>
      <c r="T6627" s="13"/>
      <c r="U6627" s="13"/>
      <c r="V6627" s="13"/>
      <c r="W6627" s="4"/>
      <c r="X6627" s="30"/>
    </row>
    <row r="6628" spans="1:24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13"/>
      <c r="T6628" s="13"/>
      <c r="U6628" s="13"/>
      <c r="V6628" s="13"/>
      <c r="W6628" s="4"/>
      <c r="X6628" s="30"/>
    </row>
    <row r="6629" spans="1:24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13"/>
      <c r="T6629" s="13"/>
      <c r="U6629" s="13"/>
      <c r="V6629" s="13"/>
      <c r="W6629" s="4"/>
      <c r="X6629" s="30"/>
    </row>
    <row r="6630" spans="1:24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13"/>
      <c r="T6630" s="13"/>
      <c r="U6630" s="13"/>
      <c r="V6630" s="13"/>
      <c r="W6630" s="4"/>
      <c r="X6630" s="30"/>
    </row>
    <row r="6631" spans="1:24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13"/>
      <c r="T6631" s="13"/>
      <c r="U6631" s="13"/>
      <c r="V6631" s="13"/>
      <c r="W6631" s="4"/>
      <c r="X6631" s="30"/>
    </row>
    <row r="6632" spans="1:24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13"/>
      <c r="T6632" s="13"/>
      <c r="U6632" s="13"/>
      <c r="V6632" s="13"/>
      <c r="W6632" s="4"/>
      <c r="X6632" s="30"/>
    </row>
    <row r="6633" spans="1:24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13"/>
      <c r="T6633" s="13"/>
      <c r="U6633" s="13"/>
      <c r="V6633" s="13"/>
      <c r="W6633" s="4"/>
      <c r="X6633" s="30"/>
    </row>
    <row r="6634" spans="1:24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13"/>
      <c r="T6634" s="13"/>
      <c r="U6634" s="13"/>
      <c r="V6634" s="13"/>
      <c r="W6634" s="4"/>
      <c r="X6634" s="30"/>
    </row>
    <row r="6635" spans="1:24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13"/>
      <c r="T6635" s="13"/>
      <c r="U6635" s="13"/>
      <c r="V6635" s="13"/>
      <c r="W6635" s="4"/>
      <c r="X6635" s="30"/>
    </row>
    <row r="6636" spans="1:24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13"/>
      <c r="T6636" s="13"/>
      <c r="U6636" s="13"/>
      <c r="V6636" s="13"/>
      <c r="W6636" s="4"/>
      <c r="X6636" s="30"/>
    </row>
    <row r="6637" spans="1:24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13"/>
      <c r="T6637" s="13"/>
      <c r="U6637" s="13"/>
      <c r="V6637" s="13"/>
      <c r="W6637" s="4"/>
      <c r="X6637" s="30"/>
    </row>
    <row r="6638" spans="1:24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13"/>
      <c r="T6638" s="13"/>
      <c r="U6638" s="13"/>
      <c r="V6638" s="13"/>
      <c r="W6638" s="4"/>
      <c r="X6638" s="30"/>
    </row>
    <row r="6639" spans="1:24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13"/>
      <c r="T6639" s="13"/>
      <c r="U6639" s="13"/>
      <c r="V6639" s="13"/>
      <c r="W6639" s="4"/>
      <c r="X6639" s="30"/>
    </row>
    <row r="6640" spans="1:24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13"/>
      <c r="T6640" s="13"/>
      <c r="U6640" s="13"/>
      <c r="V6640" s="13"/>
      <c r="W6640" s="4"/>
      <c r="X6640" s="30"/>
    </row>
    <row r="6641" spans="1:24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13"/>
      <c r="T6641" s="13"/>
      <c r="U6641" s="13"/>
      <c r="V6641" s="13"/>
      <c r="W6641" s="4"/>
      <c r="X6641" s="30"/>
    </row>
    <row r="6642" spans="1:24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13"/>
      <c r="T6642" s="13"/>
      <c r="U6642" s="13"/>
      <c r="V6642" s="13"/>
      <c r="W6642" s="4"/>
      <c r="X6642" s="30"/>
    </row>
    <row r="6643" spans="1:24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13"/>
      <c r="T6643" s="13"/>
      <c r="U6643" s="13"/>
      <c r="V6643" s="13"/>
      <c r="W6643" s="4"/>
      <c r="X6643" s="30"/>
    </row>
    <row r="6644" spans="1:24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13"/>
      <c r="T6644" s="13"/>
      <c r="U6644" s="13"/>
      <c r="V6644" s="13"/>
      <c r="W6644" s="4"/>
      <c r="X6644" s="30"/>
    </row>
    <row r="6645" spans="1:24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13"/>
      <c r="T6645" s="13"/>
      <c r="U6645" s="13"/>
      <c r="V6645" s="13"/>
      <c r="W6645" s="4"/>
      <c r="X6645" s="30"/>
    </row>
    <row r="6646" spans="1:24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13"/>
      <c r="T6646" s="13"/>
      <c r="U6646" s="13"/>
      <c r="V6646" s="13"/>
      <c r="W6646" s="4"/>
      <c r="X6646" s="30"/>
    </row>
    <row r="6647" spans="1:24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13"/>
      <c r="T6647" s="13"/>
      <c r="U6647" s="13"/>
      <c r="V6647" s="13"/>
      <c r="W6647" s="4"/>
      <c r="X6647" s="30"/>
    </row>
    <row r="6648" spans="1:24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13"/>
      <c r="T6648" s="13"/>
      <c r="U6648" s="13"/>
      <c r="V6648" s="13"/>
      <c r="W6648" s="4"/>
      <c r="X6648" s="30"/>
    </row>
    <row r="6649" spans="1:24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13"/>
      <c r="T6649" s="13"/>
      <c r="U6649" s="13"/>
      <c r="V6649" s="13"/>
      <c r="W6649" s="4"/>
      <c r="X6649" s="30"/>
    </row>
    <row r="6650" spans="1:24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13"/>
      <c r="T6650" s="13"/>
      <c r="U6650" s="13"/>
      <c r="V6650" s="13"/>
      <c r="W6650" s="4"/>
      <c r="X6650" s="30"/>
    </row>
    <row r="6651" spans="1:24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13"/>
      <c r="T6651" s="13"/>
      <c r="U6651" s="13"/>
      <c r="V6651" s="13"/>
      <c r="W6651" s="4"/>
      <c r="X6651" s="30"/>
    </row>
    <row r="6652" spans="1:24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13"/>
      <c r="T6652" s="13"/>
      <c r="U6652" s="13"/>
      <c r="V6652" s="13"/>
      <c r="W6652" s="4"/>
      <c r="X6652" s="30"/>
    </row>
    <row r="6653" spans="1:24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13"/>
      <c r="T6653" s="13"/>
      <c r="U6653" s="13"/>
      <c r="V6653" s="13"/>
      <c r="W6653" s="4"/>
      <c r="X6653" s="30"/>
    </row>
    <row r="6654" spans="1:24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13"/>
      <c r="T6654" s="13"/>
      <c r="U6654" s="13"/>
      <c r="V6654" s="13"/>
      <c r="W6654" s="4"/>
      <c r="X6654" s="30"/>
    </row>
    <row r="6655" spans="1:24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13"/>
      <c r="T6655" s="13"/>
      <c r="U6655" s="13"/>
      <c r="V6655" s="13"/>
      <c r="W6655" s="4"/>
      <c r="X6655" s="30"/>
    </row>
    <row r="6656" spans="1:24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13"/>
      <c r="T6656" s="13"/>
      <c r="U6656" s="13"/>
      <c r="V6656" s="13"/>
      <c r="W6656" s="4"/>
      <c r="X6656" s="30"/>
    </row>
    <row r="6657" spans="1:24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13"/>
      <c r="T6657" s="13"/>
      <c r="U6657" s="13"/>
      <c r="V6657" s="13"/>
      <c r="W6657" s="4"/>
      <c r="X6657" s="30"/>
    </row>
    <row r="6658" spans="1:24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13"/>
      <c r="T6658" s="13"/>
      <c r="U6658" s="13"/>
      <c r="V6658" s="13"/>
      <c r="W6658" s="4"/>
      <c r="X6658" s="30"/>
    </row>
    <row r="6659" spans="1:24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13"/>
      <c r="T6659" s="13"/>
      <c r="U6659" s="13"/>
      <c r="V6659" s="13"/>
      <c r="W6659" s="4"/>
      <c r="X6659" s="30"/>
    </row>
    <row r="6660" spans="1:24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13"/>
      <c r="T6660" s="13"/>
      <c r="U6660" s="13"/>
      <c r="V6660" s="13"/>
      <c r="W6660" s="4"/>
      <c r="X6660" s="30"/>
    </row>
    <row r="6661" spans="1:24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13"/>
      <c r="T6661" s="13"/>
      <c r="U6661" s="13"/>
      <c r="V6661" s="13"/>
      <c r="W6661" s="4"/>
      <c r="X6661" s="30"/>
    </row>
    <row r="6662" spans="1:24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13"/>
      <c r="T6662" s="13"/>
      <c r="U6662" s="13"/>
      <c r="V6662" s="13"/>
      <c r="W6662" s="4"/>
      <c r="X6662" s="30"/>
    </row>
    <row r="6663" spans="1:24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13"/>
      <c r="T6663" s="13"/>
      <c r="U6663" s="13"/>
      <c r="V6663" s="13"/>
      <c r="W6663" s="4"/>
      <c r="X6663" s="30"/>
    </row>
    <row r="6664" spans="1:24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13"/>
      <c r="T6664" s="13"/>
      <c r="U6664" s="13"/>
      <c r="V6664" s="13"/>
      <c r="W6664" s="4"/>
      <c r="X6664" s="30"/>
    </row>
    <row r="6665" spans="1:24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13"/>
      <c r="T6665" s="13"/>
      <c r="U6665" s="13"/>
      <c r="V6665" s="13"/>
      <c r="W6665" s="4"/>
      <c r="X6665" s="30"/>
    </row>
    <row r="6666" spans="1:24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13"/>
      <c r="T6666" s="13"/>
      <c r="U6666" s="13"/>
      <c r="V6666" s="13"/>
      <c r="W6666" s="4"/>
      <c r="X6666" s="30"/>
    </row>
    <row r="6667" spans="1:24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13"/>
      <c r="T6667" s="13"/>
      <c r="U6667" s="13"/>
      <c r="V6667" s="13"/>
      <c r="W6667" s="4"/>
      <c r="X6667" s="30"/>
    </row>
    <row r="6668" spans="1:24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13"/>
      <c r="T6668" s="13"/>
      <c r="U6668" s="13"/>
      <c r="V6668" s="13"/>
      <c r="W6668" s="4"/>
      <c r="X6668" s="30"/>
    </row>
    <row r="6669" spans="1:24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13"/>
      <c r="T6669" s="13"/>
      <c r="U6669" s="13"/>
      <c r="V6669" s="13"/>
      <c r="W6669" s="4"/>
      <c r="X6669" s="30"/>
    </row>
    <row r="6670" spans="1:24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13"/>
      <c r="T6670" s="13"/>
      <c r="U6670" s="13"/>
      <c r="V6670" s="13"/>
      <c r="W6670" s="4"/>
      <c r="X6670" s="30"/>
    </row>
    <row r="6671" spans="1:24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13"/>
      <c r="T6671" s="13"/>
      <c r="U6671" s="13"/>
      <c r="V6671" s="13"/>
      <c r="W6671" s="4"/>
      <c r="X6671" s="30"/>
    </row>
    <row r="6672" spans="1:24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13"/>
      <c r="T6672" s="13"/>
      <c r="U6672" s="13"/>
      <c r="V6672" s="13"/>
      <c r="W6672" s="4"/>
      <c r="X6672" s="30"/>
    </row>
    <row r="6673" spans="1:24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13"/>
      <c r="T6673" s="13"/>
      <c r="U6673" s="13"/>
      <c r="V6673" s="13"/>
      <c r="W6673" s="4"/>
      <c r="X6673" s="30"/>
    </row>
    <row r="6674" spans="1:24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13"/>
      <c r="T6674" s="13"/>
      <c r="U6674" s="13"/>
      <c r="V6674" s="13"/>
      <c r="W6674" s="4"/>
      <c r="X6674" s="30"/>
    </row>
    <row r="6675" spans="1:24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13"/>
      <c r="T6675" s="13"/>
      <c r="U6675" s="13"/>
      <c r="V6675" s="13"/>
      <c r="W6675" s="4"/>
      <c r="X6675" s="30"/>
    </row>
    <row r="6676" spans="1:24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13"/>
      <c r="T6676" s="13"/>
      <c r="U6676" s="13"/>
      <c r="V6676" s="13"/>
      <c r="W6676" s="4"/>
      <c r="X6676" s="30"/>
    </row>
    <row r="6677" spans="1:24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13"/>
      <c r="T6677" s="13"/>
      <c r="U6677" s="13"/>
      <c r="V6677" s="13"/>
      <c r="W6677" s="4"/>
      <c r="X6677" s="30"/>
    </row>
    <row r="6678" spans="1:24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13"/>
      <c r="T6678" s="13"/>
      <c r="U6678" s="13"/>
      <c r="V6678" s="13"/>
      <c r="W6678" s="4"/>
      <c r="X6678" s="30"/>
    </row>
    <row r="6679" spans="1:24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13"/>
      <c r="T6679" s="13"/>
      <c r="U6679" s="13"/>
      <c r="V6679" s="13"/>
      <c r="W6679" s="4"/>
      <c r="X6679" s="30"/>
    </row>
    <row r="6680" spans="1:24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13"/>
      <c r="T6680" s="13"/>
      <c r="U6680" s="13"/>
      <c r="V6680" s="13"/>
      <c r="W6680" s="4"/>
      <c r="X6680" s="30"/>
    </row>
    <row r="6681" spans="1:24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13"/>
      <c r="T6681" s="13"/>
      <c r="U6681" s="13"/>
      <c r="V6681" s="13"/>
      <c r="W6681" s="4"/>
      <c r="X6681" s="30"/>
    </row>
    <row r="6682" spans="1:24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13"/>
      <c r="T6682" s="13"/>
      <c r="U6682" s="13"/>
      <c r="V6682" s="13"/>
      <c r="W6682" s="4"/>
      <c r="X6682" s="30"/>
    </row>
    <row r="6683" spans="1:24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13"/>
      <c r="T6683" s="13"/>
      <c r="U6683" s="13"/>
      <c r="V6683" s="13"/>
      <c r="W6683" s="4"/>
      <c r="X6683" s="30"/>
    </row>
    <row r="6684" spans="1:24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13"/>
      <c r="T6684" s="13"/>
      <c r="U6684" s="13"/>
      <c r="V6684" s="13"/>
      <c r="W6684" s="4"/>
      <c r="X6684" s="30"/>
    </row>
    <row r="6685" spans="1:24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13"/>
      <c r="T6685" s="13"/>
      <c r="U6685" s="13"/>
      <c r="V6685" s="13"/>
      <c r="W6685" s="4"/>
      <c r="X6685" s="30"/>
    </row>
    <row r="6686" spans="1:24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13"/>
      <c r="T6686" s="13"/>
      <c r="U6686" s="13"/>
      <c r="V6686" s="13"/>
      <c r="W6686" s="4"/>
      <c r="X6686" s="30"/>
    </row>
    <row r="6687" spans="1:24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13"/>
      <c r="T6687" s="13"/>
      <c r="U6687" s="13"/>
      <c r="V6687" s="13"/>
      <c r="W6687" s="4"/>
      <c r="X6687" s="30"/>
    </row>
    <row r="6688" spans="1:24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13"/>
      <c r="T6688" s="13"/>
      <c r="U6688" s="13"/>
      <c r="V6688" s="13"/>
      <c r="W6688" s="4"/>
      <c r="X6688" s="30"/>
    </row>
    <row r="6689" spans="1:24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13"/>
      <c r="T6689" s="13"/>
      <c r="U6689" s="13"/>
      <c r="V6689" s="13"/>
      <c r="W6689" s="4"/>
      <c r="X6689" s="30"/>
    </row>
    <row r="6690" spans="1:24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13"/>
      <c r="T6690" s="13"/>
      <c r="U6690" s="13"/>
      <c r="V6690" s="13"/>
      <c r="W6690" s="4"/>
      <c r="X6690" s="30"/>
    </row>
    <row r="6691" spans="1:24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13"/>
      <c r="T6691" s="13"/>
      <c r="U6691" s="13"/>
      <c r="V6691" s="13"/>
      <c r="W6691" s="4"/>
      <c r="X6691" s="30"/>
    </row>
    <row r="6692" spans="1:24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13"/>
      <c r="T6692" s="13"/>
      <c r="U6692" s="13"/>
      <c r="V6692" s="13"/>
      <c r="W6692" s="4"/>
      <c r="X6692" s="30"/>
    </row>
    <row r="6693" spans="1:24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13"/>
      <c r="T6693" s="13"/>
      <c r="U6693" s="13"/>
      <c r="V6693" s="13"/>
      <c r="W6693" s="4"/>
      <c r="X6693" s="30"/>
    </row>
    <row r="6694" spans="1:24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13"/>
      <c r="T6694" s="13"/>
      <c r="U6694" s="13"/>
      <c r="V6694" s="13"/>
      <c r="W6694" s="4"/>
      <c r="X6694" s="30"/>
    </row>
    <row r="6695" spans="1:24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13"/>
      <c r="T6695" s="13"/>
      <c r="U6695" s="13"/>
      <c r="V6695" s="13"/>
      <c r="W6695" s="4"/>
      <c r="X6695" s="30"/>
    </row>
    <row r="6696" spans="1:24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13"/>
      <c r="T6696" s="13"/>
      <c r="U6696" s="13"/>
      <c r="V6696" s="13"/>
      <c r="W6696" s="4"/>
      <c r="X6696" s="30"/>
    </row>
    <row r="6697" spans="1:24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13"/>
      <c r="T6697" s="13"/>
      <c r="U6697" s="13"/>
      <c r="V6697" s="13"/>
      <c r="W6697" s="4"/>
      <c r="X6697" s="30"/>
    </row>
    <row r="6698" spans="1:24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13"/>
      <c r="T6698" s="13"/>
      <c r="U6698" s="13"/>
      <c r="V6698" s="13"/>
      <c r="W6698" s="4"/>
      <c r="X6698" s="30"/>
    </row>
    <row r="6699" spans="1:24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13"/>
      <c r="T6699" s="13"/>
      <c r="U6699" s="13"/>
      <c r="V6699" s="13"/>
      <c r="W6699" s="4"/>
      <c r="X6699" s="30"/>
    </row>
    <row r="6700" spans="1:24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13"/>
      <c r="T6700" s="13"/>
      <c r="U6700" s="13"/>
      <c r="V6700" s="13"/>
      <c r="W6700" s="4"/>
      <c r="X6700" s="30"/>
    </row>
    <row r="6701" spans="1:24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13"/>
      <c r="T6701" s="13"/>
      <c r="U6701" s="13"/>
      <c r="V6701" s="13"/>
      <c r="W6701" s="4"/>
      <c r="X6701" s="30"/>
    </row>
    <row r="6702" spans="1:24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13"/>
      <c r="T6702" s="13"/>
      <c r="U6702" s="13"/>
      <c r="V6702" s="13"/>
      <c r="W6702" s="4"/>
      <c r="X6702" s="30"/>
    </row>
    <row r="6703" spans="1:24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13"/>
      <c r="T6703" s="13"/>
      <c r="U6703" s="13"/>
      <c r="V6703" s="13"/>
      <c r="W6703" s="4"/>
      <c r="X6703" s="30"/>
    </row>
    <row r="6704" spans="1:24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13"/>
      <c r="T6704" s="13"/>
      <c r="U6704" s="13"/>
      <c r="V6704" s="13"/>
      <c r="W6704" s="4"/>
      <c r="X6704" s="30"/>
    </row>
    <row r="6705" spans="1:24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13"/>
      <c r="T6705" s="13"/>
      <c r="U6705" s="13"/>
      <c r="V6705" s="13"/>
      <c r="W6705" s="4"/>
      <c r="X6705" s="30"/>
    </row>
    <row r="6706" spans="1:24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13"/>
      <c r="T6706" s="13"/>
      <c r="U6706" s="13"/>
      <c r="V6706" s="13"/>
      <c r="W6706" s="4"/>
      <c r="X6706" s="30"/>
    </row>
    <row r="6707" spans="1:24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13"/>
      <c r="T6707" s="13"/>
      <c r="U6707" s="13"/>
      <c r="V6707" s="13"/>
      <c r="W6707" s="4"/>
      <c r="X6707" s="30"/>
    </row>
    <row r="6708" spans="1:24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13"/>
      <c r="T6708" s="13"/>
      <c r="U6708" s="13"/>
      <c r="V6708" s="13"/>
      <c r="W6708" s="4"/>
      <c r="X6708" s="30"/>
    </row>
    <row r="6709" spans="1:24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13"/>
      <c r="T6709" s="13"/>
      <c r="U6709" s="13"/>
      <c r="V6709" s="13"/>
      <c r="W6709" s="4"/>
      <c r="X6709" s="30"/>
    </row>
    <row r="6710" spans="1:24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13"/>
      <c r="T6710" s="13"/>
      <c r="U6710" s="13"/>
      <c r="V6710" s="13"/>
      <c r="W6710" s="4"/>
      <c r="X6710" s="30"/>
    </row>
    <row r="6711" spans="1:24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13"/>
      <c r="T6711" s="13"/>
      <c r="U6711" s="13"/>
      <c r="V6711" s="13"/>
      <c r="W6711" s="4"/>
      <c r="X6711" s="30"/>
    </row>
    <row r="6712" spans="1:24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13"/>
      <c r="T6712" s="13"/>
      <c r="U6712" s="13"/>
      <c r="V6712" s="13"/>
      <c r="W6712" s="4"/>
      <c r="X6712" s="30"/>
    </row>
    <row r="6713" spans="1:24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13"/>
      <c r="T6713" s="13"/>
      <c r="U6713" s="13"/>
      <c r="V6713" s="13"/>
      <c r="W6713" s="4"/>
      <c r="X6713" s="30"/>
    </row>
    <row r="6714" spans="1:24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13"/>
      <c r="T6714" s="13"/>
      <c r="U6714" s="13"/>
      <c r="V6714" s="13"/>
      <c r="W6714" s="4"/>
      <c r="X6714" s="30"/>
    </row>
    <row r="6715" spans="1:24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13"/>
      <c r="T6715" s="13"/>
      <c r="U6715" s="13"/>
      <c r="V6715" s="13"/>
      <c r="W6715" s="4"/>
      <c r="X6715" s="30"/>
    </row>
    <row r="6716" spans="1:24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13"/>
      <c r="T6716" s="13"/>
      <c r="U6716" s="13"/>
      <c r="V6716" s="13"/>
      <c r="W6716" s="4"/>
      <c r="X6716" s="30"/>
    </row>
    <row r="6717" spans="1:24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13"/>
      <c r="T6717" s="13"/>
      <c r="U6717" s="13"/>
      <c r="V6717" s="13"/>
      <c r="W6717" s="4"/>
      <c r="X6717" s="30"/>
    </row>
    <row r="6718" spans="1:24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13"/>
      <c r="T6718" s="13"/>
      <c r="U6718" s="13"/>
      <c r="V6718" s="13"/>
      <c r="W6718" s="4"/>
      <c r="X6718" s="30"/>
    </row>
    <row r="6719" spans="1:24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13"/>
      <c r="T6719" s="13"/>
      <c r="U6719" s="13"/>
      <c r="V6719" s="13"/>
      <c r="W6719" s="4"/>
      <c r="X6719" s="30"/>
    </row>
    <row r="6720" spans="1:24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13"/>
      <c r="T6720" s="13"/>
      <c r="U6720" s="13"/>
      <c r="V6720" s="13"/>
      <c r="W6720" s="4"/>
      <c r="X6720" s="30"/>
    </row>
    <row r="6721" spans="1:24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13"/>
      <c r="T6721" s="13"/>
      <c r="U6721" s="13"/>
      <c r="V6721" s="13"/>
      <c r="W6721" s="4"/>
      <c r="X6721" s="30"/>
    </row>
    <row r="6722" spans="1:24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13"/>
      <c r="T6722" s="13"/>
      <c r="U6722" s="13"/>
      <c r="V6722" s="13"/>
      <c r="W6722" s="4"/>
      <c r="X6722" s="30"/>
    </row>
    <row r="6723" spans="1:24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13"/>
      <c r="T6723" s="13"/>
      <c r="U6723" s="13"/>
      <c r="V6723" s="13"/>
      <c r="W6723" s="4"/>
      <c r="X6723" s="30"/>
    </row>
    <row r="6724" spans="1:24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13"/>
      <c r="T6724" s="13"/>
      <c r="U6724" s="13"/>
      <c r="V6724" s="13"/>
      <c r="W6724" s="4"/>
      <c r="X6724" s="30"/>
    </row>
    <row r="6725" spans="1:24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13"/>
      <c r="T6725" s="13"/>
      <c r="U6725" s="13"/>
      <c r="V6725" s="13"/>
      <c r="W6725" s="4"/>
      <c r="X6725" s="30"/>
    </row>
    <row r="6726" spans="1:24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13"/>
      <c r="T6726" s="13"/>
      <c r="U6726" s="13"/>
      <c r="V6726" s="13"/>
      <c r="W6726" s="4"/>
      <c r="X6726" s="30"/>
    </row>
    <row r="6727" spans="1:24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13"/>
      <c r="T6727" s="13"/>
      <c r="U6727" s="13"/>
      <c r="V6727" s="13"/>
      <c r="W6727" s="4"/>
      <c r="X6727" s="30"/>
    </row>
    <row r="6728" spans="1:24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13"/>
      <c r="T6728" s="13"/>
      <c r="U6728" s="13"/>
      <c r="V6728" s="13"/>
      <c r="W6728" s="4"/>
      <c r="X6728" s="30"/>
    </row>
    <row r="6729" spans="1:24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13"/>
      <c r="T6729" s="13"/>
      <c r="U6729" s="13"/>
      <c r="V6729" s="13"/>
      <c r="W6729" s="4"/>
      <c r="X6729" s="30"/>
    </row>
    <row r="6730" spans="1:24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13"/>
      <c r="T6730" s="13"/>
      <c r="U6730" s="13"/>
      <c r="V6730" s="13"/>
      <c r="W6730" s="4"/>
      <c r="X6730" s="30"/>
    </row>
    <row r="6731" spans="1:24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13"/>
      <c r="T6731" s="13"/>
      <c r="U6731" s="13"/>
      <c r="V6731" s="13"/>
      <c r="W6731" s="4"/>
      <c r="X6731" s="30"/>
    </row>
    <row r="6732" spans="1:24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13"/>
      <c r="T6732" s="13"/>
      <c r="U6732" s="13"/>
      <c r="V6732" s="13"/>
      <c r="W6732" s="4"/>
      <c r="X6732" s="30"/>
    </row>
    <row r="6733" spans="1:24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13"/>
      <c r="T6733" s="13"/>
      <c r="U6733" s="13"/>
      <c r="V6733" s="13"/>
      <c r="W6733" s="4"/>
      <c r="X6733" s="30"/>
    </row>
    <row r="6734" spans="1:24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13"/>
      <c r="T6734" s="13"/>
      <c r="U6734" s="13"/>
      <c r="V6734" s="13"/>
      <c r="W6734" s="4"/>
      <c r="X6734" s="30"/>
    </row>
    <row r="6735" spans="1:24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13"/>
      <c r="T6735" s="13"/>
      <c r="U6735" s="13"/>
      <c r="V6735" s="13"/>
      <c r="W6735" s="4"/>
      <c r="X6735" s="30"/>
    </row>
    <row r="6736" spans="1:24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13"/>
      <c r="T6736" s="13"/>
      <c r="U6736" s="13"/>
      <c r="V6736" s="13"/>
      <c r="W6736" s="4"/>
      <c r="X6736" s="30"/>
    </row>
    <row r="6737" spans="1:24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13"/>
      <c r="T6737" s="13"/>
      <c r="U6737" s="13"/>
      <c r="V6737" s="13"/>
      <c r="W6737" s="4"/>
      <c r="X6737" s="30"/>
    </row>
    <row r="6738" spans="1:24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13"/>
      <c r="T6738" s="13"/>
      <c r="U6738" s="13"/>
      <c r="V6738" s="13"/>
      <c r="W6738" s="4"/>
      <c r="X6738" s="30"/>
    </row>
    <row r="6739" spans="1:24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13"/>
      <c r="T6739" s="13"/>
      <c r="U6739" s="13"/>
      <c r="V6739" s="13"/>
      <c r="W6739" s="4"/>
      <c r="X6739" s="30"/>
    </row>
    <row r="6740" spans="1:24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13"/>
      <c r="T6740" s="13"/>
      <c r="U6740" s="13"/>
      <c r="V6740" s="13"/>
      <c r="W6740" s="4"/>
      <c r="X6740" s="30"/>
    </row>
    <row r="6741" spans="1:24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13"/>
      <c r="T6741" s="13"/>
      <c r="U6741" s="13"/>
      <c r="V6741" s="13"/>
      <c r="W6741" s="4"/>
      <c r="X6741" s="30"/>
    </row>
    <row r="6742" spans="1:24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13"/>
      <c r="T6742" s="13"/>
      <c r="U6742" s="13"/>
      <c r="V6742" s="13"/>
      <c r="W6742" s="4"/>
      <c r="X6742" s="30"/>
    </row>
    <row r="6743" spans="1:24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13"/>
      <c r="T6743" s="13"/>
      <c r="U6743" s="13"/>
      <c r="V6743" s="13"/>
      <c r="W6743" s="4"/>
      <c r="X6743" s="30"/>
    </row>
    <row r="6744" spans="1:24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13"/>
      <c r="T6744" s="13"/>
      <c r="U6744" s="13"/>
      <c r="V6744" s="13"/>
      <c r="W6744" s="4"/>
      <c r="X6744" s="30"/>
    </row>
    <row r="6745" spans="1:24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13"/>
      <c r="T6745" s="13"/>
      <c r="U6745" s="13"/>
      <c r="V6745" s="13"/>
      <c r="W6745" s="4"/>
      <c r="X6745" s="30"/>
    </row>
    <row r="6746" spans="1:24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13"/>
      <c r="T6746" s="13"/>
      <c r="U6746" s="13"/>
      <c r="V6746" s="13"/>
      <c r="W6746" s="4"/>
      <c r="X6746" s="30"/>
    </row>
    <row r="6747" spans="1:24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13"/>
      <c r="T6747" s="13"/>
      <c r="U6747" s="13"/>
      <c r="V6747" s="13"/>
      <c r="W6747" s="4"/>
      <c r="X6747" s="30"/>
    </row>
    <row r="6748" spans="1:24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13"/>
      <c r="T6748" s="13"/>
      <c r="U6748" s="13"/>
      <c r="V6748" s="13"/>
      <c r="W6748" s="4"/>
      <c r="X6748" s="30"/>
    </row>
    <row r="6749" spans="1:24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13"/>
      <c r="T6749" s="13"/>
      <c r="U6749" s="13"/>
      <c r="V6749" s="13"/>
      <c r="W6749" s="4"/>
      <c r="X6749" s="30"/>
    </row>
    <row r="6750" spans="1:24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13"/>
      <c r="T6750" s="13"/>
      <c r="U6750" s="13"/>
      <c r="V6750" s="13"/>
      <c r="W6750" s="4"/>
      <c r="X6750" s="30"/>
    </row>
    <row r="6751" spans="1:24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13"/>
      <c r="T6751" s="13"/>
      <c r="U6751" s="13"/>
      <c r="V6751" s="13"/>
      <c r="W6751" s="4"/>
      <c r="X6751" s="30"/>
    </row>
    <row r="6752" spans="1:24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13"/>
      <c r="T6752" s="13"/>
      <c r="U6752" s="13"/>
      <c r="V6752" s="13"/>
      <c r="W6752" s="4"/>
      <c r="X6752" s="30"/>
    </row>
    <row r="6753" spans="1:24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13"/>
      <c r="T6753" s="13"/>
      <c r="U6753" s="13"/>
      <c r="V6753" s="13"/>
      <c r="W6753" s="4"/>
      <c r="X6753" s="30"/>
    </row>
    <row r="6754" spans="1:24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13"/>
      <c r="T6754" s="13"/>
      <c r="U6754" s="13"/>
      <c r="V6754" s="13"/>
      <c r="W6754" s="4"/>
      <c r="X6754" s="30"/>
    </row>
    <row r="6755" spans="1:24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13"/>
      <c r="T6755" s="13"/>
      <c r="U6755" s="13"/>
      <c r="V6755" s="13"/>
      <c r="W6755" s="4"/>
      <c r="X6755" s="30"/>
    </row>
    <row r="6756" spans="1:24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13"/>
      <c r="T6756" s="13"/>
      <c r="U6756" s="13"/>
      <c r="V6756" s="13"/>
      <c r="W6756" s="4"/>
      <c r="X6756" s="30"/>
    </row>
    <row r="6757" spans="1:24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13"/>
      <c r="T6757" s="13"/>
      <c r="U6757" s="13"/>
      <c r="V6757" s="13"/>
      <c r="W6757" s="4"/>
      <c r="X6757" s="30"/>
    </row>
    <row r="6758" spans="1:24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13"/>
      <c r="T6758" s="13"/>
      <c r="U6758" s="13"/>
      <c r="V6758" s="13"/>
      <c r="W6758" s="4"/>
      <c r="X6758" s="30"/>
    </row>
    <row r="6759" spans="1:24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13"/>
      <c r="T6759" s="13"/>
      <c r="U6759" s="13"/>
      <c r="V6759" s="13"/>
      <c r="W6759" s="4"/>
      <c r="X6759" s="30"/>
    </row>
    <row r="6760" spans="1:24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13"/>
      <c r="T6760" s="13"/>
      <c r="U6760" s="13"/>
      <c r="V6760" s="13"/>
      <c r="W6760" s="4"/>
      <c r="X6760" s="30"/>
    </row>
    <row r="6761" spans="1:24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13"/>
      <c r="T6761" s="13"/>
      <c r="U6761" s="13"/>
      <c r="V6761" s="13"/>
      <c r="W6761" s="4"/>
      <c r="X6761" s="30"/>
    </row>
    <row r="6762" spans="1:24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13"/>
      <c r="T6762" s="13"/>
      <c r="U6762" s="13"/>
      <c r="V6762" s="13"/>
      <c r="W6762" s="4"/>
      <c r="X6762" s="30"/>
    </row>
    <row r="6763" spans="1:24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13"/>
      <c r="T6763" s="13"/>
      <c r="U6763" s="13"/>
      <c r="V6763" s="13"/>
      <c r="W6763" s="4"/>
      <c r="X6763" s="30"/>
    </row>
    <row r="6764" spans="1:24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13"/>
      <c r="T6764" s="13"/>
      <c r="U6764" s="13"/>
      <c r="V6764" s="13"/>
      <c r="W6764" s="4"/>
      <c r="X6764" s="30"/>
    </row>
    <row r="6765" spans="1:24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13"/>
      <c r="T6765" s="13"/>
      <c r="U6765" s="13"/>
      <c r="V6765" s="13"/>
      <c r="W6765" s="4"/>
      <c r="X6765" s="30"/>
    </row>
    <row r="6766" spans="1:24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13"/>
      <c r="T6766" s="13"/>
      <c r="U6766" s="13"/>
      <c r="V6766" s="13"/>
      <c r="W6766" s="4"/>
      <c r="X6766" s="30"/>
    </row>
    <row r="6767" spans="1:24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13"/>
      <c r="T6767" s="13"/>
      <c r="U6767" s="13"/>
      <c r="V6767" s="13"/>
      <c r="W6767" s="4"/>
      <c r="X6767" s="30"/>
    </row>
    <row r="6768" spans="1:24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13"/>
      <c r="T6768" s="13"/>
      <c r="U6768" s="13"/>
      <c r="V6768" s="13"/>
      <c r="W6768" s="4"/>
      <c r="X6768" s="30"/>
    </row>
    <row r="6769" spans="1:24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13"/>
      <c r="T6769" s="13"/>
      <c r="U6769" s="13"/>
      <c r="V6769" s="13"/>
      <c r="W6769" s="4"/>
      <c r="X6769" s="30"/>
    </row>
    <row r="6770" spans="1:24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13"/>
      <c r="T6770" s="13"/>
      <c r="U6770" s="13"/>
      <c r="V6770" s="13"/>
      <c r="W6770" s="4"/>
      <c r="X6770" s="30"/>
    </row>
    <row r="6771" spans="1:24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13"/>
      <c r="T6771" s="13"/>
      <c r="U6771" s="13"/>
      <c r="V6771" s="13"/>
      <c r="W6771" s="4"/>
      <c r="X6771" s="30"/>
    </row>
    <row r="6772" spans="1:24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13"/>
      <c r="T6772" s="13"/>
      <c r="U6772" s="13"/>
      <c r="V6772" s="13"/>
      <c r="W6772" s="4"/>
      <c r="X6772" s="30"/>
    </row>
    <row r="6773" spans="1:24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13"/>
      <c r="T6773" s="13"/>
      <c r="U6773" s="13"/>
      <c r="V6773" s="13"/>
      <c r="W6773" s="4"/>
      <c r="X6773" s="30"/>
    </row>
    <row r="6774" spans="1:24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13"/>
      <c r="T6774" s="13"/>
      <c r="U6774" s="13"/>
      <c r="V6774" s="13"/>
      <c r="W6774" s="4"/>
      <c r="X6774" s="30"/>
    </row>
    <row r="6775" spans="1:24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13"/>
      <c r="T6775" s="13"/>
      <c r="U6775" s="13"/>
      <c r="V6775" s="13"/>
      <c r="W6775" s="4"/>
      <c r="X6775" s="30"/>
    </row>
    <row r="6776" spans="1:24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13"/>
      <c r="T6776" s="13"/>
      <c r="U6776" s="13"/>
      <c r="V6776" s="13"/>
      <c r="W6776" s="4"/>
      <c r="X6776" s="30"/>
    </row>
    <row r="6777" spans="1:24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13"/>
      <c r="T6777" s="13"/>
      <c r="U6777" s="13"/>
      <c r="V6777" s="13"/>
      <c r="W6777" s="4"/>
      <c r="X6777" s="30"/>
    </row>
    <row r="6778" spans="1:24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13"/>
      <c r="T6778" s="13"/>
      <c r="U6778" s="13"/>
      <c r="V6778" s="13"/>
      <c r="W6778" s="4"/>
      <c r="X6778" s="30"/>
    </row>
    <row r="6779" spans="1:24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13"/>
      <c r="T6779" s="13"/>
      <c r="U6779" s="13"/>
      <c r="V6779" s="13"/>
      <c r="W6779" s="4"/>
      <c r="X6779" s="30"/>
    </row>
    <row r="6780" spans="1:24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13"/>
      <c r="T6780" s="13"/>
      <c r="U6780" s="13"/>
      <c r="V6780" s="13"/>
      <c r="W6780" s="4"/>
      <c r="X6780" s="30"/>
    </row>
    <row r="6781" spans="1:24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13"/>
      <c r="T6781" s="13"/>
      <c r="U6781" s="13"/>
      <c r="V6781" s="13"/>
      <c r="W6781" s="4"/>
      <c r="X6781" s="30"/>
    </row>
    <row r="6782" spans="1:24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13"/>
      <c r="T6782" s="13"/>
      <c r="U6782" s="13"/>
      <c r="V6782" s="13"/>
      <c r="W6782" s="4"/>
      <c r="X6782" s="30"/>
    </row>
    <row r="6783" spans="1:24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13"/>
      <c r="T6783" s="13"/>
      <c r="U6783" s="13"/>
      <c r="V6783" s="13"/>
      <c r="W6783" s="4"/>
      <c r="X6783" s="30"/>
    </row>
    <row r="6784" spans="1:24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13"/>
      <c r="T6784" s="13"/>
      <c r="U6784" s="13"/>
      <c r="V6784" s="13"/>
      <c r="W6784" s="4"/>
      <c r="X6784" s="30"/>
    </row>
    <row r="6785" spans="1:24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13"/>
      <c r="T6785" s="13"/>
      <c r="U6785" s="13"/>
      <c r="V6785" s="13"/>
      <c r="W6785" s="4"/>
      <c r="X6785" s="30"/>
    </row>
    <row r="6786" spans="1:24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13"/>
      <c r="T6786" s="13"/>
      <c r="U6786" s="13"/>
      <c r="V6786" s="13"/>
      <c r="W6786" s="4"/>
      <c r="X6786" s="30"/>
    </row>
    <row r="6787" spans="1:24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13"/>
      <c r="T6787" s="13"/>
      <c r="U6787" s="13"/>
      <c r="V6787" s="13"/>
      <c r="W6787" s="4"/>
      <c r="X6787" s="30"/>
    </row>
    <row r="6788" spans="1:24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13"/>
      <c r="T6788" s="13"/>
      <c r="U6788" s="13"/>
      <c r="V6788" s="13"/>
      <c r="W6788" s="4"/>
      <c r="X6788" s="30"/>
    </row>
    <row r="6789" spans="1:24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13"/>
      <c r="T6789" s="13"/>
      <c r="U6789" s="13"/>
      <c r="V6789" s="13"/>
      <c r="W6789" s="4"/>
      <c r="X6789" s="30"/>
    </row>
    <row r="6790" spans="1:24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13"/>
      <c r="T6790" s="13"/>
      <c r="U6790" s="13"/>
      <c r="V6790" s="13"/>
      <c r="W6790" s="4"/>
      <c r="X6790" s="30"/>
    </row>
    <row r="6791" spans="1:24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13"/>
      <c r="T6791" s="13"/>
      <c r="U6791" s="13"/>
      <c r="V6791" s="13"/>
      <c r="W6791" s="4"/>
      <c r="X6791" s="30"/>
    </row>
    <row r="6792" spans="1:24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13"/>
      <c r="T6792" s="13"/>
      <c r="U6792" s="13"/>
      <c r="V6792" s="13"/>
      <c r="W6792" s="4"/>
      <c r="X6792" s="30"/>
    </row>
    <row r="6793" spans="1:24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13"/>
      <c r="T6793" s="13"/>
      <c r="U6793" s="13"/>
      <c r="V6793" s="13"/>
      <c r="W6793" s="4"/>
      <c r="X6793" s="30"/>
    </row>
    <row r="6794" spans="1:24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13"/>
      <c r="T6794" s="13"/>
      <c r="U6794" s="13"/>
      <c r="V6794" s="13"/>
      <c r="W6794" s="4"/>
      <c r="X6794" s="30"/>
    </row>
    <row r="6795" spans="1:24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13"/>
      <c r="T6795" s="13"/>
      <c r="U6795" s="13"/>
      <c r="V6795" s="13"/>
      <c r="W6795" s="4"/>
      <c r="X6795" s="30"/>
    </row>
    <row r="6796" spans="1:24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13"/>
      <c r="T6796" s="13"/>
      <c r="U6796" s="13"/>
      <c r="V6796" s="13"/>
      <c r="W6796" s="4"/>
      <c r="X6796" s="30"/>
    </row>
    <row r="6797" spans="1:24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13"/>
      <c r="T6797" s="13"/>
      <c r="U6797" s="13"/>
      <c r="V6797" s="13"/>
      <c r="W6797" s="4"/>
      <c r="X6797" s="30"/>
    </row>
    <row r="6798" spans="1:24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13"/>
      <c r="T6798" s="13"/>
      <c r="U6798" s="13"/>
      <c r="V6798" s="13"/>
      <c r="W6798" s="4"/>
      <c r="X6798" s="30"/>
    </row>
    <row r="6799" spans="1:24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13"/>
      <c r="T6799" s="13"/>
      <c r="U6799" s="13"/>
      <c r="V6799" s="13"/>
      <c r="W6799" s="4"/>
      <c r="X6799" s="30"/>
    </row>
    <row r="6800" spans="1:24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13"/>
      <c r="T6800" s="13"/>
      <c r="U6800" s="13"/>
      <c r="V6800" s="13"/>
      <c r="W6800" s="4"/>
      <c r="X6800" s="30"/>
    </row>
    <row r="6801" spans="1:24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13"/>
      <c r="T6801" s="13"/>
      <c r="U6801" s="13"/>
      <c r="V6801" s="13"/>
      <c r="W6801" s="4"/>
      <c r="X6801" s="30"/>
    </row>
    <row r="6802" spans="1:24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13"/>
      <c r="T6802" s="13"/>
      <c r="U6802" s="13"/>
      <c r="V6802" s="13"/>
      <c r="W6802" s="4"/>
      <c r="X6802" s="30"/>
    </row>
    <row r="6803" spans="1:24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13"/>
      <c r="T6803" s="13"/>
      <c r="U6803" s="13"/>
      <c r="V6803" s="13"/>
      <c r="W6803" s="4"/>
      <c r="X6803" s="30"/>
    </row>
    <row r="6804" spans="1:24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13"/>
      <c r="T6804" s="13"/>
      <c r="U6804" s="13"/>
      <c r="V6804" s="13"/>
      <c r="W6804" s="4"/>
      <c r="X6804" s="30"/>
    </row>
    <row r="6805" spans="1:24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13"/>
      <c r="T6805" s="13"/>
      <c r="U6805" s="13"/>
      <c r="V6805" s="13"/>
      <c r="W6805" s="4"/>
      <c r="X6805" s="30"/>
    </row>
    <row r="6806" spans="1:24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13"/>
      <c r="T6806" s="13"/>
      <c r="U6806" s="13"/>
      <c r="V6806" s="13"/>
      <c r="W6806" s="4"/>
      <c r="X6806" s="30"/>
    </row>
    <row r="6807" spans="1:24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13"/>
      <c r="T6807" s="13"/>
      <c r="U6807" s="13"/>
      <c r="V6807" s="13"/>
      <c r="W6807" s="4"/>
      <c r="X6807" s="30"/>
    </row>
    <row r="6808" spans="1:24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13"/>
      <c r="T6808" s="13"/>
      <c r="U6808" s="13"/>
      <c r="V6808" s="13"/>
      <c r="W6808" s="4"/>
      <c r="X6808" s="30"/>
    </row>
    <row r="6809" spans="1:24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13"/>
      <c r="T6809" s="13"/>
      <c r="U6809" s="13"/>
      <c r="V6809" s="13"/>
      <c r="W6809" s="4"/>
      <c r="X6809" s="30"/>
    </row>
    <row r="6810" spans="1:24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13"/>
      <c r="T6810" s="13"/>
      <c r="U6810" s="13"/>
      <c r="V6810" s="13"/>
      <c r="W6810" s="4"/>
      <c r="X6810" s="30"/>
    </row>
    <row r="6811" spans="1:24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13"/>
      <c r="T6811" s="13"/>
      <c r="U6811" s="13"/>
      <c r="V6811" s="13"/>
      <c r="W6811" s="4"/>
      <c r="X6811" s="30"/>
    </row>
    <row r="6812" spans="1:24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13"/>
      <c r="T6812" s="13"/>
      <c r="U6812" s="13"/>
      <c r="V6812" s="13"/>
      <c r="W6812" s="4"/>
      <c r="X6812" s="30"/>
    </row>
    <row r="6813" spans="1:24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13"/>
      <c r="T6813" s="13"/>
      <c r="U6813" s="13"/>
      <c r="V6813" s="13"/>
      <c r="W6813" s="4"/>
      <c r="X6813" s="30"/>
    </row>
    <row r="6814" spans="1:24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13"/>
      <c r="T6814" s="13"/>
      <c r="U6814" s="13"/>
      <c r="V6814" s="13"/>
      <c r="W6814" s="4"/>
      <c r="X6814" s="30"/>
    </row>
    <row r="6815" spans="1:24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13"/>
      <c r="T6815" s="13"/>
      <c r="U6815" s="13"/>
      <c r="V6815" s="13"/>
      <c r="W6815" s="4"/>
      <c r="X6815" s="30"/>
    </row>
    <row r="6816" spans="1:24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13"/>
      <c r="T6816" s="13"/>
      <c r="U6816" s="13"/>
      <c r="V6816" s="13"/>
      <c r="W6816" s="4"/>
      <c r="X6816" s="30"/>
    </row>
    <row r="6817" spans="1:24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13"/>
      <c r="T6817" s="13"/>
      <c r="U6817" s="13"/>
      <c r="V6817" s="13"/>
      <c r="W6817" s="4"/>
      <c r="X6817" s="30"/>
    </row>
    <row r="6818" spans="1:24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13"/>
      <c r="T6818" s="13"/>
      <c r="U6818" s="13"/>
      <c r="V6818" s="13"/>
      <c r="W6818" s="4"/>
      <c r="X6818" s="30"/>
    </row>
    <row r="6819" spans="1:24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13"/>
      <c r="T6819" s="13"/>
      <c r="U6819" s="13"/>
      <c r="V6819" s="13"/>
      <c r="W6819" s="4"/>
      <c r="X6819" s="30"/>
    </row>
    <row r="6820" spans="1:24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13"/>
      <c r="T6820" s="13"/>
      <c r="U6820" s="13"/>
      <c r="V6820" s="13"/>
      <c r="W6820" s="4"/>
      <c r="X6820" s="30"/>
    </row>
    <row r="6821" spans="1:24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13"/>
      <c r="T6821" s="13"/>
      <c r="U6821" s="13"/>
      <c r="V6821" s="13"/>
      <c r="W6821" s="4"/>
      <c r="X6821" s="30"/>
    </row>
    <row r="6822" spans="1:24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13"/>
      <c r="T6822" s="13"/>
      <c r="U6822" s="13"/>
      <c r="V6822" s="13"/>
      <c r="W6822" s="4"/>
      <c r="X6822" s="30"/>
    </row>
    <row r="6823" spans="1:24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13"/>
      <c r="T6823" s="13"/>
      <c r="U6823" s="13"/>
      <c r="V6823" s="13"/>
      <c r="W6823" s="4"/>
      <c r="X6823" s="30"/>
    </row>
    <row r="6824" spans="1:24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13"/>
      <c r="T6824" s="13"/>
      <c r="U6824" s="13"/>
      <c r="V6824" s="13"/>
      <c r="W6824" s="4"/>
      <c r="X6824" s="30"/>
    </row>
    <row r="6825" spans="1:24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13"/>
      <c r="T6825" s="13"/>
      <c r="U6825" s="13"/>
      <c r="V6825" s="13"/>
      <c r="W6825" s="4"/>
      <c r="X6825" s="30"/>
    </row>
    <row r="6826" spans="1:24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13"/>
      <c r="T6826" s="13"/>
      <c r="U6826" s="13"/>
      <c r="V6826" s="13"/>
      <c r="W6826" s="4"/>
      <c r="X6826" s="30"/>
    </row>
    <row r="6827" spans="1:24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13"/>
      <c r="T6827" s="13"/>
      <c r="U6827" s="13"/>
      <c r="V6827" s="13"/>
      <c r="W6827" s="4"/>
      <c r="X6827" s="30"/>
    </row>
    <row r="6828" spans="1:24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13"/>
      <c r="T6828" s="13"/>
      <c r="U6828" s="13"/>
      <c r="V6828" s="13"/>
      <c r="W6828" s="4"/>
      <c r="X6828" s="30"/>
    </row>
    <row r="6829" spans="1:24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13"/>
      <c r="T6829" s="13"/>
      <c r="U6829" s="13"/>
      <c r="V6829" s="13"/>
      <c r="W6829" s="4"/>
      <c r="X6829" s="30"/>
    </row>
    <row r="6830" spans="1:24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13"/>
      <c r="T6830" s="13"/>
      <c r="U6830" s="13"/>
      <c r="V6830" s="13"/>
      <c r="W6830" s="4"/>
      <c r="X6830" s="30"/>
    </row>
    <row r="6831" spans="1:24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13"/>
      <c r="T6831" s="13"/>
      <c r="U6831" s="13"/>
      <c r="V6831" s="13"/>
      <c r="W6831" s="4"/>
      <c r="X6831" s="30"/>
    </row>
    <row r="6832" spans="1:24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13"/>
      <c r="T6832" s="13"/>
      <c r="U6832" s="13"/>
      <c r="V6832" s="13"/>
      <c r="W6832" s="4"/>
      <c r="X6832" s="30"/>
    </row>
    <row r="6833" spans="1:24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13"/>
      <c r="T6833" s="13"/>
      <c r="U6833" s="13"/>
      <c r="V6833" s="13"/>
      <c r="W6833" s="4"/>
      <c r="X6833" s="30"/>
    </row>
    <row r="6834" spans="1:24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13"/>
      <c r="T6834" s="13"/>
      <c r="U6834" s="13"/>
      <c r="V6834" s="13"/>
      <c r="W6834" s="4"/>
      <c r="X6834" s="30"/>
    </row>
    <row r="6835" spans="1:24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13"/>
      <c r="T6835" s="13"/>
      <c r="U6835" s="13"/>
      <c r="V6835" s="13"/>
      <c r="W6835" s="4"/>
      <c r="X6835" s="30"/>
    </row>
    <row r="6836" spans="1:24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13"/>
      <c r="T6836" s="13"/>
      <c r="U6836" s="13"/>
      <c r="V6836" s="13"/>
      <c r="W6836" s="4"/>
      <c r="X6836" s="30"/>
    </row>
    <row r="6837" spans="1:24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13"/>
      <c r="T6837" s="13"/>
      <c r="U6837" s="13"/>
      <c r="V6837" s="13"/>
      <c r="W6837" s="4"/>
      <c r="X6837" s="30"/>
    </row>
    <row r="6838" spans="1:24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13"/>
      <c r="T6838" s="13"/>
      <c r="U6838" s="13"/>
      <c r="V6838" s="13"/>
      <c r="W6838" s="4"/>
      <c r="X6838" s="30"/>
    </row>
    <row r="6839" spans="1:24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13"/>
      <c r="T6839" s="13"/>
      <c r="U6839" s="13"/>
      <c r="V6839" s="13"/>
      <c r="W6839" s="4"/>
      <c r="X6839" s="30"/>
    </row>
    <row r="6840" spans="1:24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13"/>
      <c r="T6840" s="13"/>
      <c r="U6840" s="13"/>
      <c r="V6840" s="13"/>
      <c r="W6840" s="4"/>
      <c r="X6840" s="30"/>
    </row>
    <row r="6841" spans="1:24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13"/>
      <c r="T6841" s="13"/>
      <c r="U6841" s="13"/>
      <c r="V6841" s="13"/>
      <c r="W6841" s="4"/>
      <c r="X6841" s="30"/>
    </row>
    <row r="6842" spans="1:24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13"/>
      <c r="T6842" s="13"/>
      <c r="U6842" s="13"/>
      <c r="V6842" s="13"/>
      <c r="W6842" s="4"/>
      <c r="X6842" s="30"/>
    </row>
    <row r="6843" spans="1:24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13"/>
      <c r="T6843" s="13"/>
      <c r="U6843" s="13"/>
      <c r="V6843" s="13"/>
      <c r="W6843" s="4"/>
      <c r="X6843" s="30"/>
    </row>
    <row r="6844" spans="1:24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13"/>
      <c r="T6844" s="13"/>
      <c r="U6844" s="13"/>
      <c r="V6844" s="13"/>
      <c r="W6844" s="4"/>
      <c r="X6844" s="30"/>
    </row>
    <row r="6845" spans="1:24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13"/>
      <c r="T6845" s="13"/>
      <c r="U6845" s="13"/>
      <c r="V6845" s="13"/>
      <c r="W6845" s="4"/>
      <c r="X6845" s="30"/>
    </row>
    <row r="6846" spans="1:24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13"/>
      <c r="T6846" s="13"/>
      <c r="U6846" s="13"/>
      <c r="V6846" s="13"/>
      <c r="W6846" s="4"/>
      <c r="X6846" s="30"/>
    </row>
    <row r="6847" spans="1:24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13"/>
      <c r="T6847" s="13"/>
      <c r="U6847" s="13"/>
      <c r="V6847" s="13"/>
      <c r="W6847" s="4"/>
      <c r="X6847" s="30"/>
    </row>
    <row r="6848" spans="1:24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13"/>
      <c r="T6848" s="13"/>
      <c r="U6848" s="13"/>
      <c r="V6848" s="13"/>
      <c r="W6848" s="4"/>
      <c r="X6848" s="30"/>
    </row>
    <row r="6849" spans="1:24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13"/>
      <c r="T6849" s="13"/>
      <c r="U6849" s="13"/>
      <c r="V6849" s="13"/>
      <c r="W6849" s="4"/>
      <c r="X6849" s="30"/>
    </row>
    <row r="6850" spans="1:24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13"/>
      <c r="T6850" s="13"/>
      <c r="U6850" s="13"/>
      <c r="V6850" s="13"/>
      <c r="W6850" s="4"/>
      <c r="X6850" s="30"/>
    </row>
    <row r="6851" spans="1:24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13"/>
      <c r="T6851" s="13"/>
      <c r="U6851" s="13"/>
      <c r="V6851" s="13"/>
      <c r="W6851" s="4"/>
      <c r="X6851" s="30"/>
    </row>
    <row r="6852" spans="1:24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13"/>
      <c r="T6852" s="13"/>
      <c r="U6852" s="13"/>
      <c r="V6852" s="13"/>
      <c r="W6852" s="4"/>
      <c r="X6852" s="30"/>
    </row>
    <row r="6853" spans="1:24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13"/>
      <c r="T6853" s="13"/>
      <c r="U6853" s="13"/>
      <c r="V6853" s="13"/>
      <c r="W6853" s="4"/>
      <c r="X6853" s="30"/>
    </row>
    <row r="6854" spans="1:24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13"/>
      <c r="T6854" s="13"/>
      <c r="U6854" s="13"/>
      <c r="V6854" s="13"/>
      <c r="W6854" s="4"/>
      <c r="X6854" s="30"/>
    </row>
    <row r="6855" spans="1:24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13"/>
      <c r="T6855" s="13"/>
      <c r="U6855" s="13"/>
      <c r="V6855" s="13"/>
      <c r="W6855" s="4"/>
      <c r="X6855" s="30"/>
    </row>
    <row r="6856" spans="1:24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13"/>
      <c r="T6856" s="13"/>
      <c r="U6856" s="13"/>
      <c r="V6856" s="13"/>
      <c r="W6856" s="4"/>
      <c r="X6856" s="30"/>
    </row>
    <row r="6857" spans="1:24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13"/>
      <c r="T6857" s="13"/>
      <c r="U6857" s="13"/>
      <c r="V6857" s="13"/>
      <c r="W6857" s="4"/>
      <c r="X6857" s="30"/>
    </row>
    <row r="6858" spans="1:24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13"/>
      <c r="T6858" s="13"/>
      <c r="U6858" s="13"/>
      <c r="V6858" s="13"/>
      <c r="W6858" s="4"/>
      <c r="X6858" s="30"/>
    </row>
    <row r="6859" spans="1:24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13"/>
      <c r="T6859" s="13"/>
      <c r="U6859" s="13"/>
      <c r="V6859" s="13"/>
      <c r="W6859" s="4"/>
      <c r="X6859" s="30"/>
    </row>
    <row r="6860" spans="1:24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13"/>
      <c r="T6860" s="13"/>
      <c r="U6860" s="13"/>
      <c r="V6860" s="13"/>
      <c r="W6860" s="4"/>
      <c r="X6860" s="30"/>
    </row>
    <row r="6861" spans="1:24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13"/>
      <c r="T6861" s="13"/>
      <c r="U6861" s="13"/>
      <c r="V6861" s="13"/>
      <c r="W6861" s="4"/>
      <c r="X6861" s="30"/>
    </row>
    <row r="6862" spans="1:24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13"/>
      <c r="T6862" s="13"/>
      <c r="U6862" s="13"/>
      <c r="V6862" s="13"/>
      <c r="W6862" s="4"/>
      <c r="X6862" s="30"/>
    </row>
    <row r="6863" spans="1:24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13"/>
      <c r="T6863" s="13"/>
      <c r="U6863" s="13"/>
      <c r="V6863" s="13"/>
      <c r="W6863" s="4"/>
      <c r="X6863" s="30"/>
    </row>
    <row r="6864" spans="1:24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13"/>
      <c r="T6864" s="13"/>
      <c r="U6864" s="13"/>
      <c r="V6864" s="13"/>
      <c r="W6864" s="4"/>
      <c r="X6864" s="30"/>
    </row>
    <row r="6865" spans="1:24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13"/>
      <c r="T6865" s="13"/>
      <c r="U6865" s="13"/>
      <c r="V6865" s="13"/>
      <c r="W6865" s="4"/>
      <c r="X6865" s="30"/>
    </row>
    <row r="6866" spans="1:24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13"/>
      <c r="T6866" s="13"/>
      <c r="U6866" s="13"/>
      <c r="V6866" s="13"/>
      <c r="W6866" s="4"/>
      <c r="X6866" s="30"/>
    </row>
    <row r="6867" spans="1:24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13"/>
      <c r="T6867" s="13"/>
      <c r="U6867" s="13"/>
      <c r="V6867" s="13"/>
      <c r="W6867" s="4"/>
      <c r="X6867" s="30"/>
    </row>
    <row r="6868" spans="1:24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13"/>
      <c r="T6868" s="13"/>
      <c r="U6868" s="13"/>
      <c r="V6868" s="13"/>
      <c r="W6868" s="4"/>
      <c r="X6868" s="30"/>
    </row>
    <row r="6869" spans="1:24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13"/>
      <c r="T6869" s="13"/>
      <c r="U6869" s="13"/>
      <c r="V6869" s="13"/>
      <c r="W6869" s="4"/>
      <c r="X6869" s="30"/>
    </row>
    <row r="6870" spans="1:24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13"/>
      <c r="T6870" s="13"/>
      <c r="U6870" s="13"/>
      <c r="V6870" s="13"/>
      <c r="W6870" s="4"/>
      <c r="X6870" s="30"/>
    </row>
    <row r="6871" spans="1:24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13"/>
      <c r="T6871" s="13"/>
      <c r="U6871" s="13"/>
      <c r="V6871" s="13"/>
      <c r="W6871" s="4"/>
      <c r="X6871" s="30"/>
    </row>
    <row r="6872" spans="1:24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13"/>
      <c r="T6872" s="13"/>
      <c r="U6872" s="13"/>
      <c r="V6872" s="13"/>
      <c r="W6872" s="4"/>
      <c r="X6872" s="30"/>
    </row>
    <row r="6873" spans="1:24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13"/>
      <c r="T6873" s="13"/>
      <c r="U6873" s="13"/>
      <c r="V6873" s="13"/>
      <c r="W6873" s="4"/>
      <c r="X6873" s="30"/>
    </row>
    <row r="6874" spans="1:24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13"/>
      <c r="T6874" s="13"/>
      <c r="U6874" s="13"/>
      <c r="V6874" s="13"/>
      <c r="W6874" s="4"/>
      <c r="X6874" s="30"/>
    </row>
    <row r="6875" spans="1:24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13"/>
      <c r="T6875" s="13"/>
      <c r="U6875" s="13"/>
      <c r="V6875" s="13"/>
      <c r="W6875" s="4"/>
      <c r="X6875" s="30"/>
    </row>
    <row r="6876" spans="1:24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13"/>
      <c r="T6876" s="13"/>
      <c r="U6876" s="13"/>
      <c r="V6876" s="13"/>
      <c r="W6876" s="4"/>
      <c r="X6876" s="30"/>
    </row>
    <row r="6877" spans="1:24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13"/>
      <c r="T6877" s="13"/>
      <c r="U6877" s="13"/>
      <c r="V6877" s="13"/>
      <c r="W6877" s="4"/>
      <c r="X6877" s="30"/>
    </row>
    <row r="6878" spans="1:24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13"/>
      <c r="T6878" s="13"/>
      <c r="U6878" s="13"/>
      <c r="V6878" s="13"/>
      <c r="W6878" s="4"/>
      <c r="X6878" s="30"/>
    </row>
    <row r="6879" spans="1:24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13"/>
      <c r="T6879" s="13"/>
      <c r="U6879" s="13"/>
      <c r="V6879" s="13"/>
      <c r="W6879" s="4"/>
      <c r="X6879" s="30"/>
    </row>
    <row r="6880" spans="1:24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13"/>
      <c r="T6880" s="13"/>
      <c r="U6880" s="13"/>
      <c r="V6880" s="13"/>
      <c r="W6880" s="4"/>
      <c r="X6880" s="30"/>
    </row>
    <row r="6881" spans="1:24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13"/>
      <c r="T6881" s="13"/>
      <c r="U6881" s="13"/>
      <c r="V6881" s="13"/>
      <c r="W6881" s="4"/>
      <c r="X6881" s="30"/>
    </row>
    <row r="6882" spans="1:24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13"/>
      <c r="T6882" s="13"/>
      <c r="U6882" s="13"/>
      <c r="V6882" s="13"/>
      <c r="W6882" s="4"/>
      <c r="X6882" s="30"/>
    </row>
    <row r="6883" spans="1:24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13"/>
      <c r="T6883" s="13"/>
      <c r="U6883" s="13"/>
      <c r="V6883" s="13"/>
      <c r="W6883" s="4"/>
      <c r="X6883" s="30"/>
    </row>
    <row r="6884" spans="1:24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13"/>
      <c r="T6884" s="13"/>
      <c r="U6884" s="13"/>
      <c r="V6884" s="13"/>
      <c r="W6884" s="4"/>
      <c r="X6884" s="30"/>
    </row>
    <row r="6885" spans="1:24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13"/>
      <c r="T6885" s="13"/>
      <c r="U6885" s="13"/>
      <c r="V6885" s="13"/>
      <c r="W6885" s="4"/>
      <c r="X6885" s="30"/>
    </row>
    <row r="6886" spans="1:24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13"/>
      <c r="T6886" s="13"/>
      <c r="U6886" s="13"/>
      <c r="V6886" s="13"/>
      <c r="W6886" s="4"/>
      <c r="X6886" s="30"/>
    </row>
    <row r="6887" spans="1:24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13"/>
      <c r="T6887" s="13"/>
      <c r="U6887" s="13"/>
      <c r="V6887" s="13"/>
      <c r="W6887" s="4"/>
      <c r="X6887" s="30"/>
    </row>
    <row r="6888" spans="1:24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13"/>
      <c r="T6888" s="13"/>
      <c r="U6888" s="13"/>
      <c r="V6888" s="13"/>
      <c r="W6888" s="4"/>
      <c r="X6888" s="30"/>
    </row>
    <row r="6889" spans="1:24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13"/>
      <c r="T6889" s="13"/>
      <c r="U6889" s="13"/>
      <c r="V6889" s="13"/>
      <c r="W6889" s="4"/>
      <c r="X6889" s="30"/>
    </row>
    <row r="6890" spans="1:24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13"/>
      <c r="T6890" s="13"/>
      <c r="U6890" s="13"/>
      <c r="V6890" s="13"/>
      <c r="W6890" s="4"/>
      <c r="X6890" s="30"/>
    </row>
    <row r="6891" spans="1:24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13"/>
      <c r="T6891" s="13"/>
      <c r="U6891" s="13"/>
      <c r="V6891" s="13"/>
      <c r="W6891" s="4"/>
      <c r="X6891" s="30"/>
    </row>
    <row r="6892" spans="1:24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13"/>
      <c r="T6892" s="13"/>
      <c r="U6892" s="13"/>
      <c r="V6892" s="13"/>
      <c r="W6892" s="4"/>
      <c r="X6892" s="30"/>
    </row>
    <row r="6893" spans="1:24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13"/>
      <c r="T6893" s="13"/>
      <c r="U6893" s="13"/>
      <c r="V6893" s="13"/>
      <c r="W6893" s="4"/>
      <c r="X6893" s="30"/>
    </row>
    <row r="6894" spans="1:24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13"/>
      <c r="T6894" s="13"/>
      <c r="U6894" s="13"/>
      <c r="V6894" s="13"/>
      <c r="W6894" s="4"/>
      <c r="X6894" s="30"/>
    </row>
    <row r="6895" spans="1:24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13"/>
      <c r="T6895" s="13"/>
      <c r="U6895" s="13"/>
      <c r="V6895" s="13"/>
      <c r="W6895" s="4"/>
      <c r="X6895" s="30"/>
    </row>
    <row r="6896" spans="1:24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13"/>
      <c r="T6896" s="13"/>
      <c r="U6896" s="13"/>
      <c r="V6896" s="13"/>
      <c r="W6896" s="4"/>
      <c r="X6896" s="30"/>
    </row>
    <row r="6897" spans="1:24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13"/>
      <c r="T6897" s="13"/>
      <c r="U6897" s="13"/>
      <c r="V6897" s="13"/>
      <c r="W6897" s="4"/>
      <c r="X6897" s="30"/>
    </row>
    <row r="6898" spans="1:24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13"/>
      <c r="T6898" s="13"/>
      <c r="U6898" s="13"/>
      <c r="V6898" s="13"/>
      <c r="W6898" s="4"/>
      <c r="X6898" s="30"/>
    </row>
    <row r="6899" spans="1:24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13"/>
      <c r="T6899" s="13"/>
      <c r="U6899" s="13"/>
      <c r="V6899" s="13"/>
      <c r="W6899" s="4"/>
      <c r="X6899" s="30"/>
    </row>
    <row r="6900" spans="1:24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13"/>
      <c r="T6900" s="13"/>
      <c r="U6900" s="13"/>
      <c r="V6900" s="13"/>
      <c r="W6900" s="4"/>
      <c r="X6900" s="30"/>
    </row>
    <row r="6901" spans="1:24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13"/>
      <c r="T6901" s="13"/>
      <c r="U6901" s="13"/>
      <c r="V6901" s="13"/>
      <c r="W6901" s="4"/>
      <c r="X6901" s="30"/>
    </row>
    <row r="6902" spans="1:24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13"/>
      <c r="T6902" s="13"/>
      <c r="U6902" s="13"/>
      <c r="V6902" s="13"/>
      <c r="W6902" s="4"/>
      <c r="X6902" s="30"/>
    </row>
    <row r="6903" spans="1:24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13"/>
      <c r="T6903" s="13"/>
      <c r="U6903" s="13"/>
      <c r="V6903" s="13"/>
      <c r="W6903" s="4"/>
      <c r="X6903" s="30"/>
    </row>
    <row r="6904" spans="1:24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13"/>
      <c r="T6904" s="13"/>
      <c r="U6904" s="13"/>
      <c r="V6904" s="13"/>
      <c r="W6904" s="4"/>
      <c r="X6904" s="30"/>
    </row>
    <row r="6905" spans="1:24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13"/>
      <c r="T6905" s="13"/>
      <c r="U6905" s="13"/>
      <c r="V6905" s="13"/>
      <c r="W6905" s="4"/>
      <c r="X6905" s="30"/>
    </row>
    <row r="6906" spans="1:24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13"/>
      <c r="T6906" s="13"/>
      <c r="U6906" s="13"/>
      <c r="V6906" s="13"/>
      <c r="W6906" s="4"/>
      <c r="X6906" s="30"/>
    </row>
    <row r="6907" spans="1:24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13"/>
      <c r="T6907" s="13"/>
      <c r="U6907" s="13"/>
      <c r="V6907" s="13"/>
      <c r="W6907" s="4"/>
      <c r="X6907" s="30"/>
    </row>
    <row r="6908" spans="1:24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13"/>
      <c r="T6908" s="13"/>
      <c r="U6908" s="13"/>
      <c r="V6908" s="13"/>
      <c r="W6908" s="4"/>
      <c r="X6908" s="30"/>
    </row>
    <row r="6909" spans="1:24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13"/>
      <c r="T6909" s="13"/>
      <c r="U6909" s="13"/>
      <c r="V6909" s="13"/>
      <c r="W6909" s="4"/>
      <c r="X6909" s="30"/>
    </row>
    <row r="6910" spans="1:24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13"/>
      <c r="T6910" s="13"/>
      <c r="U6910" s="13"/>
      <c r="V6910" s="13"/>
      <c r="W6910" s="4"/>
      <c r="X6910" s="30"/>
    </row>
    <row r="6911" spans="1:24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13"/>
      <c r="T6911" s="13"/>
      <c r="U6911" s="13"/>
      <c r="V6911" s="13"/>
      <c r="W6911" s="4"/>
      <c r="X6911" s="30"/>
    </row>
    <row r="6912" spans="1:24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13"/>
      <c r="T6912" s="13"/>
      <c r="U6912" s="13"/>
      <c r="V6912" s="13"/>
      <c r="W6912" s="4"/>
      <c r="X6912" s="30"/>
    </row>
    <row r="6913" spans="1:24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13"/>
      <c r="T6913" s="13"/>
      <c r="U6913" s="13"/>
      <c r="V6913" s="13"/>
      <c r="W6913" s="4"/>
      <c r="X6913" s="30"/>
    </row>
    <row r="6914" spans="1:24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13"/>
      <c r="T6914" s="13"/>
      <c r="U6914" s="13"/>
      <c r="V6914" s="13"/>
      <c r="W6914" s="4"/>
      <c r="X6914" s="30"/>
    </row>
    <row r="6915" spans="1:24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13"/>
      <c r="T6915" s="13"/>
      <c r="U6915" s="13"/>
      <c r="V6915" s="13"/>
      <c r="W6915" s="4"/>
      <c r="X6915" s="30"/>
    </row>
    <row r="6916" spans="1:24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13"/>
      <c r="T6916" s="13"/>
      <c r="U6916" s="13"/>
      <c r="V6916" s="13"/>
      <c r="W6916" s="4"/>
      <c r="X6916" s="30"/>
    </row>
    <row r="6917" spans="1:24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13"/>
      <c r="T6917" s="13"/>
      <c r="U6917" s="13"/>
      <c r="V6917" s="13"/>
      <c r="W6917" s="4"/>
      <c r="X6917" s="30"/>
    </row>
    <row r="6918" spans="1:24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13"/>
      <c r="T6918" s="13"/>
      <c r="U6918" s="13"/>
      <c r="V6918" s="13"/>
      <c r="W6918" s="4"/>
      <c r="X6918" s="30"/>
    </row>
    <row r="6919" spans="1:24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13"/>
      <c r="T6919" s="13"/>
      <c r="U6919" s="13"/>
      <c r="V6919" s="13"/>
      <c r="W6919" s="4"/>
      <c r="X6919" s="30"/>
    </row>
    <row r="6920" spans="1:24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13"/>
      <c r="T6920" s="13"/>
      <c r="U6920" s="13"/>
      <c r="V6920" s="13"/>
      <c r="W6920" s="4"/>
      <c r="X6920" s="30"/>
    </row>
    <row r="6921" spans="1:24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13"/>
      <c r="T6921" s="13"/>
      <c r="U6921" s="13"/>
      <c r="V6921" s="13"/>
      <c r="W6921" s="4"/>
      <c r="X6921" s="30"/>
    </row>
    <row r="6922" spans="1:24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13"/>
      <c r="T6922" s="13"/>
      <c r="U6922" s="13"/>
      <c r="V6922" s="13"/>
      <c r="W6922" s="4"/>
      <c r="X6922" s="30"/>
    </row>
    <row r="6923" spans="1:24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13"/>
      <c r="T6923" s="13"/>
      <c r="U6923" s="13"/>
      <c r="V6923" s="13"/>
      <c r="W6923" s="4"/>
      <c r="X6923" s="30"/>
    </row>
    <row r="6924" spans="1:24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13"/>
      <c r="T6924" s="13"/>
      <c r="U6924" s="13"/>
      <c r="V6924" s="13"/>
      <c r="W6924" s="4"/>
      <c r="X6924" s="30"/>
    </row>
    <row r="6925" spans="1:24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13"/>
      <c r="T6925" s="13"/>
      <c r="U6925" s="13"/>
      <c r="V6925" s="13"/>
      <c r="W6925" s="4"/>
      <c r="X6925" s="30"/>
    </row>
    <row r="6926" spans="1:24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13"/>
      <c r="T6926" s="13"/>
      <c r="U6926" s="13"/>
      <c r="V6926" s="13"/>
      <c r="W6926" s="4"/>
      <c r="X6926" s="30"/>
    </row>
    <row r="6927" spans="1:24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13"/>
      <c r="T6927" s="13"/>
      <c r="U6927" s="13"/>
      <c r="V6927" s="13"/>
      <c r="W6927" s="4"/>
      <c r="X6927" s="30"/>
    </row>
    <row r="6928" spans="1:24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13"/>
      <c r="T6928" s="13"/>
      <c r="U6928" s="13"/>
      <c r="V6928" s="13"/>
      <c r="W6928" s="4"/>
      <c r="X6928" s="30"/>
    </row>
    <row r="6929" spans="1:24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13"/>
      <c r="T6929" s="13"/>
      <c r="U6929" s="13"/>
      <c r="V6929" s="13"/>
      <c r="W6929" s="4"/>
      <c r="X6929" s="30"/>
    </row>
    <row r="6930" spans="1:24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13"/>
      <c r="T6930" s="13"/>
      <c r="U6930" s="13"/>
      <c r="V6930" s="13"/>
      <c r="W6930" s="4"/>
      <c r="X6930" s="30"/>
    </row>
    <row r="6931" spans="1:24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13"/>
      <c r="T6931" s="13"/>
      <c r="U6931" s="13"/>
      <c r="V6931" s="13"/>
      <c r="W6931" s="4"/>
      <c r="X6931" s="30"/>
    </row>
    <row r="6932" spans="1:24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13"/>
      <c r="T6932" s="13"/>
      <c r="U6932" s="13"/>
      <c r="V6932" s="13"/>
      <c r="W6932" s="4"/>
      <c r="X6932" s="30"/>
    </row>
    <row r="6933" spans="1:24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13"/>
      <c r="T6933" s="13"/>
      <c r="U6933" s="13"/>
      <c r="V6933" s="13"/>
      <c r="W6933" s="4"/>
      <c r="X6933" s="30"/>
    </row>
    <row r="6934" spans="1:24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13"/>
      <c r="T6934" s="13"/>
      <c r="U6934" s="13"/>
      <c r="V6934" s="13"/>
      <c r="W6934" s="4"/>
      <c r="X6934" s="30"/>
    </row>
    <row r="6935" spans="1:24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13"/>
      <c r="T6935" s="13"/>
      <c r="U6935" s="13"/>
      <c r="V6935" s="13"/>
      <c r="W6935" s="4"/>
      <c r="X6935" s="30"/>
    </row>
    <row r="6936" spans="1:24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13"/>
      <c r="T6936" s="13"/>
      <c r="U6936" s="13"/>
      <c r="V6936" s="13"/>
      <c r="W6936" s="4"/>
      <c r="X6936" s="30"/>
    </row>
    <row r="6937" spans="1:24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13"/>
      <c r="T6937" s="13"/>
      <c r="U6937" s="13"/>
      <c r="V6937" s="13"/>
      <c r="W6937" s="4"/>
      <c r="X6937" s="30"/>
    </row>
    <row r="6938" spans="1:24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13"/>
      <c r="T6938" s="13"/>
      <c r="U6938" s="13"/>
      <c r="V6938" s="13"/>
      <c r="W6938" s="4"/>
      <c r="X6938" s="30"/>
    </row>
    <row r="6939" spans="1:24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13"/>
      <c r="T6939" s="13"/>
      <c r="U6939" s="13"/>
      <c r="V6939" s="13"/>
      <c r="W6939" s="4"/>
      <c r="X6939" s="30"/>
    </row>
    <row r="6940" spans="1:24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13"/>
      <c r="T6940" s="13"/>
      <c r="U6940" s="13"/>
      <c r="V6940" s="13"/>
      <c r="W6940" s="4"/>
      <c r="X6940" s="30"/>
    </row>
    <row r="6941" spans="1:24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13"/>
      <c r="T6941" s="13"/>
      <c r="U6941" s="13"/>
      <c r="V6941" s="13"/>
      <c r="W6941" s="4"/>
      <c r="X6941" s="30"/>
    </row>
    <row r="6942" spans="1:24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13"/>
      <c r="T6942" s="13"/>
      <c r="U6942" s="13"/>
      <c r="V6942" s="13"/>
      <c r="W6942" s="4"/>
      <c r="X6942" s="30"/>
    </row>
    <row r="6943" spans="1:24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13"/>
      <c r="T6943" s="13"/>
      <c r="U6943" s="13"/>
      <c r="V6943" s="13"/>
      <c r="W6943" s="4"/>
      <c r="X6943" s="30"/>
    </row>
    <row r="6944" spans="1:24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13"/>
      <c r="T6944" s="13"/>
      <c r="U6944" s="13"/>
      <c r="V6944" s="13"/>
      <c r="W6944" s="4"/>
      <c r="X6944" s="30"/>
    </row>
    <row r="6945" spans="1:24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13"/>
      <c r="T6945" s="13"/>
      <c r="U6945" s="13"/>
      <c r="V6945" s="13"/>
      <c r="W6945" s="4"/>
      <c r="X6945" s="30"/>
    </row>
    <row r="6946" spans="1:24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13"/>
      <c r="T6946" s="13"/>
      <c r="U6946" s="13"/>
      <c r="V6946" s="13"/>
      <c r="W6946" s="4"/>
      <c r="X6946" s="30"/>
    </row>
    <row r="6947" spans="1:24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13"/>
      <c r="T6947" s="13"/>
      <c r="U6947" s="13"/>
      <c r="V6947" s="13"/>
      <c r="W6947" s="4"/>
      <c r="X6947" s="30"/>
    </row>
    <row r="6948" spans="1:24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13"/>
      <c r="T6948" s="13"/>
      <c r="U6948" s="13"/>
      <c r="V6948" s="13"/>
      <c r="W6948" s="4"/>
      <c r="X6948" s="30"/>
    </row>
    <row r="6949" spans="1:24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13"/>
      <c r="T6949" s="13"/>
      <c r="U6949" s="13"/>
      <c r="V6949" s="13"/>
      <c r="W6949" s="4"/>
      <c r="X6949" s="30"/>
    </row>
    <row r="6950" spans="1:24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13"/>
      <c r="T6950" s="13"/>
      <c r="U6950" s="13"/>
      <c r="V6950" s="13"/>
      <c r="W6950" s="4"/>
      <c r="X6950" s="30"/>
    </row>
    <row r="6951" spans="1:24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13"/>
      <c r="T6951" s="13"/>
      <c r="U6951" s="13"/>
      <c r="V6951" s="13"/>
      <c r="W6951" s="4"/>
      <c r="X6951" s="30"/>
    </row>
    <row r="6952" spans="1:24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13"/>
      <c r="T6952" s="13"/>
      <c r="U6952" s="13"/>
      <c r="V6952" s="13"/>
      <c r="W6952" s="4"/>
      <c r="X6952" s="30"/>
    </row>
    <row r="6953" spans="1:24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13"/>
      <c r="T6953" s="13"/>
      <c r="U6953" s="13"/>
      <c r="V6953" s="13"/>
      <c r="W6953" s="4"/>
      <c r="X6953" s="30"/>
    </row>
    <row r="6954" spans="1:24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13"/>
      <c r="T6954" s="13"/>
      <c r="U6954" s="13"/>
      <c r="V6954" s="13"/>
      <c r="W6954" s="4"/>
      <c r="X6954" s="30"/>
    </row>
    <row r="6955" spans="1:24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13"/>
      <c r="T6955" s="13"/>
      <c r="U6955" s="13"/>
      <c r="V6955" s="13"/>
      <c r="W6955" s="4"/>
      <c r="X6955" s="30"/>
    </row>
    <row r="6956" spans="1:24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13"/>
      <c r="T6956" s="13"/>
      <c r="U6956" s="13"/>
      <c r="V6956" s="13"/>
      <c r="W6956" s="4"/>
      <c r="X6956" s="30"/>
    </row>
    <row r="6957" spans="1:24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13"/>
      <c r="T6957" s="13"/>
      <c r="U6957" s="13"/>
      <c r="V6957" s="13"/>
      <c r="W6957" s="4"/>
      <c r="X6957" s="30"/>
    </row>
    <row r="6958" spans="1:24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13"/>
      <c r="T6958" s="13"/>
      <c r="U6958" s="13"/>
      <c r="V6958" s="13"/>
      <c r="W6958" s="4"/>
      <c r="X6958" s="30"/>
    </row>
    <row r="6959" spans="1:24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13"/>
      <c r="T6959" s="13"/>
      <c r="U6959" s="13"/>
      <c r="V6959" s="13"/>
      <c r="W6959" s="4"/>
      <c r="X6959" s="30"/>
    </row>
    <row r="6960" spans="1:24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13"/>
      <c r="T6960" s="13"/>
      <c r="U6960" s="13"/>
      <c r="V6960" s="13"/>
      <c r="W6960" s="4"/>
      <c r="X6960" s="30"/>
    </row>
    <row r="6961" spans="1:24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13"/>
      <c r="T6961" s="13"/>
      <c r="U6961" s="13"/>
      <c r="V6961" s="13"/>
      <c r="W6961" s="4"/>
      <c r="X6961" s="30"/>
    </row>
    <row r="6962" spans="1:24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13"/>
      <c r="T6962" s="13"/>
      <c r="U6962" s="13"/>
      <c r="V6962" s="13"/>
      <c r="W6962" s="4"/>
      <c r="X6962" s="30"/>
    </row>
    <row r="6963" spans="1:24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13"/>
      <c r="T6963" s="13"/>
      <c r="U6963" s="13"/>
      <c r="V6963" s="13"/>
      <c r="W6963" s="4"/>
      <c r="X6963" s="30"/>
    </row>
    <row r="6964" spans="1:24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13"/>
      <c r="T6964" s="13"/>
      <c r="U6964" s="13"/>
      <c r="V6964" s="13"/>
      <c r="W6964" s="4"/>
      <c r="X6964" s="30"/>
    </row>
    <row r="6965" spans="1:24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13"/>
      <c r="T6965" s="13"/>
      <c r="U6965" s="13"/>
      <c r="V6965" s="13"/>
      <c r="W6965" s="4"/>
      <c r="X6965" s="30"/>
    </row>
    <row r="6966" spans="1:24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13"/>
      <c r="T6966" s="13"/>
      <c r="U6966" s="13"/>
      <c r="V6966" s="13"/>
      <c r="W6966" s="4"/>
      <c r="X6966" s="30"/>
    </row>
    <row r="6967" spans="1:24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13"/>
      <c r="T6967" s="13"/>
      <c r="U6967" s="13"/>
      <c r="V6967" s="13"/>
      <c r="W6967" s="4"/>
      <c r="X6967" s="30"/>
    </row>
    <row r="6968" spans="1:24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13"/>
      <c r="T6968" s="13"/>
      <c r="U6968" s="13"/>
      <c r="V6968" s="13"/>
      <c r="W6968" s="4"/>
      <c r="X6968" s="30"/>
    </row>
    <row r="6969" spans="1:24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13"/>
      <c r="T6969" s="13"/>
      <c r="U6969" s="13"/>
      <c r="V6969" s="13"/>
      <c r="W6969" s="4"/>
      <c r="X6969" s="30"/>
    </row>
    <row r="6970" spans="1:24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13"/>
      <c r="T6970" s="13"/>
      <c r="U6970" s="13"/>
      <c r="V6970" s="13"/>
      <c r="W6970" s="4"/>
      <c r="X6970" s="30"/>
    </row>
    <row r="6971" spans="1:24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13"/>
      <c r="T6971" s="13"/>
      <c r="U6971" s="13"/>
      <c r="V6971" s="13"/>
      <c r="W6971" s="4"/>
      <c r="X6971" s="30"/>
    </row>
    <row r="6972" spans="1:24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13"/>
      <c r="T6972" s="13"/>
      <c r="U6972" s="13"/>
      <c r="V6972" s="13"/>
      <c r="W6972" s="4"/>
      <c r="X6972" s="30"/>
    </row>
    <row r="6973" spans="1:24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13"/>
      <c r="T6973" s="13"/>
      <c r="U6973" s="13"/>
      <c r="V6973" s="13"/>
      <c r="W6973" s="4"/>
      <c r="X6973" s="30"/>
    </row>
    <row r="6974" spans="1:24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13"/>
      <c r="T6974" s="13"/>
      <c r="U6974" s="13"/>
      <c r="V6974" s="13"/>
      <c r="W6974" s="4"/>
      <c r="X6974" s="30"/>
    </row>
    <row r="6975" spans="1:24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13"/>
      <c r="T6975" s="13"/>
      <c r="U6975" s="13"/>
      <c r="V6975" s="13"/>
      <c r="W6975" s="4"/>
      <c r="X6975" s="30"/>
    </row>
    <row r="6976" spans="1:24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13"/>
      <c r="T6976" s="13"/>
      <c r="U6976" s="13"/>
      <c r="V6976" s="13"/>
      <c r="W6976" s="4"/>
      <c r="X6976" s="30"/>
    </row>
    <row r="6977" spans="1:24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13"/>
      <c r="T6977" s="13"/>
      <c r="U6977" s="13"/>
      <c r="V6977" s="13"/>
      <c r="W6977" s="4"/>
      <c r="X6977" s="30"/>
    </row>
    <row r="6978" spans="1:24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13"/>
      <c r="T6978" s="13"/>
      <c r="U6978" s="13"/>
      <c r="V6978" s="13"/>
      <c r="W6978" s="4"/>
      <c r="X6978" s="30"/>
    </row>
    <row r="6979" spans="1:24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13"/>
      <c r="T6979" s="13"/>
      <c r="U6979" s="13"/>
      <c r="V6979" s="13"/>
      <c r="W6979" s="4"/>
      <c r="X6979" s="30"/>
    </row>
    <row r="6980" spans="1:24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13"/>
      <c r="T6980" s="13"/>
      <c r="U6980" s="13"/>
      <c r="V6980" s="13"/>
      <c r="W6980" s="4"/>
      <c r="X6980" s="30"/>
    </row>
    <row r="6981" spans="1:24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13"/>
      <c r="T6981" s="13"/>
      <c r="U6981" s="13"/>
      <c r="V6981" s="13"/>
      <c r="W6981" s="4"/>
      <c r="X6981" s="30"/>
    </row>
    <row r="6982" spans="1:24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13"/>
      <c r="T6982" s="13"/>
      <c r="U6982" s="13"/>
      <c r="V6982" s="13"/>
      <c r="W6982" s="4"/>
      <c r="X6982" s="30"/>
    </row>
    <row r="6983" spans="1:24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13"/>
      <c r="T6983" s="13"/>
      <c r="U6983" s="13"/>
      <c r="V6983" s="13"/>
      <c r="W6983" s="4"/>
      <c r="X6983" s="30"/>
    </row>
    <row r="6984" spans="1:24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13"/>
      <c r="T6984" s="13"/>
      <c r="U6984" s="13"/>
      <c r="V6984" s="13"/>
      <c r="W6984" s="4"/>
      <c r="X6984" s="30"/>
    </row>
    <row r="6985" spans="1:24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13"/>
      <c r="T6985" s="13"/>
      <c r="U6985" s="13"/>
      <c r="V6985" s="13"/>
      <c r="W6985" s="4"/>
      <c r="X6985" s="30"/>
    </row>
    <row r="6986" spans="1:24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13"/>
      <c r="T6986" s="13"/>
      <c r="U6986" s="13"/>
      <c r="V6986" s="13"/>
      <c r="W6986" s="4"/>
      <c r="X6986" s="30"/>
    </row>
    <row r="6987" spans="1:24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13"/>
      <c r="T6987" s="13"/>
      <c r="U6987" s="13"/>
      <c r="V6987" s="13"/>
      <c r="W6987" s="4"/>
      <c r="X6987" s="30"/>
    </row>
    <row r="6988" spans="1:24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13"/>
      <c r="T6988" s="13"/>
      <c r="U6988" s="13"/>
      <c r="V6988" s="13"/>
      <c r="W6988" s="4"/>
      <c r="X6988" s="30"/>
    </row>
    <row r="6989" spans="1:24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13"/>
      <c r="T6989" s="13"/>
      <c r="U6989" s="13"/>
      <c r="V6989" s="13"/>
      <c r="W6989" s="4"/>
      <c r="X6989" s="30"/>
    </row>
    <row r="6990" spans="1:24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13"/>
      <c r="T6990" s="13"/>
      <c r="U6990" s="13"/>
      <c r="V6990" s="13"/>
      <c r="W6990" s="4"/>
      <c r="X6990" s="30"/>
    </row>
    <row r="6991" spans="1:24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13"/>
      <c r="T6991" s="13"/>
      <c r="U6991" s="13"/>
      <c r="V6991" s="13"/>
      <c r="W6991" s="4"/>
      <c r="X6991" s="30"/>
    </row>
    <row r="6992" spans="1:24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13"/>
      <c r="T6992" s="13"/>
      <c r="U6992" s="13"/>
      <c r="V6992" s="13"/>
      <c r="W6992" s="4"/>
      <c r="X6992" s="30"/>
    </row>
    <row r="6993" spans="1:24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13"/>
      <c r="T6993" s="13"/>
      <c r="U6993" s="13"/>
      <c r="V6993" s="13"/>
      <c r="W6993" s="4"/>
      <c r="X6993" s="30"/>
    </row>
    <row r="6994" spans="1:24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13"/>
      <c r="T6994" s="13"/>
      <c r="U6994" s="13"/>
      <c r="V6994" s="13"/>
      <c r="W6994" s="4"/>
      <c r="X6994" s="30"/>
    </row>
    <row r="6995" spans="1:24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13"/>
      <c r="T6995" s="13"/>
      <c r="U6995" s="13"/>
      <c r="V6995" s="13"/>
      <c r="W6995" s="4"/>
      <c r="X6995" s="30"/>
    </row>
    <row r="6996" spans="1:24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13"/>
      <c r="T6996" s="13"/>
      <c r="U6996" s="13"/>
      <c r="V6996" s="13"/>
      <c r="W6996" s="4"/>
      <c r="X6996" s="30"/>
    </row>
    <row r="6997" spans="1:24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13"/>
      <c r="T6997" s="13"/>
      <c r="U6997" s="13"/>
      <c r="V6997" s="13"/>
      <c r="W6997" s="4"/>
      <c r="X6997" s="30"/>
    </row>
    <row r="6998" spans="1:24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13"/>
      <c r="T6998" s="13"/>
      <c r="U6998" s="13"/>
      <c r="V6998" s="13"/>
      <c r="W6998" s="4"/>
      <c r="X6998" s="30"/>
    </row>
    <row r="6999" spans="1:24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13"/>
      <c r="T6999" s="13"/>
      <c r="U6999" s="13"/>
      <c r="V6999" s="13"/>
      <c r="W6999" s="4"/>
      <c r="X6999" s="30"/>
    </row>
    <row r="7000" spans="1:24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13"/>
      <c r="T7000" s="13"/>
      <c r="U7000" s="13"/>
      <c r="V7000" s="13"/>
      <c r="W7000" s="4"/>
      <c r="X7000" s="30"/>
    </row>
  </sheetData>
  <conditionalFormatting sqref="D12">
    <cfRule type="expression" dxfId="11" priority="23">
      <formula>$L12&gt;0</formula>
    </cfRule>
  </conditionalFormatting>
  <conditionalFormatting sqref="A12:X12 J14:Q376 A13:Q13 W13:X376 E14:H376 A258:A376 C258:C376 R13:V256 U257:V257 R257:S257 R258:V348 V349 R349:T349 R350:V376 R377:U377 R378:V410 A14:C257 R411:U411 R412:V652 S653:V653 R654:V726 R729:V2021 S727:V728">
    <cfRule type="expression" dxfId="10" priority="21">
      <formula>$O12&gt;0</formula>
    </cfRule>
  </conditionalFormatting>
  <conditionalFormatting sqref="I2023:I7000">
    <cfRule type="expression" dxfId="9" priority="15">
      <formula>$O2023&gt;0</formula>
    </cfRule>
  </conditionalFormatting>
  <conditionalFormatting sqref="A740:H7000 J2022:X7000 J377:Q652 C377:C653 J740:Q2021 J653:P653 W377:X2021 E377:H739 J654:O739 C655:C739 A377:A739 Q654:Q739">
    <cfRule type="expression" dxfId="8" priority="18">
      <formula>$O377&gt;0</formula>
    </cfRule>
  </conditionalFormatting>
  <conditionalFormatting sqref="I14:I2021">
    <cfRule type="expression" dxfId="7" priority="13">
      <formula>$O14&gt;0</formula>
    </cfRule>
  </conditionalFormatting>
  <conditionalFormatting sqref="I2022">
    <cfRule type="expression" dxfId="6" priority="12">
      <formula>$O2022&gt;0</formula>
    </cfRule>
  </conditionalFormatting>
  <conditionalFormatting sqref="D14:D739">
    <cfRule type="expression" dxfId="5" priority="11">
      <formula>$O14&gt;0</formula>
    </cfRule>
  </conditionalFormatting>
  <conditionalFormatting sqref="B258:B739">
    <cfRule type="expression" dxfId="4" priority="6">
      <formula>$O258&gt;0</formula>
    </cfRule>
  </conditionalFormatting>
  <conditionalFormatting sqref="R653">
    <cfRule type="expression" dxfId="3" priority="4">
      <formula>$O653&gt;0</formula>
    </cfRule>
  </conditionalFormatting>
  <conditionalFormatting sqref="Q653">
    <cfRule type="expression" dxfId="2" priority="3">
      <formula>$O653&gt;0</formula>
    </cfRule>
  </conditionalFormatting>
  <conditionalFormatting sqref="P654:P739">
    <cfRule type="expression" dxfId="1" priority="2">
      <formula>$O654&gt;0</formula>
    </cfRule>
  </conditionalFormatting>
  <conditionalFormatting sqref="C654">
    <cfRule type="expression" dxfId="0" priority="1">
      <formula>$O654&gt;0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2025-05-09T18:05:19Z</dcterms:modified>
</cp:coreProperties>
</file>