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A47D5CB-5CF9-429E-B7BA-97B824A29E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Plan1!$A$11:$AB$652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27" i="1" l="1"/>
  <c r="Y652" i="1" l="1"/>
  <c r="R652" i="1" s="1"/>
  <c r="AF162" i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AA544" i="1" l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E174" i="1" l="1"/>
  <c r="AG174" i="1" s="1"/>
  <c r="AE173" i="1"/>
  <c r="AG173" i="1" s="1"/>
  <c r="AA19" i="1" s="1"/>
  <c r="AF160" i="1"/>
  <c r="A12" i="1" l="1"/>
  <c r="AE167" i="1" l="1"/>
  <c r="AG167" i="1" s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Z13" i="1"/>
  <c r="Z14" i="1" s="1"/>
  <c r="Z15" i="1" s="1"/>
  <c r="Z16" i="1" s="1"/>
  <c r="Z17" i="1" s="1"/>
  <c r="Z18" i="1" s="1"/>
  <c r="Z19" i="1" s="1"/>
  <c r="Z20" i="1" s="1"/>
  <c r="A13" i="1"/>
  <c r="AB12" i="1"/>
  <c r="AE13" i="1" s="1"/>
  <c r="W12" i="1"/>
  <c r="W13" i="1" s="1"/>
  <c r="L12" i="1"/>
  <c r="G12" i="1"/>
  <c r="H12" i="1" s="1"/>
  <c r="AE164" i="1"/>
  <c r="AG164" i="1" s="1"/>
  <c r="AE162" i="1"/>
  <c r="AG162" i="1" s="1"/>
  <c r="R12" i="1" l="1"/>
  <c r="C13" i="1" s="1"/>
  <c r="AE168" i="1"/>
  <c r="AG168" i="1" s="1"/>
  <c r="AA14" i="1" s="1"/>
  <c r="G13" i="1"/>
  <c r="AB13" i="1"/>
  <c r="AE14" i="1" s="1"/>
  <c r="AE163" i="1"/>
  <c r="AG163" i="1" s="1"/>
  <c r="D12" i="1"/>
  <c r="E12" i="1" s="1"/>
  <c r="D13" i="1"/>
  <c r="E13" i="1" s="1"/>
  <c r="AA12" i="1"/>
  <c r="J12" i="1"/>
  <c r="J13" i="1" s="1"/>
  <c r="K13" i="1" s="1"/>
  <c r="L13" i="1" s="1"/>
  <c r="A14" i="1"/>
  <c r="D14" i="1" s="1"/>
  <c r="AE165" i="1"/>
  <c r="AG165" i="1" s="1"/>
  <c r="AA13" i="1" s="1"/>
  <c r="AJ12" i="1" l="1"/>
  <c r="X12" i="1" s="1"/>
  <c r="X13" i="1" s="1"/>
  <c r="E14" i="1"/>
  <c r="F15" i="1" s="1"/>
  <c r="AE169" i="1"/>
  <c r="AG169" i="1" s="1"/>
  <c r="AA15" i="1" s="1"/>
  <c r="AB14" i="1"/>
  <c r="F13" i="1"/>
  <c r="H13" i="1" s="1"/>
  <c r="F14" i="1"/>
  <c r="AC13" i="1"/>
  <c r="AD13" i="1" s="1"/>
  <c r="AG13" i="1" s="1"/>
  <c r="AE166" i="1"/>
  <c r="AG166" i="1" s="1"/>
  <c r="A15" i="1"/>
  <c r="D15" i="1" s="1"/>
  <c r="E15" i="1" l="1"/>
  <c r="AE15" i="1"/>
  <c r="AB15" i="1" s="1"/>
  <c r="AE170" i="1"/>
  <c r="AG170" i="1" s="1"/>
  <c r="AC15" i="1"/>
  <c r="AD15" i="1" s="1"/>
  <c r="AG15" i="1" s="1"/>
  <c r="A16" i="1"/>
  <c r="F16" i="1" l="1"/>
  <c r="AA16" i="1"/>
  <c r="D16" i="1"/>
  <c r="E16" i="1" s="1"/>
  <c r="AJ13" i="1"/>
  <c r="AC14" i="1"/>
  <c r="AD14" i="1" s="1"/>
  <c r="AG14" i="1" s="1"/>
  <c r="AJ14" i="1"/>
  <c r="AE16" i="1"/>
  <c r="AB16" i="1" s="1"/>
  <c r="AE171" i="1"/>
  <c r="AG171" i="1" s="1"/>
  <c r="A17" i="1"/>
  <c r="D17" i="1" s="1"/>
  <c r="F17" i="1" l="1"/>
  <c r="AJ18" i="1"/>
  <c r="AA17" i="1"/>
  <c r="AC17" i="1" s="1"/>
  <c r="AD17" i="1" s="1"/>
  <c r="AJ15" i="1"/>
  <c r="AC16" i="1"/>
  <c r="AD16" i="1" s="1"/>
  <c r="AG16" i="1" s="1"/>
  <c r="E17" i="1"/>
  <c r="F18" i="1" s="1"/>
  <c r="AE17" i="1"/>
  <c r="AB17" i="1" s="1"/>
  <c r="AE172" i="1"/>
  <c r="AG172" i="1" s="1"/>
  <c r="A18" i="1"/>
  <c r="AJ16" i="1" l="1"/>
  <c r="AJ19" i="1"/>
  <c r="AA18" i="1"/>
  <c r="D18" i="1"/>
  <c r="E18" i="1" s="1"/>
  <c r="AC20" i="1"/>
  <c r="AG17" i="1"/>
  <c r="AE18" i="1"/>
  <c r="AB18" i="1" s="1"/>
  <c r="A19" i="1"/>
  <c r="D19" i="1" s="1"/>
  <c r="F19" i="1" l="1"/>
  <c r="AJ17" i="1"/>
  <c r="AC19" i="1"/>
  <c r="AD19" i="1" s="1"/>
  <c r="AC18" i="1"/>
  <c r="AD18" i="1" s="1"/>
  <c r="AG18" i="1" s="1"/>
  <c r="E19" i="1"/>
  <c r="F20" i="1" s="1"/>
  <c r="AE19" i="1"/>
  <c r="AB19" i="1" s="1"/>
  <c r="A20" i="1"/>
  <c r="AG19" i="1" l="1"/>
  <c r="D20" i="1"/>
  <c r="E20" i="1" s="1"/>
  <c r="AE20" i="1"/>
  <c r="AB20" i="1" s="1"/>
  <c r="AD20" i="1"/>
  <c r="A21" i="1"/>
  <c r="D21" i="1" s="1"/>
  <c r="F21" i="1" l="1"/>
  <c r="E21" i="1"/>
  <c r="F22" i="1" s="1"/>
  <c r="AG20" i="1"/>
  <c r="A22" i="1"/>
  <c r="D22" i="1" l="1"/>
  <c r="E22" i="1" s="1"/>
  <c r="A23" i="1"/>
  <c r="F23" i="1" l="1"/>
  <c r="D23" i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4" i="1"/>
  <c r="A35" i="1"/>
  <c r="F35" i="1" l="1"/>
  <c r="D35" i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I13" i="1"/>
  <c r="M13" i="1" s="1"/>
  <c r="N13" i="1" s="1"/>
  <c r="P13" i="1" s="1"/>
  <c r="B13" i="1" s="1"/>
  <c r="M12" i="1"/>
  <c r="N12" i="1" s="1"/>
  <c r="P12" i="1" s="1"/>
  <c r="A39" i="1"/>
  <c r="D39" i="1" l="1"/>
  <c r="E39" i="1" s="1"/>
  <c r="A40" i="1"/>
  <c r="F40" i="1" l="1"/>
  <c r="D40" i="1"/>
  <c r="E40" i="1" s="1"/>
  <c r="F41" i="1" s="1"/>
  <c r="A41" i="1"/>
  <c r="D41" i="1" l="1"/>
  <c r="E41" i="1" s="1"/>
  <c r="F42" i="1" s="1"/>
  <c r="A42" i="1"/>
  <c r="D42" i="1" s="1"/>
  <c r="E42" i="1" l="1"/>
  <c r="A43" i="1"/>
  <c r="F43" i="1" l="1"/>
  <c r="D43" i="1"/>
  <c r="E43" i="1" s="1"/>
  <c r="F44" i="1" s="1"/>
  <c r="A44" i="1"/>
  <c r="D44" i="1" s="1"/>
  <c r="E44" i="1" l="1"/>
  <c r="A45" i="1"/>
  <c r="F45" i="1" l="1"/>
  <c r="D45" i="1"/>
  <c r="E45" i="1" s="1"/>
  <c r="A46" i="1"/>
  <c r="D46" i="1" s="1"/>
  <c r="F46" i="1" l="1"/>
  <c r="E46" i="1"/>
  <c r="A47" i="1"/>
  <c r="F47" i="1" l="1"/>
  <c r="D47" i="1"/>
  <c r="E47" i="1" s="1"/>
  <c r="A48" i="1"/>
  <c r="F48" i="1" l="1"/>
  <c r="D48" i="1"/>
  <c r="E48" i="1" s="1"/>
  <c r="A49" i="1"/>
  <c r="F49" i="1" l="1"/>
  <c r="D49" i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A54" i="1"/>
  <c r="F54" i="1" l="1"/>
  <c r="D54" i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A59" i="1"/>
  <c r="F59" i="1" l="1"/>
  <c r="D59" i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A65" i="1"/>
  <c r="F65" i="1" l="1"/>
  <c r="D65" i="1"/>
  <c r="E65" i="1" s="1"/>
  <c r="F66" i="1" s="1"/>
  <c r="A66" i="1"/>
  <c r="D66" i="1" l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F70" i="1" l="1"/>
  <c r="D70" i="1"/>
  <c r="E70" i="1" s="1"/>
  <c r="F71" i="1" s="1"/>
  <c r="I70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W70" i="1"/>
  <c r="Q69" i="1"/>
  <c r="R69" i="1" s="1"/>
  <c r="X70" i="1"/>
  <c r="A71" i="1"/>
  <c r="O70" i="1"/>
  <c r="D71" i="1" l="1"/>
  <c r="E71" i="1" s="1"/>
  <c r="F72" i="1" s="1"/>
  <c r="I71" i="1"/>
  <c r="K15" i="1"/>
  <c r="L15" i="1" s="1"/>
  <c r="M15" i="1" s="1"/>
  <c r="J16" i="1"/>
  <c r="N14" i="1"/>
  <c r="P14" i="1" s="1"/>
  <c r="B14" i="1" s="1"/>
  <c r="H15" i="1"/>
  <c r="G16" i="1"/>
  <c r="X71" i="1"/>
  <c r="W71" i="1"/>
  <c r="Q70" i="1"/>
  <c r="R70" i="1" s="1"/>
  <c r="C58" i="1"/>
  <c r="A72" i="1"/>
  <c r="O71" i="1"/>
  <c r="I72" i="1" l="1"/>
  <c r="D72" i="1"/>
  <c r="E72" i="1" s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X72" i="1"/>
  <c r="W72" i="1"/>
  <c r="A73" i="1"/>
  <c r="O72" i="1"/>
  <c r="F73" i="1" l="1"/>
  <c r="I73" i="1"/>
  <c r="D73" i="1"/>
  <c r="E73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W73" i="1"/>
  <c r="X73" i="1"/>
  <c r="C60" i="1"/>
  <c r="A74" i="1"/>
  <c r="O73" i="1"/>
  <c r="F74" i="1" l="1"/>
  <c r="I74" i="1"/>
  <c r="D74" i="1"/>
  <c r="E74" i="1" s="1"/>
  <c r="H18" i="1"/>
  <c r="G19" i="1"/>
  <c r="N17" i="1"/>
  <c r="P17" i="1" s="1"/>
  <c r="B17" i="1" s="1"/>
  <c r="J19" i="1"/>
  <c r="K18" i="1"/>
  <c r="L18" i="1" s="1"/>
  <c r="M18" i="1" s="1"/>
  <c r="A75" i="1"/>
  <c r="O74" i="1"/>
  <c r="C61" i="1"/>
  <c r="W74" i="1"/>
  <c r="X74" i="1"/>
  <c r="Q73" i="1"/>
  <c r="R73" i="1" s="1"/>
  <c r="I75" i="1" l="1"/>
  <c r="F75" i="1"/>
  <c r="D75" i="1"/>
  <c r="E75" i="1" s="1"/>
  <c r="N18" i="1"/>
  <c r="P18" i="1" s="1"/>
  <c r="B18" i="1" s="1"/>
  <c r="K19" i="1"/>
  <c r="L19" i="1" s="1"/>
  <c r="M19" i="1" s="1"/>
  <c r="J20" i="1"/>
  <c r="H19" i="1"/>
  <c r="G20" i="1"/>
  <c r="C62" i="1"/>
  <c r="X75" i="1"/>
  <c r="W75" i="1"/>
  <c r="Q74" i="1"/>
  <c r="R74" i="1" s="1"/>
  <c r="O75" i="1"/>
  <c r="I76" i="1" s="1"/>
  <c r="A76" i="1"/>
  <c r="F76" i="1" l="1"/>
  <c r="D76" i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X76" i="1"/>
  <c r="W76" i="1"/>
  <c r="Q75" i="1"/>
  <c r="R75" i="1" s="1"/>
  <c r="O76" i="1"/>
  <c r="I77" i="1" s="1"/>
  <c r="A77" i="1"/>
  <c r="C63" i="1"/>
  <c r="D77" i="1" l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I78" i="1" s="1"/>
  <c r="Q76" i="1"/>
  <c r="R76" i="1" s="1"/>
  <c r="X77" i="1"/>
  <c r="W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W78" i="1"/>
  <c r="X78" i="1"/>
  <c r="O78" i="1"/>
  <c r="I79" i="1" s="1"/>
  <c r="A79" i="1"/>
  <c r="D79" i="1" l="1"/>
  <c r="E79" i="1" s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C66" i="1"/>
  <c r="X79" i="1"/>
  <c r="Q78" i="1"/>
  <c r="R78" i="1" s="1"/>
  <c r="W79" i="1"/>
  <c r="F80" i="1" l="1"/>
  <c r="D80" i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X80" i="1"/>
  <c r="W80" i="1"/>
  <c r="Q79" i="1"/>
  <c r="R79" i="1" s="1"/>
  <c r="C67" i="1"/>
  <c r="A81" i="1"/>
  <c r="O80" i="1"/>
  <c r="I81" i="1" s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I82" i="1" s="1"/>
  <c r="Q80" i="1"/>
  <c r="R80" i="1" s="1"/>
  <c r="X81" i="1"/>
  <c r="W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W82" i="1"/>
  <c r="Q81" i="1"/>
  <c r="R81" i="1" s="1"/>
  <c r="X82" i="1"/>
  <c r="A83" i="1"/>
  <c r="O82" i="1"/>
  <c r="I83" i="1" s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X83" i="1"/>
  <c r="Q82" i="1"/>
  <c r="R82" i="1" s="1"/>
  <c r="W83" i="1"/>
  <c r="D84" i="1" l="1"/>
  <c r="E84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W84" i="1"/>
  <c r="X84" i="1"/>
  <c r="A85" i="1"/>
  <c r="O84" i="1"/>
  <c r="I85" i="1" s="1"/>
  <c r="C71" i="1"/>
  <c r="F85" i="1" l="1"/>
  <c r="D85" i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X85" i="1"/>
  <c r="W85" i="1"/>
  <c r="Q84" i="1"/>
  <c r="R84" i="1" s="1"/>
  <c r="C72" i="1"/>
  <c r="A86" i="1"/>
  <c r="O85" i="1"/>
  <c r="I86" i="1" s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W86" i="1"/>
  <c r="Q85" i="1"/>
  <c r="R85" i="1" s="1"/>
  <c r="X86" i="1"/>
  <c r="C73" i="1"/>
  <c r="D87" i="1" l="1"/>
  <c r="E87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C74" i="1"/>
  <c r="Q86" i="1"/>
  <c r="R86" i="1" s="1"/>
  <c r="X87" i="1"/>
  <c r="W87" i="1"/>
  <c r="F88" i="1" l="1"/>
  <c r="D88" i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X88" i="1"/>
  <c r="W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C76" i="1"/>
  <c r="W89" i="1"/>
  <c r="X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I91" i="1" s="1"/>
  <c r="W90" i="1"/>
  <c r="X90" i="1"/>
  <c r="Q89" i="1"/>
  <c r="R89" i="1" s="1"/>
  <c r="C77" i="1"/>
  <c r="D91" i="1" l="1"/>
  <c r="E91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I92" i="1" s="1"/>
  <c r="X91" i="1"/>
  <c r="Q90" i="1"/>
  <c r="R90" i="1" s="1"/>
  <c r="W91" i="1"/>
  <c r="F92" i="1" l="1"/>
  <c r="D92" i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I93" i="1" s="1"/>
  <c r="X92" i="1"/>
  <c r="Q91" i="1"/>
  <c r="R91" i="1" s="1"/>
  <c r="W92" i="1"/>
  <c r="C79" i="1"/>
  <c r="D93" i="1" l="1"/>
  <c r="E93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X93" i="1"/>
  <c r="W93" i="1"/>
  <c r="O93" i="1"/>
  <c r="I94" i="1" s="1"/>
  <c r="A94" i="1"/>
  <c r="F94" i="1" l="1"/>
  <c r="D94" i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I95" i="1" s="1"/>
  <c r="Q93" i="1"/>
  <c r="R93" i="1" s="1"/>
  <c r="W94" i="1"/>
  <c r="X94" i="1"/>
  <c r="D95" i="1" l="1"/>
  <c r="E95" i="1" s="1"/>
  <c r="H39" i="1"/>
  <c r="G40" i="1"/>
  <c r="K39" i="1"/>
  <c r="L39" i="1" s="1"/>
  <c r="M39" i="1" s="1"/>
  <c r="J40" i="1"/>
  <c r="N38" i="1"/>
  <c r="P38" i="1" s="1"/>
  <c r="B38" i="1" s="1"/>
  <c r="X95" i="1"/>
  <c r="Q94" i="1"/>
  <c r="R94" i="1" s="1"/>
  <c r="W95" i="1"/>
  <c r="C82" i="1"/>
  <c r="O95" i="1"/>
  <c r="I96" i="1" s="1"/>
  <c r="A96" i="1"/>
  <c r="F96" i="1" l="1"/>
  <c r="D96" i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X96" i="1"/>
  <c r="W96" i="1"/>
  <c r="A97" i="1"/>
  <c r="O96" i="1"/>
  <c r="I97" i="1" s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W97" i="1"/>
  <c r="Q96" i="1"/>
  <c r="R96" i="1" s="1"/>
  <c r="X97" i="1"/>
  <c r="C84" i="1"/>
  <c r="O97" i="1"/>
  <c r="I98" i="1" s="1"/>
  <c r="A98" i="1"/>
  <c r="D98" i="1" l="1"/>
  <c r="E98" i="1" s="1"/>
  <c r="K42" i="1"/>
  <c r="L42" i="1" s="1"/>
  <c r="M42" i="1" s="1"/>
  <c r="J43" i="1"/>
  <c r="G43" i="1"/>
  <c r="H42" i="1"/>
  <c r="N41" i="1"/>
  <c r="P41" i="1" s="1"/>
  <c r="B41" i="1" s="1"/>
  <c r="A99" i="1"/>
  <c r="O98" i="1"/>
  <c r="I99" i="1" s="1"/>
  <c r="C85" i="1"/>
  <c r="W98" i="1"/>
  <c r="Q97" i="1"/>
  <c r="R97" i="1" s="1"/>
  <c r="X98" i="1"/>
  <c r="F99" i="1" l="1"/>
  <c r="D99" i="1"/>
  <c r="E99" i="1" s="1"/>
  <c r="N42" i="1"/>
  <c r="P42" i="1" s="1"/>
  <c r="B42" i="1" s="1"/>
  <c r="G44" i="1"/>
  <c r="H43" i="1"/>
  <c r="K43" i="1"/>
  <c r="L43" i="1" s="1"/>
  <c r="M43" i="1" s="1"/>
  <c r="J44" i="1"/>
  <c r="C86" i="1"/>
  <c r="W99" i="1"/>
  <c r="X99" i="1"/>
  <c r="Q98" i="1"/>
  <c r="R98" i="1" s="1"/>
  <c r="O99" i="1"/>
  <c r="I100" i="1" s="1"/>
  <c r="A100" i="1"/>
  <c r="F100" i="1" l="1"/>
  <c r="D100" i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I101" i="1" s="1"/>
  <c r="C87" i="1"/>
  <c r="Q99" i="1"/>
  <c r="R99" i="1" s="1"/>
  <c r="W100" i="1"/>
  <c r="X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X101" i="1"/>
  <c r="W101" i="1"/>
  <c r="Q100" i="1"/>
  <c r="R100" i="1" s="1"/>
  <c r="A102" i="1"/>
  <c r="O101" i="1"/>
  <c r="I102" i="1" s="1"/>
  <c r="D102" i="1" l="1"/>
  <c r="E102" i="1" s="1"/>
  <c r="J47" i="1"/>
  <c r="K46" i="1"/>
  <c r="L46" i="1" s="1"/>
  <c r="M46" i="1" s="1"/>
  <c r="G47" i="1"/>
  <c r="H46" i="1"/>
  <c r="N45" i="1"/>
  <c r="P45" i="1" s="1"/>
  <c r="B45" i="1" s="1"/>
  <c r="X102" i="1"/>
  <c r="W102" i="1"/>
  <c r="Q101" i="1"/>
  <c r="R101" i="1" s="1"/>
  <c r="C89" i="1"/>
  <c r="A103" i="1"/>
  <c r="O102" i="1"/>
  <c r="I103" i="1" s="1"/>
  <c r="F103" i="1" l="1"/>
  <c r="D103" i="1"/>
  <c r="E103" i="1" s="1"/>
  <c r="N46" i="1"/>
  <c r="P46" i="1" s="1"/>
  <c r="B46" i="1" s="1"/>
  <c r="G48" i="1"/>
  <c r="H47" i="1"/>
  <c r="J48" i="1"/>
  <c r="K47" i="1"/>
  <c r="L47" i="1" s="1"/>
  <c r="M47" i="1" s="1"/>
  <c r="C90" i="1"/>
  <c r="X103" i="1"/>
  <c r="W103" i="1"/>
  <c r="Q102" i="1"/>
  <c r="R102" i="1" s="1"/>
  <c r="A104" i="1"/>
  <c r="O103" i="1"/>
  <c r="I104" i="1" s="1"/>
  <c r="F104" i="1" l="1"/>
  <c r="D104" i="1"/>
  <c r="E104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W104" i="1"/>
  <c r="X104" i="1"/>
  <c r="C91" i="1"/>
  <c r="O104" i="1"/>
  <c r="I105" i="1" s="1"/>
  <c r="A105" i="1"/>
  <c r="F105" i="1" l="1"/>
  <c r="D105" i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C92" i="1"/>
  <c r="Q104" i="1"/>
  <c r="R104" i="1" s="1"/>
  <c r="W105" i="1"/>
  <c r="X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W106" i="1"/>
  <c r="Q105" i="1"/>
  <c r="R105" i="1" s="1"/>
  <c r="X106" i="1"/>
  <c r="D107" i="1" l="1"/>
  <c r="E107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I108" i="1" s="1"/>
  <c r="X107" i="1"/>
  <c r="Q106" i="1"/>
  <c r="R106" i="1" s="1"/>
  <c r="W107" i="1"/>
  <c r="F108" i="1" l="1"/>
  <c r="D108" i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C95" i="1"/>
  <c r="W108" i="1"/>
  <c r="X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W109" i="1"/>
  <c r="Q108" i="1"/>
  <c r="R108" i="1" s="1"/>
  <c r="X109" i="1"/>
  <c r="C96" i="1"/>
  <c r="A110" i="1"/>
  <c r="O109" i="1"/>
  <c r="I110" i="1" s="1"/>
  <c r="D110" i="1" l="1"/>
  <c r="E110" i="1" s="1"/>
  <c r="J55" i="1"/>
  <c r="K54" i="1"/>
  <c r="L54" i="1" s="1"/>
  <c r="M54" i="1" s="1"/>
  <c r="G55" i="1"/>
  <c r="H54" i="1"/>
  <c r="N53" i="1"/>
  <c r="P53" i="1" s="1"/>
  <c r="B53" i="1" s="1"/>
  <c r="X110" i="1"/>
  <c r="W110" i="1"/>
  <c r="Q109" i="1"/>
  <c r="R109" i="1" s="1"/>
  <c r="C97" i="1"/>
  <c r="A111" i="1"/>
  <c r="O110" i="1"/>
  <c r="I111" i="1" s="1"/>
  <c r="F111" i="1" l="1"/>
  <c r="D111" i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W111" i="1"/>
  <c r="X111" i="1"/>
  <c r="Q110" i="1"/>
  <c r="R110" i="1" s="1"/>
  <c r="C98" i="1"/>
  <c r="A112" i="1"/>
  <c r="O111" i="1"/>
  <c r="I112" i="1" s="1"/>
  <c r="D112" i="1" l="1"/>
  <c r="E112" i="1" s="1"/>
  <c r="K56" i="1"/>
  <c r="L56" i="1" s="1"/>
  <c r="M56" i="1" s="1"/>
  <c r="J57" i="1"/>
  <c r="N55" i="1"/>
  <c r="P55" i="1" s="1"/>
  <c r="B55" i="1" s="1"/>
  <c r="G57" i="1"/>
  <c r="H56" i="1"/>
  <c r="X112" i="1"/>
  <c r="W112" i="1"/>
  <c r="Q111" i="1"/>
  <c r="R111" i="1" s="1"/>
  <c r="A113" i="1"/>
  <c r="O112" i="1"/>
  <c r="I113" i="1" s="1"/>
  <c r="C99" i="1"/>
  <c r="F113" i="1" l="1"/>
  <c r="D113" i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W113" i="1"/>
  <c r="X113" i="1"/>
  <c r="Q112" i="1"/>
  <c r="R112" i="1" s="1"/>
  <c r="O113" i="1"/>
  <c r="I114" i="1" s="1"/>
  <c r="A114" i="1"/>
  <c r="C100" i="1"/>
  <c r="D114" i="1" l="1"/>
  <c r="E114" i="1" s="1"/>
  <c r="H58" i="1"/>
  <c r="G59" i="1"/>
  <c r="K58" i="1"/>
  <c r="L58" i="1" s="1"/>
  <c r="M58" i="1" s="1"/>
  <c r="J59" i="1"/>
  <c r="N57" i="1"/>
  <c r="P57" i="1" s="1"/>
  <c r="B57" i="1" s="1"/>
  <c r="W114" i="1"/>
  <c r="X114" i="1"/>
  <c r="Q113" i="1"/>
  <c r="R113" i="1" s="1"/>
  <c r="O114" i="1"/>
  <c r="I115" i="1" s="1"/>
  <c r="A115" i="1"/>
  <c r="C101" i="1"/>
  <c r="F115" i="1" l="1"/>
  <c r="D115" i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X115" i="1"/>
  <c r="W115" i="1"/>
  <c r="A116" i="1"/>
  <c r="O115" i="1"/>
  <c r="I116" i="1" s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I117" i="1" s="1"/>
  <c r="C103" i="1"/>
  <c r="Q115" i="1"/>
  <c r="R115" i="1" s="1"/>
  <c r="W116" i="1"/>
  <c r="X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X117" i="1"/>
  <c r="W117" i="1"/>
  <c r="A118" i="1"/>
  <c r="O117" i="1"/>
  <c r="I118" i="1" s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I119" i="1" s="1"/>
  <c r="Q117" i="1"/>
  <c r="R117" i="1" s="1"/>
  <c r="X118" i="1"/>
  <c r="W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X119" i="1"/>
  <c r="W119" i="1"/>
  <c r="A120" i="1"/>
  <c r="O119" i="1"/>
  <c r="I120" i="1" s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W120" i="1"/>
  <c r="Q119" i="1"/>
  <c r="R119" i="1" s="1"/>
  <c r="X120" i="1"/>
  <c r="O120" i="1"/>
  <c r="I121" i="1" s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W121" i="1"/>
  <c r="X121" i="1"/>
  <c r="C108" i="1"/>
  <c r="O121" i="1"/>
  <c r="I122" i="1" s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I123" i="1" s="1"/>
  <c r="X122" i="1"/>
  <c r="Q121" i="1"/>
  <c r="R121" i="1" s="1"/>
  <c r="W122" i="1"/>
  <c r="C109" i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X123" i="1"/>
  <c r="W123" i="1"/>
  <c r="Q122" i="1"/>
  <c r="R122" i="1" s="1"/>
  <c r="C110" i="1"/>
  <c r="O123" i="1"/>
  <c r="I124" i="1" s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I125" i="1" s="1"/>
  <c r="C111" i="1"/>
  <c r="Q123" i="1"/>
  <c r="R123" i="1" s="1"/>
  <c r="W124" i="1"/>
  <c r="X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W125" i="1"/>
  <c r="X125" i="1"/>
  <c r="Q124" i="1"/>
  <c r="R124" i="1" s="1"/>
  <c r="C112" i="1"/>
  <c r="A126" i="1"/>
  <c r="O125" i="1"/>
  <c r="I126" i="1" s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W126" i="1"/>
  <c r="Q125" i="1"/>
  <c r="R125" i="1" s="1"/>
  <c r="X126" i="1"/>
  <c r="A127" i="1"/>
  <c r="O126" i="1"/>
  <c r="I127" i="1" s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X127" i="1"/>
  <c r="W127" i="1"/>
  <c r="C114" i="1"/>
  <c r="O127" i="1"/>
  <c r="I128" i="1" s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I129" i="1" s="1"/>
  <c r="Q127" i="1"/>
  <c r="R127" i="1" s="1"/>
  <c r="X128" i="1"/>
  <c r="W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W129" i="1"/>
  <c r="X129" i="1"/>
  <c r="O129" i="1"/>
  <c r="I130" i="1" s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I131" i="1" s="1"/>
  <c r="C117" i="1"/>
  <c r="W130" i="1"/>
  <c r="Q129" i="1"/>
  <c r="R129" i="1" s="1"/>
  <c r="X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X131" i="1"/>
  <c r="W131" i="1"/>
  <c r="C118" i="1"/>
  <c r="O131" i="1"/>
  <c r="I132" i="1" s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I133" i="1" s="1"/>
  <c r="C119" i="1"/>
  <c r="Q131" i="1"/>
  <c r="R131" i="1" s="1"/>
  <c r="X132" i="1"/>
  <c r="W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W133" i="1"/>
  <c r="X133" i="1"/>
  <c r="Q132" i="1"/>
  <c r="R132" i="1" s="1"/>
  <c r="C120" i="1"/>
  <c r="A134" i="1"/>
  <c r="O133" i="1"/>
  <c r="I134" i="1" s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Q133" i="1"/>
  <c r="R133" i="1" s="1"/>
  <c r="W134" i="1"/>
  <c r="X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X135" i="1"/>
  <c r="W135" i="1"/>
  <c r="C122" i="1"/>
  <c r="O135" i="1"/>
  <c r="I136" i="1" s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W136" i="1"/>
  <c r="X136" i="1"/>
  <c r="Q135" i="1"/>
  <c r="R135" i="1" s="1"/>
  <c r="A137" i="1"/>
  <c r="O136" i="1"/>
  <c r="I137" i="1" s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X137" i="1"/>
  <c r="W137" i="1"/>
  <c r="O137" i="1"/>
  <c r="I138" i="1" s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I139" i="1" s="1"/>
  <c r="C125" i="1"/>
  <c r="Q137" i="1"/>
  <c r="R137" i="1" s="1"/>
  <c r="W138" i="1"/>
  <c r="X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W139" i="1"/>
  <c r="X139" i="1"/>
  <c r="O139" i="1"/>
  <c r="I140" i="1" s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I141" i="1" s="1"/>
  <c r="W140" i="1"/>
  <c r="Q139" i="1"/>
  <c r="R139" i="1" s="1"/>
  <c r="X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W141" i="1"/>
  <c r="X141" i="1"/>
  <c r="O141" i="1"/>
  <c r="I142" i="1" s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I143" i="1" s="1"/>
  <c r="W142" i="1"/>
  <c r="Q141" i="1"/>
  <c r="R141" i="1" s="1"/>
  <c r="X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X143" i="1"/>
  <c r="Q142" i="1"/>
  <c r="R142" i="1" s="1"/>
  <c r="W143" i="1"/>
  <c r="O143" i="1"/>
  <c r="I144" i="1" s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I145" i="1" s="1"/>
  <c r="Q143" i="1"/>
  <c r="R143" i="1" s="1"/>
  <c r="X144" i="1"/>
  <c r="W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I146" i="1" s="1"/>
  <c r="C132" i="1"/>
  <c r="X145" i="1"/>
  <c r="Q144" i="1"/>
  <c r="R144" i="1" s="1"/>
  <c r="W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W146" i="1"/>
  <c r="Q145" i="1"/>
  <c r="R145" i="1" s="1"/>
  <c r="X146" i="1"/>
  <c r="A147" i="1"/>
  <c r="O146" i="1"/>
  <c r="I147" i="1" s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C134" i="1"/>
  <c r="Q146" i="1"/>
  <c r="R146" i="1" s="1"/>
  <c r="W147" i="1"/>
  <c r="X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I149" i="1" s="1"/>
  <c r="C135" i="1"/>
  <c r="W148" i="1"/>
  <c r="Q147" i="1"/>
  <c r="R147" i="1" s="1"/>
  <c r="X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C136" i="1"/>
  <c r="Q148" i="1"/>
  <c r="R148" i="1" s="1"/>
  <c r="X149" i="1"/>
  <c r="W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X150" i="1"/>
  <c r="W150" i="1"/>
  <c r="C137" i="1"/>
  <c r="O150" i="1"/>
  <c r="I151" i="1" s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W151" i="1"/>
  <c r="X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Q151" i="1"/>
  <c r="R151" i="1" s="1"/>
  <c r="X152" i="1"/>
  <c r="W152" i="1"/>
  <c r="C139" i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W153" i="1"/>
  <c r="Q152" i="1"/>
  <c r="R152" i="1" s="1"/>
  <c r="X153" i="1"/>
  <c r="C140" i="1"/>
  <c r="O153" i="1"/>
  <c r="I154" i="1" s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X154" i="1"/>
  <c r="W154" i="1"/>
  <c r="C141" i="1"/>
  <c r="A155" i="1"/>
  <c r="O154" i="1"/>
  <c r="I155" i="1" s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I156" i="1" s="1"/>
  <c r="W155" i="1"/>
  <c r="Q154" i="1"/>
  <c r="R154" i="1" s="1"/>
  <c r="X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Q155" i="1"/>
  <c r="R155" i="1" s="1"/>
  <c r="X156" i="1"/>
  <c r="W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C144" i="1"/>
  <c r="X157" i="1"/>
  <c r="Q156" i="1"/>
  <c r="R156" i="1" s="1"/>
  <c r="W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I159" i="1" s="1"/>
  <c r="C145" i="1"/>
  <c r="Q157" i="1"/>
  <c r="R157" i="1" s="1"/>
  <c r="X158" i="1"/>
  <c r="W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C146" i="1"/>
  <c r="X159" i="1"/>
  <c r="Q158" i="1"/>
  <c r="R158" i="1" s="1"/>
  <c r="W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W160" i="1"/>
  <c r="Q159" i="1"/>
  <c r="R159" i="1" s="1"/>
  <c r="X160" i="1"/>
  <c r="C147" i="1"/>
  <c r="A161" i="1"/>
  <c r="O160" i="1"/>
  <c r="I161" i="1" s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W161" i="1"/>
  <c r="X161" i="1"/>
  <c r="Q160" i="1"/>
  <c r="R160" i="1" s="1"/>
  <c r="O161" i="1"/>
  <c r="I162" i="1" s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I163" i="1" s="1"/>
  <c r="C149" i="1"/>
  <c r="W162" i="1"/>
  <c r="X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X163" i="1"/>
  <c r="W163" i="1"/>
  <c r="C150" i="1"/>
  <c r="O163" i="1"/>
  <c r="I164" i="1" s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Q163" i="1"/>
  <c r="R163" i="1" s="1"/>
  <c r="X164" i="1"/>
  <c r="W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Q164" i="1"/>
  <c r="R164" i="1" s="1"/>
  <c r="X165" i="1"/>
  <c r="W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I167" i="1" s="1"/>
  <c r="W166" i="1"/>
  <c r="Q165" i="1"/>
  <c r="R165" i="1" s="1"/>
  <c r="X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I168" i="1" s="1"/>
  <c r="C154" i="1"/>
  <c r="Q166" i="1"/>
  <c r="R166" i="1" s="1"/>
  <c r="W167" i="1"/>
  <c r="X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W168" i="1"/>
  <c r="X168" i="1"/>
  <c r="C155" i="1"/>
  <c r="O168" i="1"/>
  <c r="I169" i="1" s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W169" i="1"/>
  <c r="X169" i="1"/>
  <c r="Q168" i="1"/>
  <c r="R168" i="1" s="1"/>
  <c r="O169" i="1"/>
  <c r="I170" i="1" s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Q169" i="1"/>
  <c r="R169" i="1" s="1"/>
  <c r="X170" i="1"/>
  <c r="W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X171" i="1"/>
  <c r="Q170" i="1"/>
  <c r="R170" i="1" s="1"/>
  <c r="W171" i="1"/>
  <c r="A172" i="1"/>
  <c r="O171" i="1"/>
  <c r="I172" i="1" s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X172" i="1"/>
  <c r="W172" i="1"/>
  <c r="Q171" i="1"/>
  <c r="R171" i="1" s="1"/>
  <c r="C159" i="1"/>
  <c r="O172" i="1"/>
  <c r="I173" i="1" s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I174" i="1" s="1"/>
  <c r="W173" i="1"/>
  <c r="X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X174" i="1"/>
  <c r="W174" i="1"/>
  <c r="O174" i="1"/>
  <c r="I175" i="1" s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I176" i="1" s="1"/>
  <c r="Q174" i="1"/>
  <c r="R174" i="1" s="1"/>
  <c r="X175" i="1"/>
  <c r="W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X176" i="1"/>
  <c r="W176" i="1"/>
  <c r="Q175" i="1"/>
  <c r="R175" i="1" s="1"/>
  <c r="C163" i="1"/>
  <c r="O176" i="1"/>
  <c r="I177" i="1" s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I178" i="1" s="1"/>
  <c r="W177" i="1"/>
  <c r="Q176" i="1"/>
  <c r="R176" i="1" s="1"/>
  <c r="X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C165" i="1"/>
  <c r="Q177" i="1"/>
  <c r="R177" i="1" s="1"/>
  <c r="X178" i="1"/>
  <c r="W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I180" i="1" s="1"/>
  <c r="Q178" i="1"/>
  <c r="R178" i="1" s="1"/>
  <c r="X179" i="1"/>
  <c r="W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W180" i="1"/>
  <c r="Q179" i="1"/>
  <c r="R179" i="1" s="1"/>
  <c r="X180" i="1"/>
  <c r="O180" i="1"/>
  <c r="I181" i="1" s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X181" i="1"/>
  <c r="W181" i="1"/>
  <c r="Q180" i="1"/>
  <c r="R180" i="1" s="1"/>
  <c r="C168" i="1"/>
  <c r="A182" i="1"/>
  <c r="O181" i="1"/>
  <c r="I182" i="1" s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X182" i="1"/>
  <c r="W182" i="1"/>
  <c r="O182" i="1"/>
  <c r="I183" i="1" s="1"/>
  <c r="A183" i="1"/>
  <c r="C169" i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I184" i="1" s="1"/>
  <c r="Q182" i="1"/>
  <c r="R182" i="1" s="1"/>
  <c r="W183" i="1"/>
  <c r="X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X184" i="1"/>
  <c r="W184" i="1"/>
  <c r="O184" i="1"/>
  <c r="I185" i="1" s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X185" i="1"/>
  <c r="W185" i="1"/>
  <c r="C172" i="1"/>
  <c r="A186" i="1"/>
  <c r="O185" i="1"/>
  <c r="I186" i="1" s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X186" i="1"/>
  <c r="W186" i="1"/>
  <c r="A187" i="1"/>
  <c r="O186" i="1"/>
  <c r="I187" i="1" s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X187" i="1"/>
  <c r="W187" i="1"/>
  <c r="A188" i="1"/>
  <c r="O187" i="1"/>
  <c r="I188" i="1" s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I189" i="1" s="1"/>
  <c r="C175" i="1"/>
  <c r="Q187" i="1"/>
  <c r="R187" i="1" s="1"/>
  <c r="W188" i="1"/>
  <c r="X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X189" i="1"/>
  <c r="W189" i="1"/>
  <c r="C176" i="1"/>
  <c r="A190" i="1"/>
  <c r="O189" i="1"/>
  <c r="I190" i="1" s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W190" i="1"/>
  <c r="X190" i="1"/>
  <c r="A191" i="1"/>
  <c r="O190" i="1"/>
  <c r="I191" i="1" s="1"/>
  <c r="C177" i="1"/>
  <c r="D191" i="1" l="1"/>
  <c r="E191" i="1" s="1"/>
  <c r="F192" i="1" s="1"/>
  <c r="K135" i="1"/>
  <c r="L135" i="1" s="1"/>
  <c r="M135" i="1" s="1"/>
  <c r="J136" i="1"/>
  <c r="N134" i="1"/>
  <c r="P134" i="1" s="1"/>
  <c r="H135" i="1"/>
  <c r="G136" i="1"/>
  <c r="C178" i="1"/>
  <c r="A192" i="1"/>
  <c r="O191" i="1"/>
  <c r="I192" i="1" s="1"/>
  <c r="Q190" i="1"/>
  <c r="R190" i="1" s="1"/>
  <c r="X191" i="1"/>
  <c r="W191" i="1"/>
  <c r="D192" i="1" l="1"/>
  <c r="E192" i="1" s="1"/>
  <c r="F193" i="1" s="1"/>
  <c r="B134" i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W192" i="1"/>
  <c r="X192" i="1"/>
  <c r="O192" i="1"/>
  <c r="I193" i="1" s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X193" i="1"/>
  <c r="Q192" i="1"/>
  <c r="R192" i="1" s="1"/>
  <c r="W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Q193" i="1"/>
  <c r="R193" i="1" s="1"/>
  <c r="X194" i="1"/>
  <c r="W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I196" i="1" s="1"/>
  <c r="Q194" i="1"/>
  <c r="R194" i="1" s="1"/>
  <c r="X195" i="1"/>
  <c r="W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X196" i="1"/>
  <c r="W196" i="1"/>
  <c r="A197" i="1"/>
  <c r="O196" i="1"/>
  <c r="I197" i="1" s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X197" i="1"/>
  <c r="W197" i="1"/>
  <c r="C184" i="1"/>
  <c r="O197" i="1"/>
  <c r="I198" i="1" s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I199" i="1" s="1"/>
  <c r="Q197" i="1"/>
  <c r="R197" i="1" s="1"/>
  <c r="W198" i="1"/>
  <c r="X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I200" i="1" s="1"/>
  <c r="C186" i="1"/>
  <c r="Q198" i="1"/>
  <c r="R198" i="1" s="1"/>
  <c r="W199" i="1"/>
  <c r="X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I201" i="1" s="1"/>
  <c r="C187" i="1"/>
  <c r="Q199" i="1"/>
  <c r="R199" i="1" s="1"/>
  <c r="W200" i="1"/>
  <c r="X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O201" i="1"/>
  <c r="I202" i="1" s="1"/>
  <c r="Q200" i="1"/>
  <c r="R200" i="1" s="1"/>
  <c r="X201" i="1"/>
  <c r="W201" i="1"/>
  <c r="D202" i="1" l="1"/>
  <c r="E202" i="1" s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W202" i="1"/>
  <c r="X202" i="1"/>
  <c r="A203" i="1"/>
  <c r="O202" i="1"/>
  <c r="I203" i="1" s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X203" i="1"/>
  <c r="W203" i="1"/>
  <c r="C190" i="1"/>
  <c r="O203" i="1"/>
  <c r="I204" i="1" s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I205" i="1" s="1"/>
  <c r="Q203" i="1"/>
  <c r="R203" i="1" s="1"/>
  <c r="X204" i="1"/>
  <c r="W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X205" i="1"/>
  <c r="W205" i="1"/>
  <c r="C192" i="1"/>
  <c r="A206" i="1"/>
  <c r="O205" i="1"/>
  <c r="I206" i="1" s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X206" i="1"/>
  <c r="W206" i="1"/>
  <c r="A207" i="1"/>
  <c r="O206" i="1"/>
  <c r="I207" i="1" s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W207" i="1"/>
  <c r="X207" i="1"/>
  <c r="A208" i="1"/>
  <c r="O207" i="1"/>
  <c r="I208" i="1" s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X208" i="1"/>
  <c r="W208" i="1"/>
  <c r="O208" i="1"/>
  <c r="I209" i="1" s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X209" i="1"/>
  <c r="W209" i="1"/>
  <c r="C196" i="1"/>
  <c r="A210" i="1"/>
  <c r="O209" i="1"/>
  <c r="I210" i="1" s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X210" i="1"/>
  <c r="W210" i="1"/>
  <c r="A211" i="1"/>
  <c r="O210" i="1"/>
  <c r="I211" i="1" s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X211" i="1"/>
  <c r="W211" i="1"/>
  <c r="C198" i="1"/>
  <c r="A212" i="1"/>
  <c r="O211" i="1"/>
  <c r="I212" i="1" s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X212" i="1"/>
  <c r="W212" i="1"/>
  <c r="A213" i="1"/>
  <c r="O212" i="1"/>
  <c r="I213" i="1" s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O213" i="1"/>
  <c r="I214" i="1" s="1"/>
  <c r="Q212" i="1"/>
  <c r="R212" i="1" s="1"/>
  <c r="W213" i="1"/>
  <c r="X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W214" i="1"/>
  <c r="X214" i="1"/>
  <c r="O214" i="1"/>
  <c r="I215" i="1" s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I216" i="1" s="1"/>
  <c r="C202" i="1"/>
  <c r="Q214" i="1"/>
  <c r="R214" i="1" s="1"/>
  <c r="W215" i="1"/>
  <c r="X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X216" i="1"/>
  <c r="W216" i="1"/>
  <c r="O216" i="1"/>
  <c r="I217" i="1" s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I218" i="1" s="1"/>
  <c r="Q216" i="1"/>
  <c r="R216" i="1" s="1"/>
  <c r="W217" i="1"/>
  <c r="X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C205" i="1"/>
  <c r="Q217" i="1"/>
  <c r="R217" i="1" s="1"/>
  <c r="W218" i="1"/>
  <c r="X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I220" i="1" s="1"/>
  <c r="C206" i="1"/>
  <c r="Q218" i="1"/>
  <c r="R218" i="1" s="1"/>
  <c r="X219" i="1"/>
  <c r="W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W220" i="1"/>
  <c r="X220" i="1"/>
  <c r="C207" i="1"/>
  <c r="A221" i="1"/>
  <c r="O220" i="1"/>
  <c r="I221" i="1" s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W221" i="1"/>
  <c r="X221" i="1"/>
  <c r="A222" i="1"/>
  <c r="O221" i="1"/>
  <c r="I222" i="1" s="1"/>
  <c r="C208" i="1"/>
  <c r="R208" i="1" s="1"/>
  <c r="D222" i="1" l="1"/>
  <c r="E222" i="1" s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W222" i="1"/>
  <c r="X222" i="1"/>
  <c r="C209" i="1"/>
  <c r="A223" i="1"/>
  <c r="O222" i="1"/>
  <c r="I223" i="1" s="1"/>
  <c r="D223" i="1" l="1"/>
  <c r="E223" i="1" s="1"/>
  <c r="F224" i="1" s="1"/>
  <c r="K167" i="1"/>
  <c r="L167" i="1" s="1"/>
  <c r="M167" i="1" s="1"/>
  <c r="J168" i="1"/>
  <c r="N166" i="1"/>
  <c r="P166" i="1" s="1"/>
  <c r="G168" i="1"/>
  <c r="H167" i="1"/>
  <c r="O223" i="1"/>
  <c r="I224" i="1" s="1"/>
  <c r="A224" i="1"/>
  <c r="C210" i="1"/>
  <c r="Q222" i="1"/>
  <c r="R222" i="1" s="1"/>
  <c r="X223" i="1"/>
  <c r="W223" i="1"/>
  <c r="D224" i="1" l="1"/>
  <c r="E224" i="1" s="1"/>
  <c r="F225" i="1" s="1"/>
  <c r="B166" i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C211" i="1"/>
  <c r="Q223" i="1"/>
  <c r="R223" i="1" s="1"/>
  <c r="X224" i="1"/>
  <c r="W224" i="1"/>
  <c r="D225" i="1" l="1"/>
  <c r="E225" i="1" s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O225" i="1"/>
  <c r="I226" i="1" s="1"/>
  <c r="Q224" i="1"/>
  <c r="R224" i="1" s="1"/>
  <c r="X225" i="1"/>
  <c r="W225" i="1"/>
  <c r="C212" i="1"/>
  <c r="D226" i="1" l="1"/>
  <c r="E226" i="1" s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X226" i="1"/>
  <c r="W226" i="1"/>
  <c r="O226" i="1"/>
  <c r="I227" i="1" s="1"/>
  <c r="A227" i="1"/>
  <c r="C213" i="1"/>
  <c r="D227" i="1" l="1"/>
  <c r="E227" i="1" s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Q226" i="1"/>
  <c r="R226" i="1" s="1"/>
  <c r="X227" i="1"/>
  <c r="W227" i="1"/>
  <c r="D228" i="1" l="1"/>
  <c r="E228" i="1" s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C215" i="1"/>
  <c r="Q227" i="1"/>
  <c r="R227" i="1" s="1"/>
  <c r="X228" i="1"/>
  <c r="W228" i="1"/>
  <c r="D229" i="1" l="1"/>
  <c r="E229" i="1" s="1"/>
  <c r="F230" i="1" s="1"/>
  <c r="J174" i="1"/>
  <c r="K173" i="1"/>
  <c r="L173" i="1" s="1"/>
  <c r="M173" i="1" s="1"/>
  <c r="N172" i="1"/>
  <c r="P172" i="1" s="1"/>
  <c r="B172" i="1" s="1"/>
  <c r="G174" i="1"/>
  <c r="H173" i="1"/>
  <c r="X229" i="1"/>
  <c r="Q228" i="1"/>
  <c r="R228" i="1" s="1"/>
  <c r="W229" i="1"/>
  <c r="C216" i="1"/>
  <c r="O229" i="1"/>
  <c r="I230" i="1" s="1"/>
  <c r="A230" i="1"/>
  <c r="D230" i="1" l="1"/>
  <c r="E230" i="1" s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C217" i="1"/>
  <c r="W230" i="1"/>
  <c r="Q229" i="1"/>
  <c r="R229" i="1" s="1"/>
  <c r="X230" i="1"/>
  <c r="D231" i="1" l="1"/>
  <c r="E231" i="1" s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O231" i="1"/>
  <c r="I232" i="1" s="1"/>
  <c r="Q230" i="1"/>
  <c r="R230" i="1" s="1"/>
  <c r="X231" i="1"/>
  <c r="W231" i="1"/>
  <c r="C218" i="1"/>
  <c r="D232" i="1" l="1"/>
  <c r="E232" i="1" s="1"/>
  <c r="F233" i="1" s="1"/>
  <c r="G177" i="1"/>
  <c r="H176" i="1"/>
  <c r="N175" i="1"/>
  <c r="P175" i="1" s="1"/>
  <c r="B175" i="1" s="1"/>
  <c r="J177" i="1"/>
  <c r="K176" i="1"/>
  <c r="L176" i="1" s="1"/>
  <c r="M176" i="1" s="1"/>
  <c r="X232" i="1"/>
  <c r="Q231" i="1"/>
  <c r="R231" i="1" s="1"/>
  <c r="W232" i="1"/>
  <c r="C219" i="1"/>
  <c r="O232" i="1"/>
  <c r="I233" i="1" s="1"/>
  <c r="A233" i="1"/>
  <c r="D233" i="1" l="1"/>
  <c r="E233" i="1" s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X233" i="1"/>
  <c r="W233" i="1"/>
  <c r="Q232" i="1"/>
  <c r="R232" i="1" s="1"/>
  <c r="D234" i="1" l="1"/>
  <c r="E234" i="1" s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O234" i="1"/>
  <c r="I235" i="1" s="1"/>
  <c r="C221" i="1"/>
  <c r="W234" i="1"/>
  <c r="Q233" i="1"/>
  <c r="R233" i="1" s="1"/>
  <c r="X234" i="1"/>
  <c r="D235" i="1" l="1"/>
  <c r="E235" i="1" s="1"/>
  <c r="F236" i="1" s="1"/>
  <c r="K179" i="1"/>
  <c r="L179" i="1" s="1"/>
  <c r="M179" i="1" s="1"/>
  <c r="J180" i="1"/>
  <c r="N178" i="1"/>
  <c r="P178" i="1" s="1"/>
  <c r="B178" i="1" s="1"/>
  <c r="G180" i="1"/>
  <c r="H179" i="1"/>
  <c r="W235" i="1"/>
  <c r="Q234" i="1"/>
  <c r="R234" i="1" s="1"/>
  <c r="X235" i="1"/>
  <c r="C222" i="1"/>
  <c r="O235" i="1"/>
  <c r="I236" i="1" s="1"/>
  <c r="A236" i="1"/>
  <c r="D236" i="1" l="1"/>
  <c r="E236" i="1" s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O236" i="1"/>
  <c r="I237" i="1" s="1"/>
  <c r="W236" i="1"/>
  <c r="Q235" i="1"/>
  <c r="R235" i="1" s="1"/>
  <c r="X236" i="1"/>
  <c r="C223" i="1"/>
  <c r="D237" i="1" l="1"/>
  <c r="E237" i="1" s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X237" i="1"/>
  <c r="W237" i="1"/>
  <c r="Q236" i="1"/>
  <c r="R236" i="1" s="1"/>
  <c r="O237" i="1"/>
  <c r="I238" i="1" s="1"/>
  <c r="A238" i="1"/>
  <c r="D238" i="1" l="1"/>
  <c r="E238" i="1" s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O238" i="1"/>
  <c r="I239" i="1" s="1"/>
  <c r="C225" i="1"/>
  <c r="W238" i="1"/>
  <c r="Q237" i="1"/>
  <c r="R237" i="1" s="1"/>
  <c r="X238" i="1"/>
  <c r="D239" i="1" l="1"/>
  <c r="E239" i="1" s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Q238" i="1"/>
  <c r="R238" i="1" s="1"/>
  <c r="X239" i="1"/>
  <c r="W239" i="1"/>
  <c r="D240" i="1" l="1"/>
  <c r="E240" i="1" s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O240" i="1"/>
  <c r="I241" i="1" s="1"/>
  <c r="W240" i="1"/>
  <c r="Q239" i="1"/>
  <c r="R239" i="1" s="1"/>
  <c r="X240" i="1"/>
  <c r="D241" i="1" l="1"/>
  <c r="E241" i="1" s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X241" i="1"/>
  <c r="W241" i="1"/>
  <c r="O241" i="1"/>
  <c r="I242" i="1" s="1"/>
  <c r="A242" i="1"/>
  <c r="D242" i="1" l="1"/>
  <c r="E242" i="1" s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O242" i="1"/>
  <c r="I243" i="1" s="1"/>
  <c r="W242" i="1"/>
  <c r="Q241" i="1"/>
  <c r="R241" i="1" s="1"/>
  <c r="X242" i="1"/>
  <c r="D243" i="1" l="1"/>
  <c r="E243" i="1" s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X243" i="1"/>
  <c r="Q242" i="1"/>
  <c r="R242" i="1" s="1"/>
  <c r="W243" i="1"/>
  <c r="D244" i="1" l="1"/>
  <c r="E244" i="1" s="1"/>
  <c r="F245" i="1" s="1"/>
  <c r="N187" i="1"/>
  <c r="P187" i="1" s="1"/>
  <c r="B187" i="1" s="1"/>
  <c r="H188" i="1"/>
  <c r="G189" i="1"/>
  <c r="J189" i="1"/>
  <c r="K188" i="1"/>
  <c r="L188" i="1" s="1"/>
  <c r="M188" i="1" s="1"/>
  <c r="A245" i="1"/>
  <c r="O244" i="1"/>
  <c r="I245" i="1" s="1"/>
  <c r="W244" i="1"/>
  <c r="Q243" i="1"/>
  <c r="R243" i="1" s="1"/>
  <c r="X244" i="1"/>
  <c r="D245" i="1" l="1"/>
  <c r="E245" i="1" s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X245" i="1"/>
  <c r="W245" i="1"/>
  <c r="Q244" i="1"/>
  <c r="R244" i="1" s="1"/>
  <c r="D246" i="1" l="1"/>
  <c r="E246" i="1" s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W246" i="1"/>
  <c r="Q245" i="1"/>
  <c r="R245" i="1" s="1"/>
  <c r="X246" i="1"/>
  <c r="D247" i="1" l="1"/>
  <c r="E247" i="1" s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O247" i="1"/>
  <c r="I248" i="1" s="1"/>
  <c r="W247" i="1"/>
  <c r="Q246" i="1"/>
  <c r="R246" i="1" s="1"/>
  <c r="X247" i="1"/>
  <c r="D248" i="1" l="1"/>
  <c r="E248" i="1" s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Q247" i="1"/>
  <c r="R247" i="1" s="1"/>
  <c r="W248" i="1"/>
  <c r="X248" i="1"/>
  <c r="D249" i="1" l="1"/>
  <c r="E249" i="1" s="1"/>
  <c r="F250" i="1" s="1"/>
  <c r="J194" i="1"/>
  <c r="K193" i="1"/>
  <c r="L193" i="1" s="1"/>
  <c r="M193" i="1" s="1"/>
  <c r="H193" i="1"/>
  <c r="G194" i="1"/>
  <c r="N192" i="1"/>
  <c r="P192" i="1" s="1"/>
  <c r="B192" i="1" s="1"/>
  <c r="A250" i="1"/>
  <c r="O249" i="1"/>
  <c r="I250" i="1" s="1"/>
  <c r="Q248" i="1"/>
  <c r="R248" i="1" s="1"/>
  <c r="X249" i="1"/>
  <c r="W249" i="1"/>
  <c r="D250" i="1" l="1"/>
  <c r="E250" i="1" s="1"/>
  <c r="F251" i="1" s="1"/>
  <c r="G195" i="1"/>
  <c r="H194" i="1"/>
  <c r="N193" i="1"/>
  <c r="P193" i="1" s="1"/>
  <c r="B193" i="1" s="1"/>
  <c r="J195" i="1"/>
  <c r="K194" i="1"/>
  <c r="L194" i="1" s="1"/>
  <c r="M194" i="1" s="1"/>
  <c r="W250" i="1"/>
  <c r="Q249" i="1"/>
  <c r="R249" i="1" s="1"/>
  <c r="X250" i="1"/>
  <c r="O250" i="1"/>
  <c r="I251" i="1" s="1"/>
  <c r="A251" i="1"/>
  <c r="D251" i="1" l="1"/>
  <c r="E251" i="1" s="1"/>
  <c r="F252" i="1" s="1"/>
  <c r="N194" i="1"/>
  <c r="P194" i="1" s="1"/>
  <c r="B194" i="1" s="1"/>
  <c r="K195" i="1"/>
  <c r="L195" i="1" s="1"/>
  <c r="M195" i="1" s="1"/>
  <c r="J196" i="1"/>
  <c r="G196" i="1"/>
  <c r="H195" i="1"/>
  <c r="W251" i="1"/>
  <c r="Q250" i="1"/>
  <c r="R250" i="1" s="1"/>
  <c r="X251" i="1"/>
  <c r="A252" i="1"/>
  <c r="O251" i="1"/>
  <c r="I252" i="1" s="1"/>
  <c r="D252" i="1" l="1"/>
  <c r="E252" i="1" s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Q251" i="1"/>
  <c r="R251" i="1" s="1"/>
  <c r="X252" i="1"/>
  <c r="W252" i="1"/>
  <c r="D253" i="1" l="1"/>
  <c r="E253" i="1" s="1"/>
  <c r="F254" i="1" s="1"/>
  <c r="N196" i="1"/>
  <c r="P196" i="1" s="1"/>
  <c r="K197" i="1"/>
  <c r="L197" i="1" s="1"/>
  <c r="M197" i="1" s="1"/>
  <c r="J198" i="1"/>
  <c r="G198" i="1"/>
  <c r="H197" i="1"/>
  <c r="O253" i="1"/>
  <c r="I254" i="1" s="1"/>
  <c r="A254" i="1"/>
  <c r="X253" i="1"/>
  <c r="Q252" i="1"/>
  <c r="R252" i="1" s="1"/>
  <c r="W253" i="1"/>
  <c r="D254" i="1" l="1"/>
  <c r="E254" i="1" s="1"/>
  <c r="F255" i="1" s="1"/>
  <c r="B196" i="1"/>
  <c r="N197" i="1"/>
  <c r="P197" i="1" s="1"/>
  <c r="B197" i="1" s="1"/>
  <c r="G199" i="1"/>
  <c r="H198" i="1"/>
  <c r="K198" i="1"/>
  <c r="L198" i="1" s="1"/>
  <c r="M198" i="1" s="1"/>
  <c r="J199" i="1"/>
  <c r="O254" i="1"/>
  <c r="I255" i="1" s="1"/>
  <c r="A255" i="1"/>
  <c r="W254" i="1"/>
  <c r="Q253" i="1"/>
  <c r="R253" i="1" s="1"/>
  <c r="X254" i="1"/>
  <c r="D255" i="1" l="1"/>
  <c r="E255" i="1" s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X255" i="1"/>
  <c r="Q254" i="1"/>
  <c r="R254" i="1" s="1"/>
  <c r="W255" i="1"/>
  <c r="D256" i="1" l="1"/>
  <c r="E256" i="1" s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X256" i="1"/>
  <c r="W256" i="1"/>
  <c r="A257" i="1"/>
  <c r="O256" i="1"/>
  <c r="I257" i="1" s="1"/>
  <c r="D257" i="1" l="1"/>
  <c r="E257" i="1" s="1"/>
  <c r="F258" i="1" s="1"/>
  <c r="N200" i="1"/>
  <c r="P200" i="1" s="1"/>
  <c r="B200" i="1" s="1"/>
  <c r="J202" i="1"/>
  <c r="K201" i="1"/>
  <c r="L201" i="1" s="1"/>
  <c r="M201" i="1" s="1"/>
  <c r="G202" i="1"/>
  <c r="H201" i="1"/>
  <c r="X257" i="1"/>
  <c r="Q256" i="1"/>
  <c r="R256" i="1" s="1"/>
  <c r="W257" i="1"/>
  <c r="A258" i="1"/>
  <c r="O257" i="1"/>
  <c r="I258" i="1" s="1"/>
  <c r="D258" i="1" l="1"/>
  <c r="E258" i="1" s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X258" i="1"/>
  <c r="W258" i="1"/>
  <c r="A259" i="1"/>
  <c r="O258" i="1"/>
  <c r="I259" i="1" s="1"/>
  <c r="D259" i="1" l="1"/>
  <c r="E259" i="1" s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X259" i="1"/>
  <c r="W259" i="1"/>
  <c r="Q258" i="1"/>
  <c r="R258" i="1" s="1"/>
  <c r="D260" i="1" l="1"/>
  <c r="E260" i="1" s="1"/>
  <c r="F261" i="1" s="1"/>
  <c r="N203" i="1"/>
  <c r="P203" i="1" s="1"/>
  <c r="B203" i="1" s="1"/>
  <c r="H204" i="1"/>
  <c r="G205" i="1"/>
  <c r="K204" i="1"/>
  <c r="L204" i="1" s="1"/>
  <c r="M204" i="1" s="1"/>
  <c r="J205" i="1"/>
  <c r="O260" i="1"/>
  <c r="I261" i="1" s="1"/>
  <c r="A261" i="1"/>
  <c r="W260" i="1"/>
  <c r="Q259" i="1"/>
  <c r="R259" i="1" s="1"/>
  <c r="X260" i="1"/>
  <c r="D261" i="1" l="1"/>
  <c r="E261" i="1" s="1"/>
  <c r="F262" i="1" s="1"/>
  <c r="N204" i="1"/>
  <c r="P204" i="1" s="1"/>
  <c r="B204" i="1" s="1"/>
  <c r="K205" i="1"/>
  <c r="L205" i="1" s="1"/>
  <c r="M205" i="1" s="1"/>
  <c r="J206" i="1"/>
  <c r="G206" i="1"/>
  <c r="H205" i="1"/>
  <c r="A262" i="1"/>
  <c r="O261" i="1"/>
  <c r="I262" i="1" s="1"/>
  <c r="X261" i="1"/>
  <c r="Q260" i="1"/>
  <c r="R260" i="1" s="1"/>
  <c r="W261" i="1"/>
  <c r="D262" i="1" l="1"/>
  <c r="E262" i="1" s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O262" i="1"/>
  <c r="I263" i="1" s="1"/>
  <c r="X262" i="1"/>
  <c r="Q261" i="1"/>
  <c r="R261" i="1" s="1"/>
  <c r="W262" i="1"/>
  <c r="D263" i="1" l="1"/>
  <c r="E263" i="1" s="1"/>
  <c r="F264" i="1" s="1"/>
  <c r="N206" i="1"/>
  <c r="P206" i="1" s="1"/>
  <c r="B206" i="1" s="1"/>
  <c r="K207" i="1"/>
  <c r="L207" i="1" s="1"/>
  <c r="M207" i="1" s="1"/>
  <c r="J208" i="1"/>
  <c r="G208" i="1"/>
  <c r="H207" i="1"/>
  <c r="W263" i="1"/>
  <c r="Q262" i="1"/>
  <c r="R262" i="1" s="1"/>
  <c r="X263" i="1"/>
  <c r="A264" i="1"/>
  <c r="O263" i="1"/>
  <c r="I264" i="1" s="1"/>
  <c r="D264" i="1" l="1"/>
  <c r="E264" i="1" s="1"/>
  <c r="F265" i="1" s="1"/>
  <c r="N207" i="1"/>
  <c r="P207" i="1" s="1"/>
  <c r="B207" i="1" s="1"/>
  <c r="H208" i="1"/>
  <c r="G209" i="1"/>
  <c r="K208" i="1"/>
  <c r="L208" i="1" s="1"/>
  <c r="M208" i="1" s="1"/>
  <c r="J209" i="1"/>
  <c r="X264" i="1"/>
  <c r="Q263" i="1"/>
  <c r="R263" i="1" s="1"/>
  <c r="W264" i="1"/>
  <c r="A265" i="1"/>
  <c r="O264" i="1"/>
  <c r="I265" i="1" s="1"/>
  <c r="D265" i="1" l="1"/>
  <c r="E265" i="1" s="1"/>
  <c r="F266" i="1" s="1"/>
  <c r="N208" i="1"/>
  <c r="P208" i="1" s="1"/>
  <c r="B208" i="1" s="1"/>
  <c r="J210" i="1"/>
  <c r="K209" i="1"/>
  <c r="L209" i="1" s="1"/>
  <c r="M209" i="1" s="1"/>
  <c r="G210" i="1"/>
  <c r="H209" i="1"/>
  <c r="X265" i="1"/>
  <c r="Q264" i="1"/>
  <c r="R264" i="1" s="1"/>
  <c r="W265" i="1"/>
  <c r="A266" i="1"/>
  <c r="O265" i="1"/>
  <c r="I266" i="1" s="1"/>
  <c r="D266" i="1" l="1"/>
  <c r="E266" i="1" s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X266" i="1"/>
  <c r="W266" i="1"/>
  <c r="Q265" i="1"/>
  <c r="R265" i="1" s="1"/>
  <c r="D267" i="1" l="1"/>
  <c r="E267" i="1" s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O267" i="1"/>
  <c r="I268" i="1" s="1"/>
  <c r="X267" i="1"/>
  <c r="Q266" i="1"/>
  <c r="R266" i="1" s="1"/>
  <c r="W267" i="1"/>
  <c r="D268" i="1" l="1"/>
  <c r="E268" i="1" s="1"/>
  <c r="F269" i="1" s="1"/>
  <c r="H212" i="1"/>
  <c r="G213" i="1"/>
  <c r="N211" i="1"/>
  <c r="P211" i="1" s="1"/>
  <c r="B211" i="1" s="1"/>
  <c r="J213" i="1"/>
  <c r="K212" i="1"/>
  <c r="L212" i="1" s="1"/>
  <c r="M212" i="1" s="1"/>
  <c r="W268" i="1"/>
  <c r="Q267" i="1"/>
  <c r="R267" i="1" s="1"/>
  <c r="X268" i="1"/>
  <c r="A269" i="1"/>
  <c r="O268" i="1"/>
  <c r="I269" i="1" s="1"/>
  <c r="D269" i="1" l="1"/>
  <c r="E269" i="1" s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X269" i="1"/>
  <c r="W269" i="1"/>
  <c r="Q268" i="1"/>
  <c r="D270" i="1" l="1"/>
  <c r="E270" i="1" s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O270" i="1"/>
  <c r="I271" i="1" s="1"/>
  <c r="X270" i="1"/>
  <c r="Q269" i="1"/>
  <c r="R269" i="1" s="1"/>
  <c r="W270" i="1"/>
  <c r="D271" i="1" l="1"/>
  <c r="E271" i="1" s="1"/>
  <c r="F272" i="1" s="1"/>
  <c r="N214" i="1"/>
  <c r="P214" i="1" s="1"/>
  <c r="B214" i="1" s="1"/>
  <c r="J216" i="1"/>
  <c r="K215" i="1"/>
  <c r="L215" i="1" s="1"/>
  <c r="M215" i="1" s="1"/>
  <c r="G216" i="1"/>
  <c r="H215" i="1"/>
  <c r="X271" i="1"/>
  <c r="Q270" i="1"/>
  <c r="R270" i="1" s="1"/>
  <c r="W271" i="1"/>
  <c r="A272" i="1"/>
  <c r="O271" i="1"/>
  <c r="I272" i="1" s="1"/>
  <c r="D272" i="1" l="1"/>
  <c r="E272" i="1" s="1"/>
  <c r="F273" i="1" s="1"/>
  <c r="N215" i="1"/>
  <c r="P215" i="1" s="1"/>
  <c r="B215" i="1" s="1"/>
  <c r="H216" i="1"/>
  <c r="G217" i="1"/>
  <c r="J217" i="1"/>
  <c r="K216" i="1"/>
  <c r="L216" i="1" s="1"/>
  <c r="M216" i="1" s="1"/>
  <c r="X272" i="1"/>
  <c r="Q271" i="1"/>
  <c r="R271" i="1" s="1"/>
  <c r="W272" i="1"/>
  <c r="A273" i="1"/>
  <c r="O272" i="1"/>
  <c r="I273" i="1" s="1"/>
  <c r="D273" i="1" l="1"/>
  <c r="E273" i="1" s="1"/>
  <c r="F274" i="1" s="1"/>
  <c r="N216" i="1"/>
  <c r="P216" i="1" s="1"/>
  <c r="B216" i="1" s="1"/>
  <c r="K217" i="1"/>
  <c r="L217" i="1" s="1"/>
  <c r="M217" i="1" s="1"/>
  <c r="J218" i="1"/>
  <c r="G218" i="1"/>
  <c r="H217" i="1"/>
  <c r="A274" i="1"/>
  <c r="O273" i="1"/>
  <c r="I274" i="1" s="1"/>
  <c r="X273" i="1"/>
  <c r="Q272" i="1"/>
  <c r="R272" i="1" s="1"/>
  <c r="W273" i="1"/>
  <c r="D274" i="1" l="1"/>
  <c r="E274" i="1" s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X274" i="1"/>
  <c r="W274" i="1"/>
  <c r="Q273" i="1"/>
  <c r="R273" i="1" s="1"/>
  <c r="D275" i="1" l="1"/>
  <c r="E275" i="1" s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O275" i="1"/>
  <c r="I276" i="1" s="1"/>
  <c r="W275" i="1"/>
  <c r="X275" i="1"/>
  <c r="Q274" i="1"/>
  <c r="R274" i="1" s="1"/>
  <c r="D276" i="1" l="1"/>
  <c r="E276" i="1" s="1"/>
  <c r="F277" i="1" s="1"/>
  <c r="G221" i="1"/>
  <c r="H220" i="1"/>
  <c r="N219" i="1"/>
  <c r="P219" i="1" s="1"/>
  <c r="B219" i="1" s="1"/>
  <c r="J221" i="1"/>
  <c r="K220" i="1"/>
  <c r="L220" i="1" s="1"/>
  <c r="M220" i="1" s="1"/>
  <c r="X276" i="1"/>
  <c r="Q275" i="1"/>
  <c r="R275" i="1" s="1"/>
  <c r="W276" i="1"/>
  <c r="A277" i="1"/>
  <c r="O276" i="1"/>
  <c r="I277" i="1" s="1"/>
  <c r="D277" i="1" l="1"/>
  <c r="E277" i="1" s="1"/>
  <c r="F278" i="1" s="1"/>
  <c r="N220" i="1"/>
  <c r="P220" i="1" s="1"/>
  <c r="B220" i="1" s="1"/>
  <c r="K221" i="1"/>
  <c r="L221" i="1" s="1"/>
  <c r="M221" i="1" s="1"/>
  <c r="J222" i="1"/>
  <c r="G222" i="1"/>
  <c r="H221" i="1"/>
  <c r="A278" i="1"/>
  <c r="O277" i="1"/>
  <c r="I278" i="1" s="1"/>
  <c r="W277" i="1"/>
  <c r="X277" i="1"/>
  <c r="Q276" i="1"/>
  <c r="R276" i="1" s="1"/>
  <c r="D278" i="1" l="1"/>
  <c r="E278" i="1" s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O278" i="1"/>
  <c r="I279" i="1" s="1"/>
  <c r="X278" i="1"/>
  <c r="Q277" i="1"/>
  <c r="R277" i="1" s="1"/>
  <c r="W278" i="1"/>
  <c r="D279" i="1" l="1"/>
  <c r="E279" i="1" s="1"/>
  <c r="F280" i="1" s="1"/>
  <c r="N222" i="1"/>
  <c r="P222" i="1" s="1"/>
  <c r="B222" i="1" s="1"/>
  <c r="K223" i="1"/>
  <c r="L223" i="1" s="1"/>
  <c r="M223" i="1" s="1"/>
  <c r="J224" i="1"/>
  <c r="G224" i="1"/>
  <c r="H223" i="1"/>
  <c r="A280" i="1"/>
  <c r="O279" i="1"/>
  <c r="I280" i="1" s="1"/>
  <c r="W279" i="1"/>
  <c r="Q278" i="1"/>
  <c r="R278" i="1" s="1"/>
  <c r="X279" i="1"/>
  <c r="D280" i="1" l="1"/>
  <c r="E280" i="1" s="1"/>
  <c r="F281" i="1" s="1"/>
  <c r="N223" i="1"/>
  <c r="P223" i="1" s="1"/>
  <c r="B223" i="1" s="1"/>
  <c r="G225" i="1"/>
  <c r="H224" i="1"/>
  <c r="K224" i="1"/>
  <c r="L224" i="1" s="1"/>
  <c r="M224" i="1" s="1"/>
  <c r="J225" i="1"/>
  <c r="X280" i="1"/>
  <c r="W280" i="1"/>
  <c r="Q279" i="1"/>
  <c r="R279" i="1" s="1"/>
  <c r="O280" i="1"/>
  <c r="I281" i="1" s="1"/>
  <c r="A281" i="1"/>
  <c r="D281" i="1" l="1"/>
  <c r="E281" i="1" s="1"/>
  <c r="F282" i="1" s="1"/>
  <c r="K225" i="1"/>
  <c r="L225" i="1" s="1"/>
  <c r="M225" i="1" s="1"/>
  <c r="J226" i="1"/>
  <c r="N224" i="1"/>
  <c r="P224" i="1" s="1"/>
  <c r="B224" i="1" s="1"/>
  <c r="H225" i="1"/>
  <c r="G226" i="1"/>
  <c r="A282" i="1"/>
  <c r="O281" i="1"/>
  <c r="I282" i="1" s="1"/>
  <c r="W281" i="1"/>
  <c r="Q280" i="1"/>
  <c r="R280" i="1" s="1"/>
  <c r="X281" i="1"/>
  <c r="D282" i="1" l="1"/>
  <c r="E282" i="1" s="1"/>
  <c r="F283" i="1" s="1"/>
  <c r="N225" i="1"/>
  <c r="P225" i="1" s="1"/>
  <c r="B225" i="1" s="1"/>
  <c r="G227" i="1"/>
  <c r="H226" i="1"/>
  <c r="J227" i="1"/>
  <c r="K226" i="1"/>
  <c r="L226" i="1" s="1"/>
  <c r="M226" i="1" s="1"/>
  <c r="X282" i="1"/>
  <c r="W282" i="1"/>
  <c r="Q281" i="1"/>
  <c r="R281" i="1" s="1"/>
  <c r="O282" i="1"/>
  <c r="I283" i="1" s="1"/>
  <c r="A283" i="1"/>
  <c r="D283" i="1" l="1"/>
  <c r="E283" i="1" s="1"/>
  <c r="F284" i="1" s="1"/>
  <c r="K227" i="1"/>
  <c r="L227" i="1" s="1"/>
  <c r="M227" i="1" s="1"/>
  <c r="J228" i="1"/>
  <c r="N226" i="1"/>
  <c r="P226" i="1" s="1"/>
  <c r="G228" i="1"/>
  <c r="H227" i="1"/>
  <c r="A284" i="1"/>
  <c r="O283" i="1"/>
  <c r="I284" i="1" s="1"/>
  <c r="W283" i="1"/>
  <c r="Q282" i="1"/>
  <c r="R282" i="1" s="1"/>
  <c r="X283" i="1"/>
  <c r="S226" i="1" l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D284" i="1"/>
  <c r="E284" i="1" s="1"/>
  <c r="F285" i="1" s="1"/>
  <c r="B226" i="1"/>
  <c r="N227" i="1"/>
  <c r="H228" i="1"/>
  <c r="G229" i="1"/>
  <c r="J229" i="1"/>
  <c r="K228" i="1"/>
  <c r="L228" i="1" s="1"/>
  <c r="M228" i="1" s="1"/>
  <c r="W284" i="1"/>
  <c r="Q283" i="1"/>
  <c r="R283" i="1" s="1"/>
  <c r="X284" i="1"/>
  <c r="A285" i="1"/>
  <c r="O284" i="1"/>
  <c r="I285" i="1" s="1"/>
  <c r="P227" i="1" l="1"/>
  <c r="B227" i="1" s="1"/>
  <c r="R268" i="1"/>
  <c r="D285" i="1"/>
  <c r="E285" i="1" s="1"/>
  <c r="F286" i="1" s="1"/>
  <c r="K229" i="1"/>
  <c r="L229" i="1" s="1"/>
  <c r="M229" i="1" s="1"/>
  <c r="J230" i="1"/>
  <c r="H229" i="1"/>
  <c r="G230" i="1"/>
  <c r="N228" i="1"/>
  <c r="P228" i="1" s="1"/>
  <c r="B228" i="1" s="1"/>
  <c r="W285" i="1"/>
  <c r="Q284" i="1"/>
  <c r="R284" i="1" s="1"/>
  <c r="X285" i="1"/>
  <c r="A286" i="1"/>
  <c r="O285" i="1"/>
  <c r="I286" i="1" s="1"/>
  <c r="D286" i="1" l="1"/>
  <c r="E286" i="1" s="1"/>
  <c r="F287" i="1" s="1"/>
  <c r="N229" i="1"/>
  <c r="P229" i="1" s="1"/>
  <c r="B229" i="1" s="1"/>
  <c r="H230" i="1"/>
  <c r="G231" i="1"/>
  <c r="J231" i="1"/>
  <c r="K230" i="1"/>
  <c r="L230" i="1" s="1"/>
  <c r="M230" i="1" s="1"/>
  <c r="W286" i="1"/>
  <c r="Q285" i="1"/>
  <c r="R285" i="1" s="1"/>
  <c r="X286" i="1"/>
  <c r="A287" i="1"/>
  <c r="O286" i="1"/>
  <c r="I287" i="1" s="1"/>
  <c r="D287" i="1" l="1"/>
  <c r="E287" i="1" s="1"/>
  <c r="F288" i="1" s="1"/>
  <c r="K231" i="1"/>
  <c r="L231" i="1" s="1"/>
  <c r="M231" i="1" s="1"/>
  <c r="J232" i="1"/>
  <c r="H231" i="1"/>
  <c r="G232" i="1"/>
  <c r="N230" i="1"/>
  <c r="P230" i="1" s="1"/>
  <c r="B230" i="1" s="1"/>
  <c r="W287" i="1"/>
  <c r="Q286" i="1"/>
  <c r="R286" i="1" s="1"/>
  <c r="X287" i="1"/>
  <c r="A288" i="1"/>
  <c r="O287" i="1"/>
  <c r="I288" i="1" s="1"/>
  <c r="D288" i="1" l="1"/>
  <c r="E288" i="1" s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O288" i="1"/>
  <c r="I289" i="1" s="1"/>
  <c r="X288" i="1"/>
  <c r="Q287" i="1"/>
  <c r="R287" i="1" s="1"/>
  <c r="W288" i="1"/>
  <c r="D289" i="1" l="1"/>
  <c r="E289" i="1" s="1"/>
  <c r="F290" i="1" s="1"/>
  <c r="K233" i="1"/>
  <c r="L233" i="1" s="1"/>
  <c r="M233" i="1" s="1"/>
  <c r="J234" i="1"/>
  <c r="H233" i="1"/>
  <c r="G234" i="1"/>
  <c r="N232" i="1"/>
  <c r="P232" i="1" s="1"/>
  <c r="B232" i="1" s="1"/>
  <c r="A290" i="1"/>
  <c r="O289" i="1"/>
  <c r="I290" i="1" s="1"/>
  <c r="W289" i="1"/>
  <c r="Q288" i="1"/>
  <c r="R288" i="1" s="1"/>
  <c r="X289" i="1"/>
  <c r="D290" i="1" l="1"/>
  <c r="E290" i="1" s="1"/>
  <c r="F291" i="1" s="1"/>
  <c r="H234" i="1"/>
  <c r="G235" i="1"/>
  <c r="N233" i="1"/>
  <c r="P233" i="1" s="1"/>
  <c r="B233" i="1" s="1"/>
  <c r="K234" i="1"/>
  <c r="L234" i="1" s="1"/>
  <c r="M234" i="1" s="1"/>
  <c r="J235" i="1"/>
  <c r="X290" i="1"/>
  <c r="Q289" i="1"/>
  <c r="R289" i="1" s="1"/>
  <c r="W290" i="1"/>
  <c r="A291" i="1"/>
  <c r="O290" i="1"/>
  <c r="I291" i="1" s="1"/>
  <c r="D291" i="1" l="1"/>
  <c r="E291" i="1" s="1"/>
  <c r="F292" i="1" s="1"/>
  <c r="J236" i="1"/>
  <c r="K235" i="1"/>
  <c r="L235" i="1" s="1"/>
  <c r="M235" i="1" s="1"/>
  <c r="H235" i="1"/>
  <c r="G236" i="1"/>
  <c r="N234" i="1"/>
  <c r="P234" i="1" s="1"/>
  <c r="B234" i="1" s="1"/>
  <c r="W291" i="1"/>
  <c r="Q290" i="1"/>
  <c r="R290" i="1" s="1"/>
  <c r="X291" i="1"/>
  <c r="A292" i="1"/>
  <c r="O291" i="1"/>
  <c r="I292" i="1" s="1"/>
  <c r="D292" i="1" l="1"/>
  <c r="E292" i="1" s="1"/>
  <c r="F293" i="1" s="1"/>
  <c r="N235" i="1"/>
  <c r="P235" i="1" s="1"/>
  <c r="B235" i="1" s="1"/>
  <c r="H236" i="1"/>
  <c r="G237" i="1"/>
  <c r="J237" i="1"/>
  <c r="K236" i="1"/>
  <c r="L236" i="1" s="1"/>
  <c r="M236" i="1" s="1"/>
  <c r="X292" i="1"/>
  <c r="Q291" i="1"/>
  <c r="R291" i="1" s="1"/>
  <c r="W292" i="1"/>
  <c r="A293" i="1"/>
  <c r="O292" i="1"/>
  <c r="I293" i="1" s="1"/>
  <c r="D293" i="1" l="1"/>
  <c r="E293" i="1" s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O293" i="1"/>
  <c r="I294" i="1" s="1"/>
  <c r="X293" i="1"/>
  <c r="Q292" i="1"/>
  <c r="R292" i="1" s="1"/>
  <c r="W293" i="1"/>
  <c r="D294" i="1" l="1"/>
  <c r="E294" i="1" s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W294" i="1"/>
  <c r="X294" i="1"/>
  <c r="A295" i="1"/>
  <c r="O294" i="1"/>
  <c r="I295" i="1" s="1"/>
  <c r="D295" i="1" l="1"/>
  <c r="E295" i="1" s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O295" i="1"/>
  <c r="I296" i="1" s="1"/>
  <c r="Q294" i="1"/>
  <c r="R294" i="1" s="1"/>
  <c r="X295" i="1"/>
  <c r="W295" i="1"/>
  <c r="D296" i="1" l="1"/>
  <c r="E296" i="1" s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W296" i="1"/>
  <c r="X296" i="1"/>
  <c r="A297" i="1"/>
  <c r="O296" i="1"/>
  <c r="I297" i="1" s="1"/>
  <c r="D297" i="1" l="1"/>
  <c r="E297" i="1" s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X297" i="1"/>
  <c r="W297" i="1"/>
  <c r="A298" i="1"/>
  <c r="O297" i="1"/>
  <c r="I298" i="1" s="1"/>
  <c r="D298" i="1" l="1"/>
  <c r="E298" i="1" s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X298" i="1"/>
  <c r="W298" i="1"/>
  <c r="A299" i="1"/>
  <c r="O298" i="1"/>
  <c r="I299" i="1" s="1"/>
  <c r="D299" i="1" l="1"/>
  <c r="E299" i="1" s="1"/>
  <c r="F300" i="1" s="1"/>
  <c r="K243" i="1"/>
  <c r="L243" i="1" s="1"/>
  <c r="M243" i="1" s="1"/>
  <c r="J244" i="1"/>
  <c r="N242" i="1"/>
  <c r="P242" i="1" s="1"/>
  <c r="B242" i="1" s="1"/>
  <c r="G244" i="1"/>
  <c r="H243" i="1"/>
  <c r="O299" i="1"/>
  <c r="I300" i="1" s="1"/>
  <c r="A300" i="1"/>
  <c r="Q298" i="1"/>
  <c r="R298" i="1" s="1"/>
  <c r="X299" i="1"/>
  <c r="W299" i="1"/>
  <c r="D300" i="1" l="1"/>
  <c r="E300" i="1" s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O300" i="1"/>
  <c r="I301" i="1" s="1"/>
  <c r="Q299" i="1"/>
  <c r="R299" i="1" s="1"/>
  <c r="X300" i="1"/>
  <c r="W300" i="1"/>
  <c r="D301" i="1" l="1"/>
  <c r="E301" i="1" s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W301" i="1"/>
  <c r="X301" i="1"/>
  <c r="A302" i="1"/>
  <c r="O301" i="1"/>
  <c r="I302" i="1" s="1"/>
  <c r="D302" i="1" l="1"/>
  <c r="E302" i="1" s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X302" i="1"/>
  <c r="W302" i="1"/>
  <c r="O302" i="1"/>
  <c r="I303" i="1" s="1"/>
  <c r="A303" i="1"/>
  <c r="D303" i="1" l="1"/>
  <c r="E303" i="1" s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Q302" i="1"/>
  <c r="R302" i="1" s="1"/>
  <c r="W303" i="1"/>
  <c r="X303" i="1"/>
  <c r="D304" i="1" l="1"/>
  <c r="E304" i="1" s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O304" i="1"/>
  <c r="I305" i="1" s="1"/>
  <c r="Q303" i="1"/>
  <c r="R303" i="1" s="1"/>
  <c r="W304" i="1"/>
  <c r="X304" i="1"/>
  <c r="D305" i="1" l="1"/>
  <c r="E305" i="1" s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W305" i="1"/>
  <c r="X305" i="1"/>
  <c r="A306" i="1"/>
  <c r="O305" i="1"/>
  <c r="I306" i="1" s="1"/>
  <c r="D306" i="1" l="1"/>
  <c r="E306" i="1" s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X306" i="1"/>
  <c r="W306" i="1"/>
  <c r="A307" i="1"/>
  <c r="O306" i="1"/>
  <c r="I307" i="1" s="1"/>
  <c r="D307" i="1" l="1"/>
  <c r="E307" i="1" s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W307" i="1"/>
  <c r="X307" i="1"/>
  <c r="A308" i="1"/>
  <c r="O307" i="1"/>
  <c r="I308" i="1" s="1"/>
  <c r="D308" i="1" l="1"/>
  <c r="E308" i="1" s="1"/>
  <c r="F309" i="1" s="1"/>
  <c r="N251" i="1"/>
  <c r="P251" i="1" s="1"/>
  <c r="B251" i="1" s="1"/>
  <c r="H252" i="1"/>
  <c r="G253" i="1"/>
  <c r="J253" i="1"/>
  <c r="K252" i="1"/>
  <c r="L252" i="1" s="1"/>
  <c r="M252" i="1" s="1"/>
  <c r="Q307" i="1"/>
  <c r="R307" i="1" s="1"/>
  <c r="X308" i="1"/>
  <c r="W308" i="1"/>
  <c r="A309" i="1"/>
  <c r="O308" i="1"/>
  <c r="I309" i="1" s="1"/>
  <c r="D309" i="1" l="1"/>
  <c r="E309" i="1" s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Q308" i="1"/>
  <c r="R308" i="1" s="1"/>
  <c r="X309" i="1"/>
  <c r="W309" i="1"/>
  <c r="D310" i="1" l="1"/>
  <c r="E310" i="1" s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O310" i="1"/>
  <c r="I311" i="1" s="1"/>
  <c r="Q309" i="1"/>
  <c r="R309" i="1" s="1"/>
  <c r="X310" i="1"/>
  <c r="W310" i="1"/>
  <c r="D311" i="1" l="1"/>
  <c r="E311" i="1" s="1"/>
  <c r="F312" i="1" s="1"/>
  <c r="N254" i="1"/>
  <c r="P254" i="1" s="1"/>
  <c r="B254" i="1" s="1"/>
  <c r="K255" i="1"/>
  <c r="L255" i="1" s="1"/>
  <c r="M255" i="1" s="1"/>
  <c r="J256" i="1"/>
  <c r="H255" i="1"/>
  <c r="G256" i="1"/>
  <c r="Q310" i="1"/>
  <c r="R310" i="1" s="1"/>
  <c r="X311" i="1"/>
  <c r="W311" i="1"/>
  <c r="A312" i="1"/>
  <c r="O311" i="1"/>
  <c r="I312" i="1" s="1"/>
  <c r="D312" i="1" l="1"/>
  <c r="E312" i="1" s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O312" i="1"/>
  <c r="I313" i="1" s="1"/>
  <c r="Q311" i="1"/>
  <c r="R311" i="1" s="1"/>
  <c r="X312" i="1"/>
  <c r="W312" i="1"/>
  <c r="D313" i="1" l="1"/>
  <c r="E313" i="1" s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Q312" i="1"/>
  <c r="R312" i="1" s="1"/>
  <c r="X313" i="1"/>
  <c r="W313" i="1"/>
  <c r="D314" i="1" l="1"/>
  <c r="E314" i="1" s="1"/>
  <c r="F315" i="1" s="1"/>
  <c r="H258" i="1"/>
  <c r="G259" i="1"/>
  <c r="N257" i="1"/>
  <c r="P257" i="1" s="1"/>
  <c r="K258" i="1"/>
  <c r="L258" i="1" s="1"/>
  <c r="M258" i="1" s="1"/>
  <c r="J259" i="1"/>
  <c r="A315" i="1"/>
  <c r="O314" i="1"/>
  <c r="I315" i="1" s="1"/>
  <c r="Q313" i="1"/>
  <c r="R313" i="1" s="1"/>
  <c r="X314" i="1"/>
  <c r="W314" i="1"/>
  <c r="S257" i="1" l="1"/>
  <c r="B257" i="1"/>
  <c r="D315" i="1"/>
  <c r="E315" i="1" s="1"/>
  <c r="F316" i="1" s="1"/>
  <c r="N258" i="1"/>
  <c r="J260" i="1"/>
  <c r="K259" i="1"/>
  <c r="L259" i="1" s="1"/>
  <c r="M259" i="1" s="1"/>
  <c r="H259" i="1"/>
  <c r="G260" i="1"/>
  <c r="Q314" i="1"/>
  <c r="X315" i="1"/>
  <c r="W315" i="1"/>
  <c r="A316" i="1"/>
  <c r="O315" i="1"/>
  <c r="I316" i="1" s="1"/>
  <c r="C258" i="1" l="1"/>
  <c r="D316" i="1"/>
  <c r="E316" i="1" s="1"/>
  <c r="F317" i="1" s="1"/>
  <c r="H260" i="1"/>
  <c r="G261" i="1"/>
  <c r="N259" i="1"/>
  <c r="K260" i="1"/>
  <c r="L260" i="1" s="1"/>
  <c r="M260" i="1" s="1"/>
  <c r="J261" i="1"/>
  <c r="A317" i="1"/>
  <c r="O316" i="1"/>
  <c r="I317" i="1" s="1"/>
  <c r="Q315" i="1"/>
  <c r="R315" i="1" s="1"/>
  <c r="X316" i="1"/>
  <c r="W316" i="1"/>
  <c r="C259" i="1" l="1"/>
  <c r="P259" i="1" s="1"/>
  <c r="P258" i="1"/>
  <c r="B258" i="1" s="1"/>
  <c r="D317" i="1"/>
  <c r="E317" i="1" s="1"/>
  <c r="F318" i="1" s="1"/>
  <c r="N260" i="1"/>
  <c r="J262" i="1"/>
  <c r="K261" i="1"/>
  <c r="L261" i="1" s="1"/>
  <c r="M261" i="1" s="1"/>
  <c r="G262" i="1"/>
  <c r="H261" i="1"/>
  <c r="Q316" i="1"/>
  <c r="R316" i="1" s="1"/>
  <c r="X317" i="1"/>
  <c r="W317" i="1"/>
  <c r="O317" i="1"/>
  <c r="I318" i="1" s="1"/>
  <c r="A318" i="1"/>
  <c r="B259" i="1" l="1"/>
  <c r="C260" i="1"/>
  <c r="P260" i="1" s="1"/>
  <c r="D318" i="1"/>
  <c r="E318" i="1" s="1"/>
  <c r="F319" i="1" s="1"/>
  <c r="N261" i="1"/>
  <c r="H262" i="1"/>
  <c r="G263" i="1"/>
  <c r="K262" i="1"/>
  <c r="L262" i="1" s="1"/>
  <c r="M262" i="1" s="1"/>
  <c r="J263" i="1"/>
  <c r="A319" i="1"/>
  <c r="O318" i="1"/>
  <c r="I319" i="1" s="1"/>
  <c r="Q317" i="1"/>
  <c r="R317" i="1" s="1"/>
  <c r="X318" i="1"/>
  <c r="W318" i="1"/>
  <c r="C261" i="1" l="1"/>
  <c r="P261" i="1" s="1"/>
  <c r="B260" i="1"/>
  <c r="D319" i="1"/>
  <c r="N262" i="1"/>
  <c r="J264" i="1"/>
  <c r="K263" i="1"/>
  <c r="L263" i="1" s="1"/>
  <c r="M263" i="1" s="1"/>
  <c r="H263" i="1"/>
  <c r="G264" i="1"/>
  <c r="A320" i="1"/>
  <c r="O319" i="1"/>
  <c r="I320" i="1" s="1"/>
  <c r="Q318" i="1"/>
  <c r="R318" i="1" s="1"/>
  <c r="X319" i="1"/>
  <c r="W319" i="1"/>
  <c r="C262" i="1" l="1"/>
  <c r="P262" i="1" s="1"/>
  <c r="B261" i="1"/>
  <c r="E319" i="1"/>
  <c r="F320" i="1" s="1"/>
  <c r="D320" i="1"/>
  <c r="G265" i="1"/>
  <c r="H264" i="1"/>
  <c r="N263" i="1"/>
  <c r="K264" i="1"/>
  <c r="L264" i="1" s="1"/>
  <c r="M264" i="1" s="1"/>
  <c r="J265" i="1"/>
  <c r="Q319" i="1"/>
  <c r="R319" i="1" s="1"/>
  <c r="X320" i="1"/>
  <c r="W320" i="1"/>
  <c r="O320" i="1"/>
  <c r="I321" i="1" s="1"/>
  <c r="A321" i="1"/>
  <c r="C263" i="1" l="1"/>
  <c r="P263" i="1" s="1"/>
  <c r="B262" i="1"/>
  <c r="E320" i="1"/>
  <c r="F321" i="1" s="1"/>
  <c r="D321" i="1"/>
  <c r="N264" i="1"/>
  <c r="J266" i="1"/>
  <c r="K265" i="1"/>
  <c r="L265" i="1" s="1"/>
  <c r="M265" i="1" s="1"/>
  <c r="G266" i="1"/>
  <c r="H265" i="1"/>
  <c r="Q320" i="1"/>
  <c r="R320" i="1" s="1"/>
  <c r="W321" i="1"/>
  <c r="X321" i="1"/>
  <c r="A322" i="1"/>
  <c r="O321" i="1"/>
  <c r="I322" i="1" s="1"/>
  <c r="C264" i="1" l="1"/>
  <c r="P264" i="1" s="1"/>
  <c r="B263" i="1"/>
  <c r="E321" i="1"/>
  <c r="F322" i="1" s="1"/>
  <c r="D322" i="1"/>
  <c r="N265" i="1"/>
  <c r="H266" i="1"/>
  <c r="G267" i="1"/>
  <c r="K266" i="1"/>
  <c r="L266" i="1" s="1"/>
  <c r="M266" i="1" s="1"/>
  <c r="J267" i="1"/>
  <c r="Q321" i="1"/>
  <c r="R321" i="1" s="1"/>
  <c r="W322" i="1"/>
  <c r="X322" i="1"/>
  <c r="A323" i="1"/>
  <c r="O322" i="1"/>
  <c r="I323" i="1" s="1"/>
  <c r="C265" i="1" l="1"/>
  <c r="P265" i="1" s="1"/>
  <c r="B264" i="1"/>
  <c r="E322" i="1"/>
  <c r="F323" i="1" s="1"/>
  <c r="D323" i="1"/>
  <c r="N266" i="1"/>
  <c r="K267" i="1"/>
  <c r="L267" i="1" s="1"/>
  <c r="M267" i="1" s="1"/>
  <c r="J268" i="1"/>
  <c r="G268" i="1"/>
  <c r="H267" i="1"/>
  <c r="Q322" i="1"/>
  <c r="R322" i="1" s="1"/>
  <c r="X323" i="1"/>
  <c r="W323" i="1"/>
  <c r="O323" i="1"/>
  <c r="I324" i="1" s="1"/>
  <c r="A324" i="1"/>
  <c r="C266" i="1" l="1"/>
  <c r="P266" i="1" s="1"/>
  <c r="B265" i="1"/>
  <c r="E323" i="1"/>
  <c r="F324" i="1" s="1"/>
  <c r="D324" i="1"/>
  <c r="N267" i="1"/>
  <c r="G269" i="1"/>
  <c r="H268" i="1"/>
  <c r="K268" i="1"/>
  <c r="L268" i="1" s="1"/>
  <c r="M268" i="1" s="1"/>
  <c r="J269" i="1"/>
  <c r="A325" i="1"/>
  <c r="O324" i="1"/>
  <c r="I325" i="1" s="1"/>
  <c r="Q323" i="1"/>
  <c r="R323" i="1" s="1"/>
  <c r="X324" i="1"/>
  <c r="W324" i="1"/>
  <c r="C267" i="1" l="1"/>
  <c r="P267" i="1" s="1"/>
  <c r="B266" i="1"/>
  <c r="E324" i="1"/>
  <c r="F325" i="1" s="1"/>
  <c r="D325" i="1"/>
  <c r="E325" i="1" s="1"/>
  <c r="N268" i="1"/>
  <c r="J270" i="1"/>
  <c r="K269" i="1"/>
  <c r="L269" i="1" s="1"/>
  <c r="M269" i="1" s="1"/>
  <c r="G270" i="1"/>
  <c r="H269" i="1"/>
  <c r="Q324" i="1"/>
  <c r="R324" i="1" s="1"/>
  <c r="W325" i="1"/>
  <c r="X325" i="1"/>
  <c r="O325" i="1"/>
  <c r="I326" i="1" s="1"/>
  <c r="A326" i="1"/>
  <c r="F326" i="1" l="1"/>
  <c r="C268" i="1"/>
  <c r="P268" i="1" s="1"/>
  <c r="B267" i="1"/>
  <c r="D326" i="1"/>
  <c r="E326" i="1" s="1"/>
  <c r="F327" i="1" s="1"/>
  <c r="N269" i="1"/>
  <c r="H270" i="1"/>
  <c r="G271" i="1"/>
  <c r="K270" i="1"/>
  <c r="L270" i="1" s="1"/>
  <c r="M270" i="1" s="1"/>
  <c r="J271" i="1"/>
  <c r="A327" i="1"/>
  <c r="O326" i="1"/>
  <c r="I327" i="1" s="1"/>
  <c r="Q325" i="1"/>
  <c r="R325" i="1" s="1"/>
  <c r="X326" i="1"/>
  <c r="W326" i="1"/>
  <c r="C269" i="1" l="1"/>
  <c r="P269" i="1" s="1"/>
  <c r="B268" i="1"/>
  <c r="D327" i="1"/>
  <c r="N270" i="1"/>
  <c r="K271" i="1"/>
  <c r="L271" i="1" s="1"/>
  <c r="M271" i="1" s="1"/>
  <c r="J272" i="1"/>
  <c r="H271" i="1"/>
  <c r="G272" i="1"/>
  <c r="Q326" i="1"/>
  <c r="R326" i="1" s="1"/>
  <c r="X327" i="1"/>
  <c r="W327" i="1"/>
  <c r="A328" i="1"/>
  <c r="O327" i="1"/>
  <c r="I328" i="1" s="1"/>
  <c r="C270" i="1" l="1"/>
  <c r="P270" i="1" s="1"/>
  <c r="B269" i="1"/>
  <c r="E327" i="1"/>
  <c r="F328" i="1" s="1"/>
  <c r="D328" i="1"/>
  <c r="N271" i="1"/>
  <c r="H272" i="1"/>
  <c r="G273" i="1"/>
  <c r="J273" i="1"/>
  <c r="K272" i="1"/>
  <c r="L272" i="1" s="1"/>
  <c r="M272" i="1" s="1"/>
  <c r="Q327" i="1"/>
  <c r="R327" i="1" s="1"/>
  <c r="W328" i="1"/>
  <c r="X328" i="1"/>
  <c r="A329" i="1"/>
  <c r="O328" i="1"/>
  <c r="I329" i="1" s="1"/>
  <c r="C271" i="1" l="1"/>
  <c r="B270" i="1"/>
  <c r="E328" i="1"/>
  <c r="F329" i="1" s="1"/>
  <c r="D329" i="1"/>
  <c r="J274" i="1"/>
  <c r="K273" i="1"/>
  <c r="L273" i="1" s="1"/>
  <c r="M273" i="1" s="1"/>
  <c r="H273" i="1"/>
  <c r="G274" i="1"/>
  <c r="N272" i="1"/>
  <c r="Q328" i="1"/>
  <c r="R328" i="1" s="1"/>
  <c r="X329" i="1"/>
  <c r="W329" i="1"/>
  <c r="A330" i="1"/>
  <c r="O329" i="1"/>
  <c r="I330" i="1" s="1"/>
  <c r="C272" i="1" l="1"/>
  <c r="P271" i="1"/>
  <c r="B271" i="1" s="1"/>
  <c r="E329" i="1"/>
  <c r="F330" i="1" s="1"/>
  <c r="D330" i="1"/>
  <c r="N273" i="1"/>
  <c r="H274" i="1"/>
  <c r="G275" i="1"/>
  <c r="J275" i="1"/>
  <c r="K274" i="1"/>
  <c r="L274" i="1" s="1"/>
  <c r="M274" i="1" s="1"/>
  <c r="Q329" i="1"/>
  <c r="X330" i="1"/>
  <c r="W330" i="1"/>
  <c r="A331" i="1"/>
  <c r="O330" i="1"/>
  <c r="I331" i="1" s="1"/>
  <c r="C273" i="1" l="1"/>
  <c r="P273" i="1" s="1"/>
  <c r="P272" i="1"/>
  <c r="B272" i="1" s="1"/>
  <c r="E330" i="1"/>
  <c r="F331" i="1" s="1"/>
  <c r="D331" i="1"/>
  <c r="K275" i="1"/>
  <c r="L275" i="1" s="1"/>
  <c r="M275" i="1" s="1"/>
  <c r="J276" i="1"/>
  <c r="H275" i="1"/>
  <c r="G276" i="1"/>
  <c r="N274" i="1"/>
  <c r="Q330" i="1"/>
  <c r="R330" i="1" s="1"/>
  <c r="X331" i="1"/>
  <c r="W331" i="1"/>
  <c r="O331" i="1"/>
  <c r="I332" i="1" s="1"/>
  <c r="A332" i="1"/>
  <c r="C274" i="1" l="1"/>
  <c r="P274" i="1" s="1"/>
  <c r="B273" i="1"/>
  <c r="E331" i="1"/>
  <c r="F332" i="1" s="1"/>
  <c r="D332" i="1"/>
  <c r="E332" i="1" s="1"/>
  <c r="N275" i="1"/>
  <c r="H276" i="1"/>
  <c r="G277" i="1"/>
  <c r="J277" i="1"/>
  <c r="K276" i="1"/>
  <c r="L276" i="1" s="1"/>
  <c r="M276" i="1" s="1"/>
  <c r="Q331" i="1"/>
  <c r="R331" i="1" s="1"/>
  <c r="X332" i="1"/>
  <c r="W332" i="1"/>
  <c r="O332" i="1"/>
  <c r="I333" i="1" s="1"/>
  <c r="A333" i="1"/>
  <c r="C275" i="1" l="1"/>
  <c r="P275" i="1" s="1"/>
  <c r="B274" i="1"/>
  <c r="F333" i="1"/>
  <c r="D333" i="1"/>
  <c r="E333" i="1" s="1"/>
  <c r="F334" i="1" s="1"/>
  <c r="J278" i="1"/>
  <c r="K277" i="1"/>
  <c r="L277" i="1" s="1"/>
  <c r="M277" i="1" s="1"/>
  <c r="G278" i="1"/>
  <c r="H277" i="1"/>
  <c r="N276" i="1"/>
  <c r="X333" i="1"/>
  <c r="Q332" i="1"/>
  <c r="R332" i="1" s="1"/>
  <c r="W333" i="1"/>
  <c r="O333" i="1"/>
  <c r="I334" i="1" s="1"/>
  <c r="A334" i="1"/>
  <c r="C276" i="1" l="1"/>
  <c r="P276" i="1" s="1"/>
  <c r="B275" i="1"/>
  <c r="D334" i="1"/>
  <c r="N277" i="1"/>
  <c r="H278" i="1"/>
  <c r="G279" i="1"/>
  <c r="K278" i="1"/>
  <c r="L278" i="1" s="1"/>
  <c r="M278" i="1" s="1"/>
  <c r="J279" i="1"/>
  <c r="O334" i="1"/>
  <c r="I335" i="1" s="1"/>
  <c r="A335" i="1"/>
  <c r="X334" i="1"/>
  <c r="Q333" i="1"/>
  <c r="R333" i="1" s="1"/>
  <c r="W334" i="1"/>
  <c r="C277" i="1" l="1"/>
  <c r="P277" i="1" s="1"/>
  <c r="B276" i="1"/>
  <c r="E334" i="1"/>
  <c r="F335" i="1" s="1"/>
  <c r="D335" i="1"/>
  <c r="J280" i="1"/>
  <c r="K279" i="1"/>
  <c r="L279" i="1" s="1"/>
  <c r="M279" i="1" s="1"/>
  <c r="H279" i="1"/>
  <c r="G280" i="1"/>
  <c r="N278" i="1"/>
  <c r="O335" i="1"/>
  <c r="I336" i="1" s="1"/>
  <c r="A336" i="1"/>
  <c r="Q334" i="1"/>
  <c r="R334" i="1" s="1"/>
  <c r="X335" i="1"/>
  <c r="W335" i="1"/>
  <c r="C278" i="1" l="1"/>
  <c r="P278" i="1" s="1"/>
  <c r="B277" i="1"/>
  <c r="E335" i="1"/>
  <c r="F336" i="1" s="1"/>
  <c r="D336" i="1"/>
  <c r="N279" i="1"/>
  <c r="H280" i="1"/>
  <c r="G281" i="1"/>
  <c r="J281" i="1"/>
  <c r="K280" i="1"/>
  <c r="L280" i="1" s="1"/>
  <c r="M280" i="1" s="1"/>
  <c r="O336" i="1"/>
  <c r="I337" i="1" s="1"/>
  <c r="A337" i="1"/>
  <c r="W336" i="1"/>
  <c r="Q335" i="1"/>
  <c r="R335" i="1" s="1"/>
  <c r="X336" i="1"/>
  <c r="C279" i="1" l="1"/>
  <c r="P279" i="1" s="1"/>
  <c r="B278" i="1"/>
  <c r="E336" i="1"/>
  <c r="F337" i="1" s="1"/>
  <c r="D337" i="1"/>
  <c r="N280" i="1"/>
  <c r="K281" i="1"/>
  <c r="L281" i="1" s="1"/>
  <c r="M281" i="1" s="1"/>
  <c r="J282" i="1"/>
  <c r="H281" i="1"/>
  <c r="G282" i="1"/>
  <c r="O337" i="1"/>
  <c r="I338" i="1" s="1"/>
  <c r="A338" i="1"/>
  <c r="W337" i="1"/>
  <c r="Q336" i="1"/>
  <c r="R336" i="1" s="1"/>
  <c r="X337" i="1"/>
  <c r="C280" i="1" l="1"/>
  <c r="P280" i="1" s="1"/>
  <c r="B279" i="1"/>
  <c r="E337" i="1"/>
  <c r="F338" i="1" s="1"/>
  <c r="D338" i="1"/>
  <c r="H282" i="1"/>
  <c r="G283" i="1"/>
  <c r="N281" i="1"/>
  <c r="J283" i="1"/>
  <c r="K282" i="1"/>
  <c r="L282" i="1" s="1"/>
  <c r="M282" i="1" s="1"/>
  <c r="Q337" i="1"/>
  <c r="R337" i="1" s="1"/>
  <c r="X338" i="1"/>
  <c r="W338" i="1"/>
  <c r="O338" i="1"/>
  <c r="I339" i="1" s="1"/>
  <c r="A339" i="1"/>
  <c r="C281" i="1" l="1"/>
  <c r="P281" i="1" s="1"/>
  <c r="B280" i="1"/>
  <c r="E338" i="1"/>
  <c r="F339" i="1" s="1"/>
  <c r="D339" i="1"/>
  <c r="E339" i="1" s="1"/>
  <c r="N282" i="1"/>
  <c r="G284" i="1"/>
  <c r="H283" i="1"/>
  <c r="J284" i="1"/>
  <c r="K283" i="1"/>
  <c r="L283" i="1" s="1"/>
  <c r="M283" i="1" s="1"/>
  <c r="O339" i="1"/>
  <c r="I340" i="1" s="1"/>
  <c r="A340" i="1"/>
  <c r="W339" i="1"/>
  <c r="Q338" i="1"/>
  <c r="R338" i="1" s="1"/>
  <c r="X339" i="1"/>
  <c r="F340" i="1" l="1"/>
  <c r="C282" i="1"/>
  <c r="P282" i="1" s="1"/>
  <c r="B281" i="1"/>
  <c r="D340" i="1"/>
  <c r="E340" i="1" s="1"/>
  <c r="F341" i="1" s="1"/>
  <c r="J285" i="1"/>
  <c r="K284" i="1"/>
  <c r="L284" i="1" s="1"/>
  <c r="M284" i="1" s="1"/>
  <c r="N283" i="1"/>
  <c r="G285" i="1"/>
  <c r="H284" i="1"/>
  <c r="O340" i="1"/>
  <c r="I341" i="1" s="1"/>
  <c r="A341" i="1"/>
  <c r="Q339" i="1"/>
  <c r="R339" i="1" s="1"/>
  <c r="X340" i="1"/>
  <c r="W340" i="1"/>
  <c r="C283" i="1" l="1"/>
  <c r="P283" i="1" s="1"/>
  <c r="B282" i="1"/>
  <c r="D341" i="1"/>
  <c r="N284" i="1"/>
  <c r="H285" i="1"/>
  <c r="G286" i="1"/>
  <c r="K285" i="1"/>
  <c r="L285" i="1" s="1"/>
  <c r="M285" i="1" s="1"/>
  <c r="J286" i="1"/>
  <c r="O341" i="1"/>
  <c r="I342" i="1" s="1"/>
  <c r="A342" i="1"/>
  <c r="W341" i="1"/>
  <c r="Q340" i="1"/>
  <c r="R340" i="1" s="1"/>
  <c r="X341" i="1"/>
  <c r="C284" i="1" l="1"/>
  <c r="P284" i="1" s="1"/>
  <c r="B283" i="1"/>
  <c r="E341" i="1"/>
  <c r="F342" i="1" s="1"/>
  <c r="D342" i="1"/>
  <c r="H286" i="1"/>
  <c r="G287" i="1"/>
  <c r="J287" i="1"/>
  <c r="K286" i="1"/>
  <c r="L286" i="1" s="1"/>
  <c r="M286" i="1" s="1"/>
  <c r="N285" i="1"/>
  <c r="Q341" i="1"/>
  <c r="R341" i="1" s="1"/>
  <c r="W342" i="1"/>
  <c r="X342" i="1"/>
  <c r="O342" i="1"/>
  <c r="I343" i="1" s="1"/>
  <c r="A343" i="1"/>
  <c r="C285" i="1" l="1"/>
  <c r="P285" i="1" s="1"/>
  <c r="B284" i="1"/>
  <c r="E342" i="1"/>
  <c r="F343" i="1" s="1"/>
  <c r="R329" i="1"/>
  <c r="D343" i="1"/>
  <c r="N286" i="1"/>
  <c r="K287" i="1"/>
  <c r="L287" i="1" s="1"/>
  <c r="M287" i="1" s="1"/>
  <c r="J288" i="1"/>
  <c r="G288" i="1"/>
  <c r="H287" i="1"/>
  <c r="O343" i="1"/>
  <c r="I344" i="1" s="1"/>
  <c r="A344" i="1"/>
  <c r="Q342" i="1"/>
  <c r="R342" i="1" s="1"/>
  <c r="X343" i="1"/>
  <c r="W343" i="1"/>
  <c r="C286" i="1" l="1"/>
  <c r="P286" i="1" s="1"/>
  <c r="B285" i="1"/>
  <c r="E343" i="1"/>
  <c r="F344" i="1" s="1"/>
  <c r="D344" i="1"/>
  <c r="N287" i="1"/>
  <c r="H288" i="1"/>
  <c r="G289" i="1"/>
  <c r="J289" i="1"/>
  <c r="K288" i="1"/>
  <c r="L288" i="1" s="1"/>
  <c r="M288" i="1" s="1"/>
  <c r="O344" i="1"/>
  <c r="I345" i="1" s="1"/>
  <c r="A345" i="1"/>
  <c r="Q343" i="1"/>
  <c r="R343" i="1" s="1"/>
  <c r="X344" i="1"/>
  <c r="W344" i="1"/>
  <c r="C287" i="1" l="1"/>
  <c r="P287" i="1" s="1"/>
  <c r="B286" i="1"/>
  <c r="E344" i="1"/>
  <c r="F345" i="1" s="1"/>
  <c r="D345" i="1"/>
  <c r="N288" i="1"/>
  <c r="K289" i="1"/>
  <c r="L289" i="1" s="1"/>
  <c r="M289" i="1" s="1"/>
  <c r="J290" i="1"/>
  <c r="H289" i="1"/>
  <c r="G290" i="1"/>
  <c r="O345" i="1"/>
  <c r="I346" i="1" s="1"/>
  <c r="A346" i="1"/>
  <c r="Q344" i="1"/>
  <c r="R344" i="1" s="1"/>
  <c r="X345" i="1"/>
  <c r="W345" i="1"/>
  <c r="C288" i="1" l="1"/>
  <c r="P288" i="1" s="1"/>
  <c r="B287" i="1"/>
  <c r="E345" i="1"/>
  <c r="F346" i="1" s="1"/>
  <c r="D346" i="1"/>
  <c r="E346" i="1" s="1"/>
  <c r="G291" i="1"/>
  <c r="H290" i="1"/>
  <c r="N289" i="1"/>
  <c r="J291" i="1"/>
  <c r="K290" i="1"/>
  <c r="L290" i="1" s="1"/>
  <c r="M290" i="1" s="1"/>
  <c r="O346" i="1"/>
  <c r="I347" i="1" s="1"/>
  <c r="A347" i="1"/>
  <c r="Q345" i="1"/>
  <c r="R345" i="1" s="1"/>
  <c r="W346" i="1"/>
  <c r="X346" i="1"/>
  <c r="F347" i="1" l="1"/>
  <c r="C289" i="1"/>
  <c r="P289" i="1" s="1"/>
  <c r="B288" i="1"/>
  <c r="D347" i="1"/>
  <c r="E347" i="1" s="1"/>
  <c r="F348" i="1" s="1"/>
  <c r="N290" i="1"/>
  <c r="J292" i="1"/>
  <c r="K291" i="1"/>
  <c r="L291" i="1" s="1"/>
  <c r="M291" i="1" s="1"/>
  <c r="H291" i="1"/>
  <c r="G292" i="1"/>
  <c r="O347" i="1"/>
  <c r="I348" i="1" s="1"/>
  <c r="A348" i="1"/>
  <c r="Q346" i="1"/>
  <c r="R346" i="1" s="1"/>
  <c r="X347" i="1"/>
  <c r="W347" i="1"/>
  <c r="C290" i="1" l="1"/>
  <c r="P290" i="1" s="1"/>
  <c r="B289" i="1"/>
  <c r="D348" i="1"/>
  <c r="G293" i="1"/>
  <c r="H292" i="1"/>
  <c r="N291" i="1"/>
  <c r="J293" i="1"/>
  <c r="K292" i="1"/>
  <c r="L292" i="1" s="1"/>
  <c r="M292" i="1" s="1"/>
  <c r="O348" i="1"/>
  <c r="I349" i="1" s="1"/>
  <c r="A349" i="1"/>
  <c r="Q347" i="1"/>
  <c r="R347" i="1" s="1"/>
  <c r="X348" i="1"/>
  <c r="W348" i="1"/>
  <c r="C291" i="1" l="1"/>
  <c r="P291" i="1" s="1"/>
  <c r="B290" i="1"/>
  <c r="E348" i="1"/>
  <c r="F349" i="1" s="1"/>
  <c r="D349" i="1"/>
  <c r="N292" i="1"/>
  <c r="J294" i="1"/>
  <c r="K293" i="1"/>
  <c r="L293" i="1" s="1"/>
  <c r="M293" i="1" s="1"/>
  <c r="H293" i="1"/>
  <c r="G294" i="1"/>
  <c r="Q348" i="1"/>
  <c r="R348" i="1" s="1"/>
  <c r="X349" i="1"/>
  <c r="W349" i="1"/>
  <c r="O349" i="1"/>
  <c r="I350" i="1" s="1"/>
  <c r="A350" i="1"/>
  <c r="C292" i="1" l="1"/>
  <c r="P292" i="1" s="1"/>
  <c r="B291" i="1"/>
  <c r="E349" i="1"/>
  <c r="F350" i="1" s="1"/>
  <c r="D350" i="1"/>
  <c r="G295" i="1"/>
  <c r="H294" i="1"/>
  <c r="N293" i="1"/>
  <c r="J295" i="1"/>
  <c r="K294" i="1"/>
  <c r="L294" i="1" s="1"/>
  <c r="M294" i="1" s="1"/>
  <c r="O350" i="1"/>
  <c r="I351" i="1" s="1"/>
  <c r="A351" i="1"/>
  <c r="W350" i="1"/>
  <c r="Q349" i="1"/>
  <c r="R349" i="1" s="1"/>
  <c r="X350" i="1"/>
  <c r="C293" i="1" l="1"/>
  <c r="P293" i="1" s="1"/>
  <c r="B292" i="1"/>
  <c r="E350" i="1"/>
  <c r="F351" i="1" s="1"/>
  <c r="D351" i="1"/>
  <c r="N294" i="1"/>
  <c r="K295" i="1"/>
  <c r="L295" i="1" s="1"/>
  <c r="M295" i="1" s="1"/>
  <c r="J296" i="1"/>
  <c r="H295" i="1"/>
  <c r="G296" i="1"/>
  <c r="W351" i="1"/>
  <c r="Q350" i="1"/>
  <c r="R350" i="1" s="1"/>
  <c r="X351" i="1"/>
  <c r="O351" i="1"/>
  <c r="I352" i="1" s="1"/>
  <c r="A352" i="1"/>
  <c r="C294" i="1" l="1"/>
  <c r="P294" i="1" s="1"/>
  <c r="B293" i="1"/>
  <c r="E351" i="1"/>
  <c r="F352" i="1" s="1"/>
  <c r="D352" i="1"/>
  <c r="G297" i="1"/>
  <c r="H296" i="1"/>
  <c r="N295" i="1"/>
  <c r="J297" i="1"/>
  <c r="K296" i="1"/>
  <c r="L296" i="1" s="1"/>
  <c r="M296" i="1" s="1"/>
  <c r="Q351" i="1"/>
  <c r="R351" i="1" s="1"/>
  <c r="X352" i="1"/>
  <c r="W352" i="1"/>
  <c r="O352" i="1"/>
  <c r="I353" i="1" s="1"/>
  <c r="A353" i="1"/>
  <c r="C295" i="1" l="1"/>
  <c r="P295" i="1" s="1"/>
  <c r="B294" i="1"/>
  <c r="E352" i="1"/>
  <c r="F353" i="1" s="1"/>
  <c r="D353" i="1"/>
  <c r="E353" i="1" s="1"/>
  <c r="N296" i="1"/>
  <c r="J298" i="1"/>
  <c r="K297" i="1"/>
  <c r="L297" i="1" s="1"/>
  <c r="M297" i="1" s="1"/>
  <c r="H297" i="1"/>
  <c r="G298" i="1"/>
  <c r="X353" i="1"/>
  <c r="Q352" i="1"/>
  <c r="R352" i="1" s="1"/>
  <c r="W353" i="1"/>
  <c r="O353" i="1"/>
  <c r="I354" i="1" s="1"/>
  <c r="A354" i="1"/>
  <c r="C296" i="1" l="1"/>
  <c r="P296" i="1" s="1"/>
  <c r="B295" i="1"/>
  <c r="F354" i="1"/>
  <c r="D354" i="1"/>
  <c r="E354" i="1" s="1"/>
  <c r="F355" i="1" s="1"/>
  <c r="G299" i="1"/>
  <c r="H298" i="1"/>
  <c r="N297" i="1"/>
  <c r="J299" i="1"/>
  <c r="K298" i="1"/>
  <c r="L298" i="1" s="1"/>
  <c r="M298" i="1" s="1"/>
  <c r="O354" i="1"/>
  <c r="I355" i="1" s="1"/>
  <c r="A355" i="1"/>
  <c r="Q353" i="1"/>
  <c r="R353" i="1" s="1"/>
  <c r="W354" i="1"/>
  <c r="X354" i="1"/>
  <c r="C297" i="1" l="1"/>
  <c r="P297" i="1" s="1"/>
  <c r="B296" i="1"/>
  <c r="D355" i="1"/>
  <c r="J300" i="1"/>
  <c r="K299" i="1"/>
  <c r="L299" i="1" s="1"/>
  <c r="M299" i="1" s="1"/>
  <c r="N298" i="1"/>
  <c r="G300" i="1"/>
  <c r="H299" i="1"/>
  <c r="O355" i="1"/>
  <c r="I356" i="1" s="1"/>
  <c r="A356" i="1"/>
  <c r="Q354" i="1"/>
  <c r="R354" i="1" s="1"/>
  <c r="X355" i="1"/>
  <c r="W355" i="1"/>
  <c r="C298" i="1" l="1"/>
  <c r="P298" i="1" s="1"/>
  <c r="B297" i="1"/>
  <c r="E355" i="1"/>
  <c r="F356" i="1" s="1"/>
  <c r="D356" i="1"/>
  <c r="N299" i="1"/>
  <c r="G301" i="1"/>
  <c r="H300" i="1"/>
  <c r="K300" i="1"/>
  <c r="L300" i="1" s="1"/>
  <c r="M300" i="1" s="1"/>
  <c r="J301" i="1"/>
  <c r="Q355" i="1"/>
  <c r="R355" i="1" s="1"/>
  <c r="X356" i="1"/>
  <c r="W356" i="1"/>
  <c r="O356" i="1"/>
  <c r="I357" i="1" s="1"/>
  <c r="A357" i="1"/>
  <c r="C299" i="1" l="1"/>
  <c r="P299" i="1" s="1"/>
  <c r="B298" i="1"/>
  <c r="E356" i="1"/>
  <c r="F357" i="1" s="1"/>
  <c r="D357" i="1"/>
  <c r="N300" i="1"/>
  <c r="J302" i="1"/>
  <c r="K301" i="1"/>
  <c r="L301" i="1" s="1"/>
  <c r="M301" i="1" s="1"/>
  <c r="G302" i="1"/>
  <c r="H301" i="1"/>
  <c r="X357" i="1"/>
  <c r="Q356" i="1"/>
  <c r="R356" i="1" s="1"/>
  <c r="W357" i="1"/>
  <c r="O357" i="1"/>
  <c r="I358" i="1" s="1"/>
  <c r="A358" i="1"/>
  <c r="C300" i="1" l="1"/>
  <c r="P300" i="1" s="1"/>
  <c r="B299" i="1"/>
  <c r="E357" i="1"/>
  <c r="F358" i="1" s="1"/>
  <c r="D358" i="1"/>
  <c r="N301" i="1"/>
  <c r="G303" i="1"/>
  <c r="H302" i="1"/>
  <c r="J303" i="1"/>
  <c r="K302" i="1"/>
  <c r="L302" i="1" s="1"/>
  <c r="M302" i="1" s="1"/>
  <c r="O358" i="1"/>
  <c r="I359" i="1" s="1"/>
  <c r="A359" i="1"/>
  <c r="Q357" i="1"/>
  <c r="R357" i="1" s="1"/>
  <c r="W358" i="1"/>
  <c r="X358" i="1"/>
  <c r="C301" i="1" l="1"/>
  <c r="P301" i="1" s="1"/>
  <c r="B300" i="1"/>
  <c r="E358" i="1"/>
  <c r="F359" i="1" s="1"/>
  <c r="D359" i="1"/>
  <c r="N302" i="1"/>
  <c r="K303" i="1"/>
  <c r="L303" i="1" s="1"/>
  <c r="M303" i="1" s="1"/>
  <c r="J304" i="1"/>
  <c r="H303" i="1"/>
  <c r="G304" i="1"/>
  <c r="O359" i="1"/>
  <c r="I360" i="1" s="1"/>
  <c r="A360" i="1"/>
  <c r="X359" i="1"/>
  <c r="Q358" i="1"/>
  <c r="R358" i="1" s="1"/>
  <c r="W359" i="1"/>
  <c r="C302" i="1" l="1"/>
  <c r="P302" i="1" s="1"/>
  <c r="B301" i="1"/>
  <c r="E359" i="1"/>
  <c r="F360" i="1" s="1"/>
  <c r="D360" i="1"/>
  <c r="E360" i="1" s="1"/>
  <c r="N303" i="1"/>
  <c r="G305" i="1"/>
  <c r="H304" i="1"/>
  <c r="K304" i="1"/>
  <c r="L304" i="1" s="1"/>
  <c r="M304" i="1" s="1"/>
  <c r="J305" i="1"/>
  <c r="Q359" i="1"/>
  <c r="R359" i="1" s="1"/>
  <c r="X360" i="1"/>
  <c r="W360" i="1"/>
  <c r="O360" i="1"/>
  <c r="I361" i="1" s="1"/>
  <c r="A361" i="1"/>
  <c r="C303" i="1" l="1"/>
  <c r="P303" i="1" s="1"/>
  <c r="B302" i="1"/>
  <c r="F361" i="1"/>
  <c r="D361" i="1"/>
  <c r="E361" i="1" s="1"/>
  <c r="F362" i="1" s="1"/>
  <c r="J306" i="1"/>
  <c r="K305" i="1"/>
  <c r="L305" i="1" s="1"/>
  <c r="M305" i="1" s="1"/>
  <c r="N304" i="1"/>
  <c r="G306" i="1"/>
  <c r="H305" i="1"/>
  <c r="O361" i="1"/>
  <c r="I362" i="1" s="1"/>
  <c r="A362" i="1"/>
  <c r="X361" i="1"/>
  <c r="Q360" i="1"/>
  <c r="R360" i="1" s="1"/>
  <c r="W361" i="1"/>
  <c r="C304" i="1" l="1"/>
  <c r="P304" i="1" s="1"/>
  <c r="B303" i="1"/>
  <c r="D362" i="1"/>
  <c r="E362" i="1" s="1"/>
  <c r="F363" i="1" s="1"/>
  <c r="N305" i="1"/>
  <c r="H306" i="1"/>
  <c r="G307" i="1"/>
  <c r="J307" i="1"/>
  <c r="K306" i="1"/>
  <c r="L306" i="1" s="1"/>
  <c r="M306" i="1" s="1"/>
  <c r="Q361" i="1"/>
  <c r="R361" i="1" s="1"/>
  <c r="X362" i="1"/>
  <c r="W362" i="1"/>
  <c r="O362" i="1"/>
  <c r="I363" i="1" s="1"/>
  <c r="A363" i="1"/>
  <c r="C305" i="1" l="1"/>
  <c r="P305" i="1" s="1"/>
  <c r="B304" i="1"/>
  <c r="D363" i="1"/>
  <c r="E363" i="1" s="1"/>
  <c r="F364" i="1" s="1"/>
  <c r="K307" i="1"/>
  <c r="L307" i="1" s="1"/>
  <c r="M307" i="1" s="1"/>
  <c r="J308" i="1"/>
  <c r="H307" i="1"/>
  <c r="G308" i="1"/>
  <c r="N306" i="1"/>
  <c r="Q362" i="1"/>
  <c r="R362" i="1" s="1"/>
  <c r="W363" i="1"/>
  <c r="X363" i="1"/>
  <c r="O363" i="1"/>
  <c r="I364" i="1" s="1"/>
  <c r="A364" i="1"/>
  <c r="B305" i="1" l="1"/>
  <c r="C306" i="1"/>
  <c r="P306" i="1" s="1"/>
  <c r="D364" i="1"/>
  <c r="N307" i="1"/>
  <c r="H308" i="1"/>
  <c r="G309" i="1"/>
  <c r="J309" i="1"/>
  <c r="K308" i="1"/>
  <c r="L308" i="1" s="1"/>
  <c r="M308" i="1" s="1"/>
  <c r="O364" i="1"/>
  <c r="I365" i="1" s="1"/>
  <c r="A365" i="1"/>
  <c r="Q363" i="1"/>
  <c r="R363" i="1" s="1"/>
  <c r="X364" i="1"/>
  <c r="W364" i="1"/>
  <c r="B306" i="1" l="1"/>
  <c r="C307" i="1"/>
  <c r="P307" i="1" s="1"/>
  <c r="E364" i="1"/>
  <c r="F365" i="1" s="1"/>
  <c r="D365" i="1"/>
  <c r="K309" i="1"/>
  <c r="L309" i="1" s="1"/>
  <c r="M309" i="1" s="1"/>
  <c r="J310" i="1"/>
  <c r="H309" i="1"/>
  <c r="G310" i="1"/>
  <c r="N308" i="1"/>
  <c r="O365" i="1"/>
  <c r="I366" i="1" s="1"/>
  <c r="A366" i="1"/>
  <c r="Q364" i="1"/>
  <c r="R364" i="1" s="1"/>
  <c r="X365" i="1"/>
  <c r="W365" i="1"/>
  <c r="B307" i="1" l="1"/>
  <c r="C308" i="1"/>
  <c r="P308" i="1" s="1"/>
  <c r="E365" i="1"/>
  <c r="F366" i="1" s="1"/>
  <c r="D366" i="1"/>
  <c r="N309" i="1"/>
  <c r="H310" i="1"/>
  <c r="G311" i="1"/>
  <c r="K310" i="1"/>
  <c r="L310" i="1" s="1"/>
  <c r="M310" i="1" s="1"/>
  <c r="J311" i="1"/>
  <c r="W366" i="1"/>
  <c r="Q365" i="1"/>
  <c r="R365" i="1" s="1"/>
  <c r="X366" i="1"/>
  <c r="O366" i="1"/>
  <c r="I367" i="1" s="1"/>
  <c r="A367" i="1"/>
  <c r="B308" i="1" l="1"/>
  <c r="C309" i="1"/>
  <c r="P309" i="1" s="1"/>
  <c r="E366" i="1"/>
  <c r="F367" i="1" s="1"/>
  <c r="D367" i="1"/>
  <c r="E367" i="1" s="1"/>
  <c r="J312" i="1"/>
  <c r="K311" i="1"/>
  <c r="L311" i="1" s="1"/>
  <c r="M311" i="1" s="1"/>
  <c r="H311" i="1"/>
  <c r="G312" i="1"/>
  <c r="N310" i="1"/>
  <c r="Q366" i="1"/>
  <c r="R366" i="1" s="1"/>
  <c r="W367" i="1"/>
  <c r="X367" i="1"/>
  <c r="O367" i="1"/>
  <c r="I368" i="1" s="1"/>
  <c r="A368" i="1"/>
  <c r="F368" i="1" l="1"/>
  <c r="B309" i="1"/>
  <c r="C310" i="1"/>
  <c r="P310" i="1" s="1"/>
  <c r="D368" i="1"/>
  <c r="E368" i="1" s="1"/>
  <c r="F369" i="1" s="1"/>
  <c r="N311" i="1"/>
  <c r="H312" i="1"/>
  <c r="G313" i="1"/>
  <c r="J313" i="1"/>
  <c r="K312" i="1"/>
  <c r="L312" i="1" s="1"/>
  <c r="M312" i="1" s="1"/>
  <c r="O368" i="1"/>
  <c r="I369" i="1" s="1"/>
  <c r="A369" i="1"/>
  <c r="Q367" i="1"/>
  <c r="R367" i="1" s="1"/>
  <c r="X368" i="1"/>
  <c r="W368" i="1"/>
  <c r="B310" i="1" l="1"/>
  <c r="C311" i="1"/>
  <c r="P311" i="1" s="1"/>
  <c r="D369" i="1"/>
  <c r="K313" i="1"/>
  <c r="L313" i="1" s="1"/>
  <c r="M313" i="1" s="1"/>
  <c r="J314" i="1"/>
  <c r="H313" i="1"/>
  <c r="G314" i="1"/>
  <c r="N312" i="1"/>
  <c r="Q368" i="1"/>
  <c r="R368" i="1" s="1"/>
  <c r="X369" i="1"/>
  <c r="W369" i="1"/>
  <c r="O369" i="1"/>
  <c r="I370" i="1" s="1"/>
  <c r="A370" i="1"/>
  <c r="B311" i="1" l="1"/>
  <c r="C312" i="1"/>
  <c r="P312" i="1" s="1"/>
  <c r="E369" i="1"/>
  <c r="F370" i="1" s="1"/>
  <c r="D370" i="1"/>
  <c r="N313" i="1"/>
  <c r="G315" i="1"/>
  <c r="H314" i="1"/>
  <c r="K314" i="1"/>
  <c r="L314" i="1" s="1"/>
  <c r="M314" i="1" s="1"/>
  <c r="J315" i="1"/>
  <c r="O370" i="1"/>
  <c r="I371" i="1" s="1"/>
  <c r="A371" i="1"/>
  <c r="Q369" i="1"/>
  <c r="R369" i="1" s="1"/>
  <c r="X370" i="1"/>
  <c r="W370" i="1"/>
  <c r="B312" i="1" l="1"/>
  <c r="C313" i="1"/>
  <c r="P313" i="1" s="1"/>
  <c r="E370" i="1"/>
  <c r="F371" i="1" s="1"/>
  <c r="D371" i="1"/>
  <c r="J316" i="1"/>
  <c r="K315" i="1"/>
  <c r="L315" i="1" s="1"/>
  <c r="M315" i="1" s="1"/>
  <c r="N314" i="1"/>
  <c r="G316" i="1"/>
  <c r="H315" i="1"/>
  <c r="A372" i="1"/>
  <c r="O371" i="1"/>
  <c r="I372" i="1" s="1"/>
  <c r="Q370" i="1"/>
  <c r="R370" i="1" s="1"/>
  <c r="X371" i="1"/>
  <c r="W371" i="1"/>
  <c r="B313" i="1" l="1"/>
  <c r="C314" i="1"/>
  <c r="P314" i="1" s="1"/>
  <c r="E371" i="1"/>
  <c r="F372" i="1" s="1"/>
  <c r="D372" i="1"/>
  <c r="N315" i="1"/>
  <c r="H316" i="1"/>
  <c r="G317" i="1"/>
  <c r="K316" i="1"/>
  <c r="L316" i="1" s="1"/>
  <c r="M316" i="1" s="1"/>
  <c r="J317" i="1"/>
  <c r="X372" i="1"/>
  <c r="Q371" i="1"/>
  <c r="R371" i="1" s="1"/>
  <c r="W372" i="1"/>
  <c r="A373" i="1"/>
  <c r="O372" i="1"/>
  <c r="I373" i="1" s="1"/>
  <c r="R314" i="1" l="1"/>
  <c r="C315" i="1" s="1"/>
  <c r="P315" i="1" s="1"/>
  <c r="B314" i="1"/>
  <c r="E372" i="1"/>
  <c r="F373" i="1" s="1"/>
  <c r="D373" i="1"/>
  <c r="K317" i="1"/>
  <c r="L317" i="1" s="1"/>
  <c r="M317" i="1" s="1"/>
  <c r="J318" i="1"/>
  <c r="H317" i="1"/>
  <c r="G318" i="1"/>
  <c r="N316" i="1"/>
  <c r="A374" i="1"/>
  <c r="O373" i="1"/>
  <c r="I374" i="1" s="1"/>
  <c r="W373" i="1"/>
  <c r="Q372" i="1"/>
  <c r="R372" i="1" s="1"/>
  <c r="X373" i="1"/>
  <c r="B315" i="1" l="1"/>
  <c r="C316" i="1"/>
  <c r="P316" i="1" s="1"/>
  <c r="E373" i="1"/>
  <c r="F374" i="1" s="1"/>
  <c r="D374" i="1"/>
  <c r="E374" i="1" s="1"/>
  <c r="N317" i="1"/>
  <c r="G319" i="1"/>
  <c r="H318" i="1"/>
  <c r="J319" i="1"/>
  <c r="K318" i="1"/>
  <c r="L318" i="1" s="1"/>
  <c r="M318" i="1" s="1"/>
  <c r="A375" i="1"/>
  <c r="O374" i="1"/>
  <c r="I375" i="1" s="1"/>
  <c r="X374" i="1"/>
  <c r="Q373" i="1"/>
  <c r="R373" i="1" s="1"/>
  <c r="W374" i="1"/>
  <c r="F375" i="1" l="1"/>
  <c r="B316" i="1"/>
  <c r="C317" i="1"/>
  <c r="P317" i="1" s="1"/>
  <c r="D375" i="1"/>
  <c r="E375" i="1" s="1"/>
  <c r="F376" i="1" s="1"/>
  <c r="K319" i="1"/>
  <c r="L319" i="1" s="1"/>
  <c r="M319" i="1" s="1"/>
  <c r="J320" i="1"/>
  <c r="N318" i="1"/>
  <c r="H319" i="1"/>
  <c r="G320" i="1"/>
  <c r="A376" i="1"/>
  <c r="D376" i="1" s="1"/>
  <c r="O375" i="1"/>
  <c r="I376" i="1" s="1"/>
  <c r="X375" i="1"/>
  <c r="Q374" i="1"/>
  <c r="R374" i="1" s="1"/>
  <c r="W375" i="1"/>
  <c r="B317" i="1" l="1"/>
  <c r="C318" i="1"/>
  <c r="P318" i="1" s="1"/>
  <c r="N319" i="1"/>
  <c r="G321" i="1"/>
  <c r="H320" i="1"/>
  <c r="K320" i="1"/>
  <c r="L320" i="1" s="1"/>
  <c r="M320" i="1" s="1"/>
  <c r="J321" i="1"/>
  <c r="E376" i="1"/>
  <c r="F377" i="1" s="1"/>
  <c r="A377" i="1"/>
  <c r="D377" i="1" s="1"/>
  <c r="X376" i="1"/>
  <c r="W376" i="1"/>
  <c r="Q375" i="1"/>
  <c r="R375" i="1" s="1"/>
  <c r="O376" i="1"/>
  <c r="I377" i="1" s="1"/>
  <c r="B318" i="1" l="1"/>
  <c r="C319" i="1"/>
  <c r="P319" i="1" s="1"/>
  <c r="N320" i="1"/>
  <c r="K321" i="1"/>
  <c r="L321" i="1" s="1"/>
  <c r="M321" i="1" s="1"/>
  <c r="J322" i="1"/>
  <c r="H321" i="1"/>
  <c r="G322" i="1"/>
  <c r="X377" i="1"/>
  <c r="W377" i="1"/>
  <c r="A378" i="1"/>
  <c r="D378" i="1" s="1"/>
  <c r="O377" i="1"/>
  <c r="I378" i="1" s="1"/>
  <c r="E377" i="1"/>
  <c r="Q376" i="1"/>
  <c r="R376" i="1" s="1"/>
  <c r="B319" i="1" l="1"/>
  <c r="C320" i="1"/>
  <c r="P320" i="1" s="1"/>
  <c r="N321" i="1"/>
  <c r="G323" i="1"/>
  <c r="H322" i="1"/>
  <c r="K322" i="1"/>
  <c r="L322" i="1" s="1"/>
  <c r="M322" i="1" s="1"/>
  <c r="J323" i="1"/>
  <c r="F378" i="1"/>
  <c r="Q377" i="1"/>
  <c r="R377" i="1" s="1"/>
  <c r="X378" i="1"/>
  <c r="O378" i="1"/>
  <c r="I379" i="1" s="1"/>
  <c r="A379" i="1"/>
  <c r="D379" i="1" s="1"/>
  <c r="E378" i="1"/>
  <c r="B320" i="1" l="1"/>
  <c r="C321" i="1"/>
  <c r="P321" i="1" s="1"/>
  <c r="N322" i="1"/>
  <c r="K323" i="1"/>
  <c r="L323" i="1" s="1"/>
  <c r="M323" i="1" s="1"/>
  <c r="J324" i="1"/>
  <c r="H323" i="1"/>
  <c r="G324" i="1"/>
  <c r="F379" i="1"/>
  <c r="O379" i="1"/>
  <c r="I380" i="1" s="1"/>
  <c r="A380" i="1"/>
  <c r="E379" i="1"/>
  <c r="F380" i="1" s="1"/>
  <c r="X379" i="1"/>
  <c r="W379" i="1"/>
  <c r="Q378" i="1"/>
  <c r="R378" i="1" s="1"/>
  <c r="B321" i="1" l="1"/>
  <c r="C322" i="1"/>
  <c r="P322" i="1" s="1"/>
  <c r="D380" i="1"/>
  <c r="E380" i="1" s="1"/>
  <c r="F381" i="1" s="1"/>
  <c r="N323" i="1"/>
  <c r="G325" i="1"/>
  <c r="H324" i="1"/>
  <c r="J325" i="1"/>
  <c r="K324" i="1"/>
  <c r="L324" i="1" s="1"/>
  <c r="M324" i="1" s="1"/>
  <c r="O380" i="1"/>
  <c r="I381" i="1" s="1"/>
  <c r="A381" i="1"/>
  <c r="Q379" i="1"/>
  <c r="R379" i="1" s="1"/>
  <c r="X380" i="1"/>
  <c r="W380" i="1"/>
  <c r="B322" i="1" l="1"/>
  <c r="C323" i="1"/>
  <c r="P323" i="1" s="1"/>
  <c r="D381" i="1"/>
  <c r="E381" i="1" s="1"/>
  <c r="F382" i="1" s="1"/>
  <c r="N324" i="1"/>
  <c r="J326" i="1"/>
  <c r="K325" i="1"/>
  <c r="L325" i="1" s="1"/>
  <c r="M325" i="1" s="1"/>
  <c r="G326" i="1"/>
  <c r="H325" i="1"/>
  <c r="O381" i="1"/>
  <c r="I382" i="1" s="1"/>
  <c r="A382" i="1"/>
  <c r="Q380" i="1"/>
  <c r="R380" i="1" s="1"/>
  <c r="X381" i="1"/>
  <c r="W381" i="1"/>
  <c r="B323" i="1" l="1"/>
  <c r="C324" i="1"/>
  <c r="P324" i="1" s="1"/>
  <c r="D382" i="1"/>
  <c r="E382" i="1" s="1"/>
  <c r="N325" i="1"/>
  <c r="G327" i="1"/>
  <c r="H326" i="1"/>
  <c r="K326" i="1"/>
  <c r="L326" i="1" s="1"/>
  <c r="M326" i="1" s="1"/>
  <c r="J327" i="1"/>
  <c r="O382" i="1"/>
  <c r="I383" i="1" s="1"/>
  <c r="A383" i="1"/>
  <c r="Q381" i="1"/>
  <c r="R381" i="1" s="1"/>
  <c r="W382" i="1"/>
  <c r="X382" i="1"/>
  <c r="B324" i="1" l="1"/>
  <c r="C325" i="1"/>
  <c r="P325" i="1" s="1"/>
  <c r="D383" i="1"/>
  <c r="N326" i="1"/>
  <c r="K327" i="1"/>
  <c r="L327" i="1" s="1"/>
  <c r="M327" i="1" s="1"/>
  <c r="J328" i="1"/>
  <c r="H327" i="1"/>
  <c r="G328" i="1"/>
  <c r="O383" i="1"/>
  <c r="I384" i="1" s="1"/>
  <c r="A384" i="1"/>
  <c r="Q382" i="1"/>
  <c r="R382" i="1" s="1"/>
  <c r="X383" i="1"/>
  <c r="W383" i="1"/>
  <c r="F383" i="1"/>
  <c r="B325" i="1" l="1"/>
  <c r="C326" i="1"/>
  <c r="P326" i="1" s="1"/>
  <c r="E383" i="1"/>
  <c r="F384" i="1" s="1"/>
  <c r="D384" i="1"/>
  <c r="N327" i="1"/>
  <c r="H328" i="1"/>
  <c r="G329" i="1"/>
  <c r="K328" i="1"/>
  <c r="L328" i="1" s="1"/>
  <c r="M328" i="1" s="1"/>
  <c r="J329" i="1"/>
  <c r="Q383" i="1"/>
  <c r="R383" i="1" s="1"/>
  <c r="X384" i="1"/>
  <c r="W384" i="1"/>
  <c r="O384" i="1"/>
  <c r="I385" i="1" s="1"/>
  <c r="A385" i="1"/>
  <c r="B326" i="1" l="1"/>
  <c r="C327" i="1"/>
  <c r="P327" i="1" s="1"/>
  <c r="E384" i="1"/>
  <c r="F385" i="1" s="1"/>
  <c r="D385" i="1"/>
  <c r="N328" i="1"/>
  <c r="K329" i="1"/>
  <c r="L329" i="1" s="1"/>
  <c r="M329" i="1" s="1"/>
  <c r="J330" i="1"/>
  <c r="H329" i="1"/>
  <c r="G330" i="1"/>
  <c r="A386" i="1"/>
  <c r="O385" i="1"/>
  <c r="I386" i="1" s="1"/>
  <c r="W385" i="1"/>
  <c r="X385" i="1"/>
  <c r="Q384" i="1"/>
  <c r="R384" i="1" s="1"/>
  <c r="B327" i="1" l="1"/>
  <c r="C328" i="1"/>
  <c r="P328" i="1" s="1"/>
  <c r="E385" i="1"/>
  <c r="F386" i="1" s="1"/>
  <c r="D386" i="1"/>
  <c r="N329" i="1"/>
  <c r="G331" i="1"/>
  <c r="H330" i="1"/>
  <c r="K330" i="1"/>
  <c r="L330" i="1" s="1"/>
  <c r="M330" i="1" s="1"/>
  <c r="J331" i="1"/>
  <c r="W386" i="1"/>
  <c r="Q385" i="1"/>
  <c r="R385" i="1" s="1"/>
  <c r="X386" i="1"/>
  <c r="A387" i="1"/>
  <c r="O386" i="1"/>
  <c r="I387" i="1" s="1"/>
  <c r="B328" i="1" l="1"/>
  <c r="C329" i="1"/>
  <c r="P329" i="1" s="1"/>
  <c r="E386" i="1"/>
  <c r="F387" i="1" s="1"/>
  <c r="D387" i="1"/>
  <c r="N330" i="1"/>
  <c r="K331" i="1"/>
  <c r="L331" i="1" s="1"/>
  <c r="M331" i="1" s="1"/>
  <c r="J332" i="1"/>
  <c r="G332" i="1"/>
  <c r="H331" i="1"/>
  <c r="X387" i="1"/>
  <c r="Q386" i="1"/>
  <c r="R386" i="1" s="1"/>
  <c r="W387" i="1"/>
  <c r="O387" i="1"/>
  <c r="I388" i="1" s="1"/>
  <c r="A388" i="1"/>
  <c r="B329" i="1" l="1"/>
  <c r="C330" i="1"/>
  <c r="P330" i="1" s="1"/>
  <c r="E387" i="1"/>
  <c r="F388" i="1" s="1"/>
  <c r="D388" i="1"/>
  <c r="E388" i="1" s="1"/>
  <c r="N331" i="1"/>
  <c r="H332" i="1"/>
  <c r="G333" i="1"/>
  <c r="J333" i="1"/>
  <c r="K332" i="1"/>
  <c r="L332" i="1" s="1"/>
  <c r="M332" i="1" s="1"/>
  <c r="O388" i="1"/>
  <c r="I389" i="1" s="1"/>
  <c r="A389" i="1"/>
  <c r="Q387" i="1"/>
  <c r="R387" i="1" s="1"/>
  <c r="X388" i="1"/>
  <c r="W388" i="1"/>
  <c r="F389" i="1" l="1"/>
  <c r="B330" i="1"/>
  <c r="C331" i="1"/>
  <c r="P331" i="1" s="1"/>
  <c r="D389" i="1"/>
  <c r="E389" i="1" s="1"/>
  <c r="F390" i="1" s="1"/>
  <c r="N332" i="1"/>
  <c r="K333" i="1"/>
  <c r="L333" i="1" s="1"/>
  <c r="M333" i="1" s="1"/>
  <c r="J334" i="1"/>
  <c r="G334" i="1"/>
  <c r="H333" i="1"/>
  <c r="O389" i="1"/>
  <c r="I390" i="1" s="1"/>
  <c r="A390" i="1"/>
  <c r="X389" i="1"/>
  <c r="W389" i="1"/>
  <c r="Q388" i="1"/>
  <c r="R388" i="1" s="1"/>
  <c r="B331" i="1" l="1"/>
  <c r="C332" i="1"/>
  <c r="P332" i="1" s="1"/>
  <c r="D390" i="1"/>
  <c r="N333" i="1"/>
  <c r="H334" i="1"/>
  <c r="G335" i="1"/>
  <c r="K334" i="1"/>
  <c r="L334" i="1" s="1"/>
  <c r="M334" i="1" s="1"/>
  <c r="J335" i="1"/>
  <c r="A391" i="1"/>
  <c r="O390" i="1"/>
  <c r="I391" i="1" s="1"/>
  <c r="Q389" i="1"/>
  <c r="R389" i="1" s="1"/>
  <c r="X390" i="1"/>
  <c r="W390" i="1"/>
  <c r="B332" i="1" l="1"/>
  <c r="C333" i="1"/>
  <c r="P333" i="1" s="1"/>
  <c r="E390" i="1"/>
  <c r="F391" i="1" s="1"/>
  <c r="D391" i="1"/>
  <c r="N334" i="1"/>
  <c r="K335" i="1"/>
  <c r="L335" i="1" s="1"/>
  <c r="M335" i="1" s="1"/>
  <c r="J336" i="1"/>
  <c r="G336" i="1"/>
  <c r="H335" i="1"/>
  <c r="X391" i="1"/>
  <c r="Q390" i="1"/>
  <c r="R390" i="1" s="1"/>
  <c r="W391" i="1"/>
  <c r="O391" i="1"/>
  <c r="I392" i="1" s="1"/>
  <c r="A392" i="1"/>
  <c r="B333" i="1" l="1"/>
  <c r="C334" i="1"/>
  <c r="P334" i="1" s="1"/>
  <c r="E391" i="1"/>
  <c r="F392" i="1" s="1"/>
  <c r="D392" i="1"/>
  <c r="N335" i="1"/>
  <c r="H336" i="1"/>
  <c r="G337" i="1"/>
  <c r="J337" i="1"/>
  <c r="K336" i="1"/>
  <c r="L336" i="1" s="1"/>
  <c r="M336" i="1" s="1"/>
  <c r="A393" i="1"/>
  <c r="O392" i="1"/>
  <c r="I393" i="1" s="1"/>
  <c r="Q391" i="1"/>
  <c r="X392" i="1"/>
  <c r="W392" i="1"/>
  <c r="B334" i="1" l="1"/>
  <c r="C335" i="1"/>
  <c r="P335" i="1" s="1"/>
  <c r="E392" i="1"/>
  <c r="F393" i="1" s="1"/>
  <c r="D393" i="1"/>
  <c r="N336" i="1"/>
  <c r="K337" i="1"/>
  <c r="L337" i="1" s="1"/>
  <c r="M337" i="1" s="1"/>
  <c r="J338" i="1"/>
  <c r="G338" i="1"/>
  <c r="H337" i="1"/>
  <c r="X393" i="1"/>
  <c r="W393" i="1"/>
  <c r="Q392" i="1"/>
  <c r="R392" i="1" s="1"/>
  <c r="A394" i="1"/>
  <c r="O393" i="1"/>
  <c r="I394" i="1" s="1"/>
  <c r="B335" i="1" l="1"/>
  <c r="C336" i="1"/>
  <c r="P336" i="1" s="1"/>
  <c r="E393" i="1"/>
  <c r="F394" i="1" s="1"/>
  <c r="D394" i="1"/>
  <c r="N337" i="1"/>
  <c r="H338" i="1"/>
  <c r="G339" i="1"/>
  <c r="J339" i="1"/>
  <c r="K338" i="1"/>
  <c r="L338" i="1" s="1"/>
  <c r="M338" i="1" s="1"/>
  <c r="Q393" i="1"/>
  <c r="R393" i="1" s="1"/>
  <c r="X394" i="1"/>
  <c r="W394" i="1"/>
  <c r="A395" i="1"/>
  <c r="O394" i="1"/>
  <c r="I395" i="1" s="1"/>
  <c r="B336" i="1" l="1"/>
  <c r="C337" i="1"/>
  <c r="P337" i="1" s="1"/>
  <c r="E394" i="1"/>
  <c r="F395" i="1" s="1"/>
  <c r="D395" i="1"/>
  <c r="E395" i="1" s="1"/>
  <c r="N338" i="1"/>
  <c r="K339" i="1"/>
  <c r="L339" i="1" s="1"/>
  <c r="M339" i="1" s="1"/>
  <c r="J340" i="1"/>
  <c r="G340" i="1"/>
  <c r="H339" i="1"/>
  <c r="X395" i="1"/>
  <c r="Q394" i="1"/>
  <c r="R394" i="1" s="1"/>
  <c r="W395" i="1"/>
  <c r="A396" i="1"/>
  <c r="O395" i="1"/>
  <c r="I396" i="1" s="1"/>
  <c r="F396" i="1" l="1"/>
  <c r="B337" i="1"/>
  <c r="C338" i="1"/>
  <c r="P338" i="1" s="1"/>
  <c r="D396" i="1"/>
  <c r="E396" i="1" s="1"/>
  <c r="F397" i="1" s="1"/>
  <c r="N339" i="1"/>
  <c r="H340" i="1"/>
  <c r="G341" i="1"/>
  <c r="J341" i="1"/>
  <c r="K340" i="1"/>
  <c r="L340" i="1" s="1"/>
  <c r="M340" i="1" s="1"/>
  <c r="Q395" i="1"/>
  <c r="R395" i="1" s="1"/>
  <c r="W396" i="1"/>
  <c r="X396" i="1"/>
  <c r="O396" i="1"/>
  <c r="I397" i="1" s="1"/>
  <c r="A397" i="1"/>
  <c r="B338" i="1" l="1"/>
  <c r="C339" i="1"/>
  <c r="P339" i="1" s="1"/>
  <c r="D397" i="1"/>
  <c r="N340" i="1"/>
  <c r="J342" i="1"/>
  <c r="K341" i="1"/>
  <c r="L341" i="1" s="1"/>
  <c r="M341" i="1" s="1"/>
  <c r="G342" i="1"/>
  <c r="H341" i="1"/>
  <c r="W397" i="1"/>
  <c r="Q396" i="1"/>
  <c r="R396" i="1" s="1"/>
  <c r="X397" i="1"/>
  <c r="A398" i="1"/>
  <c r="O397" i="1"/>
  <c r="I398" i="1" s="1"/>
  <c r="B339" i="1" l="1"/>
  <c r="C340" i="1"/>
  <c r="P340" i="1" s="1"/>
  <c r="E397" i="1"/>
  <c r="F398" i="1" s="1"/>
  <c r="D398" i="1"/>
  <c r="N341" i="1"/>
  <c r="H342" i="1"/>
  <c r="G343" i="1"/>
  <c r="J343" i="1"/>
  <c r="K342" i="1"/>
  <c r="L342" i="1" s="1"/>
  <c r="M342" i="1" s="1"/>
  <c r="Q397" i="1"/>
  <c r="R397" i="1" s="1"/>
  <c r="X398" i="1"/>
  <c r="W398" i="1"/>
  <c r="A399" i="1"/>
  <c r="O398" i="1"/>
  <c r="I399" i="1" s="1"/>
  <c r="B340" i="1" l="1"/>
  <c r="C341" i="1"/>
  <c r="P341" i="1" s="1"/>
  <c r="E398" i="1"/>
  <c r="F399" i="1" s="1"/>
  <c r="D399" i="1"/>
  <c r="N342" i="1"/>
  <c r="J344" i="1"/>
  <c r="K343" i="1"/>
  <c r="L343" i="1" s="1"/>
  <c r="M343" i="1" s="1"/>
  <c r="G344" i="1"/>
  <c r="H343" i="1"/>
  <c r="X399" i="1"/>
  <c r="W399" i="1"/>
  <c r="Q398" i="1"/>
  <c r="R398" i="1" s="1"/>
  <c r="O399" i="1"/>
  <c r="I400" i="1" s="1"/>
  <c r="A400" i="1"/>
  <c r="B341" i="1" l="1"/>
  <c r="C342" i="1"/>
  <c r="P342" i="1" s="1"/>
  <c r="E399" i="1"/>
  <c r="F400" i="1" s="1"/>
  <c r="D400" i="1"/>
  <c r="N343" i="1"/>
  <c r="H344" i="1"/>
  <c r="G345" i="1"/>
  <c r="K344" i="1"/>
  <c r="L344" i="1" s="1"/>
  <c r="M344" i="1" s="1"/>
  <c r="J345" i="1"/>
  <c r="O400" i="1"/>
  <c r="I401" i="1" s="1"/>
  <c r="A401" i="1"/>
  <c r="Q399" i="1"/>
  <c r="R399" i="1" s="1"/>
  <c r="X400" i="1"/>
  <c r="W400" i="1"/>
  <c r="B342" i="1" l="1"/>
  <c r="C343" i="1"/>
  <c r="P343" i="1" s="1"/>
  <c r="E400" i="1"/>
  <c r="F401" i="1" s="1"/>
  <c r="D401" i="1"/>
  <c r="N344" i="1"/>
  <c r="J346" i="1"/>
  <c r="K345" i="1"/>
  <c r="L345" i="1" s="1"/>
  <c r="M345" i="1" s="1"/>
  <c r="H345" i="1"/>
  <c r="G346" i="1"/>
  <c r="A402" i="1"/>
  <c r="O401" i="1"/>
  <c r="I402" i="1" s="1"/>
  <c r="W401" i="1"/>
  <c r="X401" i="1"/>
  <c r="Q400" i="1"/>
  <c r="R400" i="1" s="1"/>
  <c r="B343" i="1" l="1"/>
  <c r="C344" i="1"/>
  <c r="P344" i="1" s="1"/>
  <c r="E401" i="1"/>
  <c r="F402" i="1" s="1"/>
  <c r="D402" i="1"/>
  <c r="E402" i="1" s="1"/>
  <c r="N345" i="1"/>
  <c r="G347" i="1"/>
  <c r="H346" i="1"/>
  <c r="J347" i="1"/>
  <c r="K346" i="1"/>
  <c r="L346" i="1" s="1"/>
  <c r="M346" i="1" s="1"/>
  <c r="O402" i="1"/>
  <c r="I403" i="1" s="1"/>
  <c r="A403" i="1"/>
  <c r="X402" i="1"/>
  <c r="W402" i="1"/>
  <c r="Q401" i="1"/>
  <c r="R401" i="1" s="1"/>
  <c r="F403" i="1" l="1"/>
  <c r="B344" i="1"/>
  <c r="C345" i="1"/>
  <c r="P345" i="1" s="1"/>
  <c r="D403" i="1"/>
  <c r="E403" i="1" s="1"/>
  <c r="F404" i="1" s="1"/>
  <c r="N346" i="1"/>
  <c r="J348" i="1"/>
  <c r="K347" i="1"/>
  <c r="L347" i="1" s="1"/>
  <c r="M347" i="1" s="1"/>
  <c r="G348" i="1"/>
  <c r="H347" i="1"/>
  <c r="O403" i="1"/>
  <c r="I404" i="1" s="1"/>
  <c r="A404" i="1"/>
  <c r="W403" i="1"/>
  <c r="X403" i="1"/>
  <c r="Q402" i="1"/>
  <c r="R402" i="1" s="1"/>
  <c r="B345" i="1" l="1"/>
  <c r="C346" i="1"/>
  <c r="P346" i="1" s="1"/>
  <c r="R391" i="1"/>
  <c r="D404" i="1"/>
  <c r="E404" i="1" s="1"/>
  <c r="F405" i="1" s="1"/>
  <c r="N347" i="1"/>
  <c r="G349" i="1"/>
  <c r="H348" i="1"/>
  <c r="J349" i="1"/>
  <c r="K348" i="1"/>
  <c r="L348" i="1" s="1"/>
  <c r="M348" i="1" s="1"/>
  <c r="O404" i="1"/>
  <c r="I405" i="1" s="1"/>
  <c r="A405" i="1"/>
  <c r="Q403" i="1"/>
  <c r="R403" i="1" s="1"/>
  <c r="X404" i="1"/>
  <c r="W404" i="1"/>
  <c r="B346" i="1" l="1"/>
  <c r="C347" i="1"/>
  <c r="P347" i="1" s="1"/>
  <c r="D405" i="1"/>
  <c r="N348" i="1"/>
  <c r="J350" i="1"/>
  <c r="K349" i="1"/>
  <c r="L349" i="1" s="1"/>
  <c r="M349" i="1" s="1"/>
  <c r="H349" i="1"/>
  <c r="G350" i="1"/>
  <c r="O405" i="1"/>
  <c r="I406" i="1" s="1"/>
  <c r="A406" i="1"/>
  <c r="Q404" i="1"/>
  <c r="R404" i="1" s="1"/>
  <c r="W405" i="1"/>
  <c r="X405" i="1"/>
  <c r="B347" i="1" l="1"/>
  <c r="C348" i="1"/>
  <c r="P348" i="1" s="1"/>
  <c r="E405" i="1"/>
  <c r="F406" i="1" s="1"/>
  <c r="D406" i="1"/>
  <c r="N349" i="1"/>
  <c r="G351" i="1"/>
  <c r="H350" i="1"/>
  <c r="K350" i="1"/>
  <c r="L350" i="1" s="1"/>
  <c r="M350" i="1" s="1"/>
  <c r="J351" i="1"/>
  <c r="Q405" i="1"/>
  <c r="R405" i="1" s="1"/>
  <c r="X406" i="1"/>
  <c r="W406" i="1"/>
  <c r="O406" i="1"/>
  <c r="I407" i="1" s="1"/>
  <c r="A407" i="1"/>
  <c r="B348" i="1" l="1"/>
  <c r="C349" i="1"/>
  <c r="P349" i="1" s="1"/>
  <c r="S349" i="1" s="1"/>
  <c r="E406" i="1"/>
  <c r="F407" i="1" s="1"/>
  <c r="D407" i="1"/>
  <c r="N350" i="1"/>
  <c r="J352" i="1"/>
  <c r="K351" i="1"/>
  <c r="L351" i="1" s="1"/>
  <c r="M351" i="1" s="1"/>
  <c r="G352" i="1"/>
  <c r="H351" i="1"/>
  <c r="Q406" i="1"/>
  <c r="R406" i="1" s="1"/>
  <c r="X407" i="1"/>
  <c r="W407" i="1"/>
  <c r="O407" i="1"/>
  <c r="I408" i="1" s="1"/>
  <c r="A408" i="1"/>
  <c r="B349" i="1" l="1"/>
  <c r="E407" i="1"/>
  <c r="F408" i="1" s="1"/>
  <c r="D408" i="1"/>
  <c r="E408" i="1" s="1"/>
  <c r="N351" i="1"/>
  <c r="H352" i="1"/>
  <c r="G353" i="1"/>
  <c r="K352" i="1"/>
  <c r="L352" i="1" s="1"/>
  <c r="M352" i="1" s="1"/>
  <c r="J353" i="1"/>
  <c r="A409" i="1"/>
  <c r="O408" i="1"/>
  <c r="I409" i="1" s="1"/>
  <c r="X408" i="1"/>
  <c r="Q407" i="1"/>
  <c r="R407" i="1" s="1"/>
  <c r="W408" i="1"/>
  <c r="F409" i="1" l="1"/>
  <c r="C350" i="1"/>
  <c r="D409" i="1"/>
  <c r="E409" i="1" s="1"/>
  <c r="F410" i="1" s="1"/>
  <c r="N352" i="1"/>
  <c r="J354" i="1"/>
  <c r="K353" i="1"/>
  <c r="L353" i="1" s="1"/>
  <c r="M353" i="1" s="1"/>
  <c r="G354" i="1"/>
  <c r="H353" i="1"/>
  <c r="Q408" i="1"/>
  <c r="R408" i="1" s="1"/>
  <c r="X409" i="1"/>
  <c r="W409" i="1"/>
  <c r="O409" i="1"/>
  <c r="I410" i="1" s="1"/>
  <c r="A410" i="1"/>
  <c r="C351" i="1" l="1"/>
  <c r="P350" i="1"/>
  <c r="B350" i="1" s="1"/>
  <c r="D410" i="1"/>
  <c r="E410" i="1" s="1"/>
  <c r="F411" i="1" s="1"/>
  <c r="N353" i="1"/>
  <c r="H354" i="1"/>
  <c r="G355" i="1"/>
  <c r="K354" i="1"/>
  <c r="L354" i="1" s="1"/>
  <c r="M354" i="1" s="1"/>
  <c r="J355" i="1"/>
  <c r="X410" i="1"/>
  <c r="W410" i="1"/>
  <c r="Q409" i="1"/>
  <c r="R409" i="1" s="1"/>
  <c r="O410" i="1"/>
  <c r="I411" i="1" s="1"/>
  <c r="A411" i="1"/>
  <c r="C352" i="1" l="1"/>
  <c r="P351" i="1"/>
  <c r="B351" i="1" s="1"/>
  <c r="D411" i="1"/>
  <c r="E411" i="1" s="1"/>
  <c r="F412" i="1" s="1"/>
  <c r="N354" i="1"/>
  <c r="J356" i="1"/>
  <c r="K355" i="1"/>
  <c r="L355" i="1" s="1"/>
  <c r="M355" i="1" s="1"/>
  <c r="G356" i="1"/>
  <c r="H355" i="1"/>
  <c r="I412" i="1"/>
  <c r="A412" i="1"/>
  <c r="X411" i="1"/>
  <c r="W411" i="1"/>
  <c r="Q410" i="1"/>
  <c r="R410" i="1" s="1"/>
  <c r="C353" i="1" l="1"/>
  <c r="P352" i="1"/>
  <c r="B352" i="1" s="1"/>
  <c r="D412" i="1"/>
  <c r="E412" i="1" s="1"/>
  <c r="F413" i="1" s="1"/>
  <c r="N355" i="1"/>
  <c r="G357" i="1"/>
  <c r="H356" i="1"/>
  <c r="K356" i="1"/>
  <c r="L356" i="1" s="1"/>
  <c r="M356" i="1" s="1"/>
  <c r="J357" i="1"/>
  <c r="A413" i="1"/>
  <c r="O412" i="1"/>
  <c r="I413" i="1" s="1"/>
  <c r="X412" i="1"/>
  <c r="W412" i="1"/>
  <c r="Q411" i="1"/>
  <c r="R411" i="1" s="1"/>
  <c r="C354" i="1" l="1"/>
  <c r="P353" i="1"/>
  <c r="B353" i="1" s="1"/>
  <c r="D413" i="1"/>
  <c r="E413" i="1" s="1"/>
  <c r="F414" i="1" s="1"/>
  <c r="N356" i="1"/>
  <c r="J358" i="1"/>
  <c r="K357" i="1"/>
  <c r="L357" i="1" s="1"/>
  <c r="M357" i="1" s="1"/>
  <c r="G358" i="1"/>
  <c r="H357" i="1"/>
  <c r="X413" i="1"/>
  <c r="W413" i="1"/>
  <c r="Q412" i="1"/>
  <c r="R412" i="1" s="1"/>
  <c r="A414" i="1"/>
  <c r="O413" i="1"/>
  <c r="I414" i="1" s="1"/>
  <c r="C355" i="1" l="1"/>
  <c r="P354" i="1"/>
  <c r="B354" i="1" s="1"/>
  <c r="D414" i="1"/>
  <c r="E414" i="1" s="1"/>
  <c r="F415" i="1" s="1"/>
  <c r="N357" i="1"/>
  <c r="G359" i="1"/>
  <c r="H358" i="1"/>
  <c r="J359" i="1"/>
  <c r="K358" i="1"/>
  <c r="L358" i="1" s="1"/>
  <c r="M358" i="1" s="1"/>
  <c r="Q413" i="1"/>
  <c r="R413" i="1" s="1"/>
  <c r="X414" i="1"/>
  <c r="W414" i="1"/>
  <c r="A415" i="1"/>
  <c r="O414" i="1"/>
  <c r="I415" i="1" s="1"/>
  <c r="C356" i="1" l="1"/>
  <c r="P355" i="1"/>
  <c r="B355" i="1" s="1"/>
  <c r="D415" i="1"/>
  <c r="E415" i="1" s="1"/>
  <c r="F416" i="1" s="1"/>
  <c r="N358" i="1"/>
  <c r="J360" i="1"/>
  <c r="K359" i="1"/>
  <c r="L359" i="1" s="1"/>
  <c r="M359" i="1" s="1"/>
  <c r="G360" i="1"/>
  <c r="H359" i="1"/>
  <c r="O415" i="1"/>
  <c r="I416" i="1" s="1"/>
  <c r="A416" i="1"/>
  <c r="X415" i="1"/>
  <c r="W415" i="1"/>
  <c r="Q414" i="1"/>
  <c r="R414" i="1" s="1"/>
  <c r="C357" i="1" l="1"/>
  <c r="P356" i="1"/>
  <c r="B356" i="1" s="1"/>
  <c r="D416" i="1"/>
  <c r="E416" i="1" s="1"/>
  <c r="F417" i="1" s="1"/>
  <c r="N359" i="1"/>
  <c r="H360" i="1"/>
  <c r="G361" i="1"/>
  <c r="K360" i="1"/>
  <c r="L360" i="1" s="1"/>
  <c r="M360" i="1" s="1"/>
  <c r="J361" i="1"/>
  <c r="O416" i="1"/>
  <c r="I417" i="1" s="1"/>
  <c r="A417" i="1"/>
  <c r="Q415" i="1"/>
  <c r="R415" i="1" s="1"/>
  <c r="W416" i="1"/>
  <c r="X416" i="1"/>
  <c r="C358" i="1" l="1"/>
  <c r="P357" i="1"/>
  <c r="B357" i="1" s="1"/>
  <c r="D417" i="1"/>
  <c r="E417" i="1" s="1"/>
  <c r="F418" i="1" s="1"/>
  <c r="N360" i="1"/>
  <c r="J362" i="1"/>
  <c r="K361" i="1"/>
  <c r="L361" i="1" s="1"/>
  <c r="M361" i="1" s="1"/>
  <c r="G362" i="1"/>
  <c r="H361" i="1"/>
  <c r="O417" i="1"/>
  <c r="I418" i="1" s="1"/>
  <c r="A418" i="1"/>
  <c r="Q416" i="1"/>
  <c r="R416" i="1" s="1"/>
  <c r="X417" i="1"/>
  <c r="W417" i="1"/>
  <c r="C359" i="1" l="1"/>
  <c r="P358" i="1"/>
  <c r="B358" i="1" s="1"/>
  <c r="D418" i="1"/>
  <c r="E418" i="1" s="1"/>
  <c r="F419" i="1" s="1"/>
  <c r="N361" i="1"/>
  <c r="H362" i="1"/>
  <c r="G363" i="1"/>
  <c r="J363" i="1"/>
  <c r="K362" i="1"/>
  <c r="L362" i="1" s="1"/>
  <c r="M362" i="1" s="1"/>
  <c r="O418" i="1"/>
  <c r="I419" i="1" s="1"/>
  <c r="A419" i="1"/>
  <c r="X418" i="1"/>
  <c r="W418" i="1"/>
  <c r="Q417" i="1"/>
  <c r="R417" i="1" s="1"/>
  <c r="C360" i="1" l="1"/>
  <c r="P359" i="1"/>
  <c r="B359" i="1" s="1"/>
  <c r="D419" i="1"/>
  <c r="N362" i="1"/>
  <c r="K363" i="1"/>
  <c r="L363" i="1" s="1"/>
  <c r="M363" i="1" s="1"/>
  <c r="J364" i="1"/>
  <c r="H363" i="1"/>
  <c r="G364" i="1"/>
  <c r="O419" i="1"/>
  <c r="I420" i="1" s="1"/>
  <c r="A420" i="1"/>
  <c r="X419" i="1"/>
  <c r="W419" i="1"/>
  <c r="Q418" i="1"/>
  <c r="R418" i="1" s="1"/>
  <c r="E419" i="1" l="1"/>
  <c r="F420" i="1" s="1"/>
  <c r="C361" i="1"/>
  <c r="P360" i="1"/>
  <c r="B360" i="1" s="1"/>
  <c r="D420" i="1"/>
  <c r="N363" i="1"/>
  <c r="H364" i="1"/>
  <c r="G365" i="1"/>
  <c r="K364" i="1"/>
  <c r="L364" i="1" s="1"/>
  <c r="M364" i="1" s="1"/>
  <c r="J365" i="1"/>
  <c r="O420" i="1"/>
  <c r="I421" i="1" s="1"/>
  <c r="A421" i="1"/>
  <c r="X420" i="1"/>
  <c r="Q419" i="1"/>
  <c r="R419" i="1" s="1"/>
  <c r="W420" i="1"/>
  <c r="E420" i="1" l="1"/>
  <c r="F421" i="1" s="1"/>
  <c r="C362" i="1"/>
  <c r="P361" i="1"/>
  <c r="B361" i="1" s="1"/>
  <c r="D421" i="1"/>
  <c r="N364" i="1"/>
  <c r="J366" i="1"/>
  <c r="K365" i="1"/>
  <c r="L365" i="1" s="1"/>
  <c r="M365" i="1" s="1"/>
  <c r="G366" i="1"/>
  <c r="H365" i="1"/>
  <c r="O421" i="1"/>
  <c r="I422" i="1" s="1"/>
  <c r="A422" i="1"/>
  <c r="X421" i="1"/>
  <c r="W421" i="1"/>
  <c r="Q420" i="1"/>
  <c r="R420" i="1" s="1"/>
  <c r="E421" i="1" l="1"/>
  <c r="F422" i="1" s="1"/>
  <c r="C363" i="1"/>
  <c r="P362" i="1"/>
  <c r="B362" i="1" s="1"/>
  <c r="D422" i="1"/>
  <c r="E422" i="1" s="1"/>
  <c r="N365" i="1"/>
  <c r="G367" i="1"/>
  <c r="H366" i="1"/>
  <c r="K366" i="1"/>
  <c r="L366" i="1" s="1"/>
  <c r="M366" i="1" s="1"/>
  <c r="J367" i="1"/>
  <c r="Q421" i="1"/>
  <c r="R421" i="1" s="1"/>
  <c r="X422" i="1"/>
  <c r="W422" i="1"/>
  <c r="O422" i="1"/>
  <c r="I423" i="1" s="1"/>
  <c r="A423" i="1"/>
  <c r="F423" i="1" l="1"/>
  <c r="C364" i="1"/>
  <c r="P363" i="1"/>
  <c r="B363" i="1" s="1"/>
  <c r="D423" i="1"/>
  <c r="E423" i="1" s="1"/>
  <c r="F424" i="1" s="1"/>
  <c r="N366" i="1"/>
  <c r="J368" i="1"/>
  <c r="K367" i="1"/>
  <c r="L367" i="1" s="1"/>
  <c r="M367" i="1" s="1"/>
  <c r="H367" i="1"/>
  <c r="G368" i="1"/>
  <c r="A424" i="1"/>
  <c r="O423" i="1"/>
  <c r="I424" i="1" s="1"/>
  <c r="X423" i="1"/>
  <c r="W423" i="1"/>
  <c r="Q422" i="1"/>
  <c r="R422" i="1" s="1"/>
  <c r="C365" i="1" l="1"/>
  <c r="P364" i="1"/>
  <c r="B364" i="1" s="1"/>
  <c r="D424" i="1"/>
  <c r="E424" i="1" s="1"/>
  <c r="F425" i="1" s="1"/>
  <c r="N367" i="1"/>
  <c r="H368" i="1"/>
  <c r="G369" i="1"/>
  <c r="J369" i="1"/>
  <c r="K368" i="1"/>
  <c r="L368" i="1" s="1"/>
  <c r="M368" i="1" s="1"/>
  <c r="W424" i="1"/>
  <c r="Q423" i="1"/>
  <c r="R423" i="1" s="1"/>
  <c r="X424" i="1"/>
  <c r="O424" i="1"/>
  <c r="I425" i="1" s="1"/>
  <c r="A425" i="1"/>
  <c r="C366" i="1" l="1"/>
  <c r="P365" i="1"/>
  <c r="B365" i="1" s="1"/>
  <c r="D425" i="1"/>
  <c r="E425" i="1" s="1"/>
  <c r="F426" i="1" s="1"/>
  <c r="N368" i="1"/>
  <c r="K369" i="1"/>
  <c r="L369" i="1" s="1"/>
  <c r="M369" i="1" s="1"/>
  <c r="J370" i="1"/>
  <c r="H369" i="1"/>
  <c r="G370" i="1"/>
  <c r="X425" i="1"/>
  <c r="W425" i="1"/>
  <c r="Q424" i="1"/>
  <c r="R424" i="1" s="1"/>
  <c r="A426" i="1"/>
  <c r="O425" i="1"/>
  <c r="I426" i="1" s="1"/>
  <c r="C367" i="1" l="1"/>
  <c r="P366" i="1"/>
  <c r="B366" i="1" s="1"/>
  <c r="D426" i="1"/>
  <c r="E426" i="1" s="1"/>
  <c r="F427" i="1" s="1"/>
  <c r="N369" i="1"/>
  <c r="H370" i="1"/>
  <c r="G371" i="1"/>
  <c r="K370" i="1"/>
  <c r="L370" i="1" s="1"/>
  <c r="M370" i="1" s="1"/>
  <c r="J371" i="1"/>
  <c r="O426" i="1"/>
  <c r="I427" i="1" s="1"/>
  <c r="A427" i="1"/>
  <c r="X426" i="1"/>
  <c r="W426" i="1"/>
  <c r="Q425" i="1"/>
  <c r="R425" i="1" s="1"/>
  <c r="C368" i="1" l="1"/>
  <c r="P367" i="1"/>
  <c r="B367" i="1" s="1"/>
  <c r="D427" i="1"/>
  <c r="E427" i="1" s="1"/>
  <c r="F428" i="1" s="1"/>
  <c r="N370" i="1"/>
  <c r="K371" i="1"/>
  <c r="L371" i="1" s="1"/>
  <c r="M371" i="1" s="1"/>
  <c r="J372" i="1"/>
  <c r="H371" i="1"/>
  <c r="G372" i="1"/>
  <c r="O427" i="1"/>
  <c r="I428" i="1" s="1"/>
  <c r="A428" i="1"/>
  <c r="W427" i="1"/>
  <c r="Q426" i="1"/>
  <c r="R426" i="1" s="1"/>
  <c r="X427" i="1"/>
  <c r="C369" i="1" l="1"/>
  <c r="P368" i="1"/>
  <c r="B368" i="1" s="1"/>
  <c r="D428" i="1"/>
  <c r="N371" i="1"/>
  <c r="G373" i="1"/>
  <c r="H372" i="1"/>
  <c r="J373" i="1"/>
  <c r="K372" i="1"/>
  <c r="L372" i="1" s="1"/>
  <c r="M372" i="1" s="1"/>
  <c r="A429" i="1"/>
  <c r="O428" i="1"/>
  <c r="I429" i="1" s="1"/>
  <c r="Q427" i="1"/>
  <c r="R427" i="1" s="1"/>
  <c r="X428" i="1"/>
  <c r="W428" i="1"/>
  <c r="E428" i="1" l="1"/>
  <c r="F429" i="1" s="1"/>
  <c r="C370" i="1"/>
  <c r="P369" i="1"/>
  <c r="B369" i="1" s="1"/>
  <c r="D429" i="1"/>
  <c r="N372" i="1"/>
  <c r="K373" i="1"/>
  <c r="L373" i="1" s="1"/>
  <c r="M373" i="1" s="1"/>
  <c r="J374" i="1"/>
  <c r="G374" i="1"/>
  <c r="H373" i="1"/>
  <c r="O429" i="1"/>
  <c r="I430" i="1" s="1"/>
  <c r="A430" i="1"/>
  <c r="X429" i="1"/>
  <c r="Q428" i="1"/>
  <c r="R428" i="1" s="1"/>
  <c r="W429" i="1"/>
  <c r="E429" i="1" l="1"/>
  <c r="F430" i="1" s="1"/>
  <c r="C371" i="1"/>
  <c r="P370" i="1"/>
  <c r="B370" i="1" s="1"/>
  <c r="D430" i="1"/>
  <c r="E430" i="1" s="1"/>
  <c r="N373" i="1"/>
  <c r="G375" i="1"/>
  <c r="H374" i="1"/>
  <c r="J375" i="1"/>
  <c r="K374" i="1"/>
  <c r="L374" i="1" s="1"/>
  <c r="M374" i="1" s="1"/>
  <c r="O430" i="1"/>
  <c r="I431" i="1" s="1"/>
  <c r="A431" i="1"/>
  <c r="Q429" i="1"/>
  <c r="R429" i="1" s="1"/>
  <c r="X430" i="1"/>
  <c r="W430" i="1"/>
  <c r="F431" i="1" l="1"/>
  <c r="C372" i="1"/>
  <c r="P371" i="1"/>
  <c r="B371" i="1" s="1"/>
  <c r="D431" i="1"/>
  <c r="E431" i="1" s="1"/>
  <c r="F432" i="1" s="1"/>
  <c r="N374" i="1"/>
  <c r="J376" i="1"/>
  <c r="K375" i="1"/>
  <c r="L375" i="1" s="1"/>
  <c r="M375" i="1" s="1"/>
  <c r="G376" i="1"/>
  <c r="H375" i="1"/>
  <c r="O431" i="1"/>
  <c r="I432" i="1" s="1"/>
  <c r="A432" i="1"/>
  <c r="X431" i="1"/>
  <c r="W431" i="1"/>
  <c r="Q430" i="1"/>
  <c r="R430" i="1" s="1"/>
  <c r="C373" i="1" l="1"/>
  <c r="P372" i="1"/>
  <c r="B372" i="1" s="1"/>
  <c r="D432" i="1"/>
  <c r="N375" i="1"/>
  <c r="G377" i="1"/>
  <c r="H376" i="1"/>
  <c r="J377" i="1"/>
  <c r="K376" i="1"/>
  <c r="L376" i="1" s="1"/>
  <c r="M376" i="1" s="1"/>
  <c r="Q431" i="1"/>
  <c r="R431" i="1" s="1"/>
  <c r="X432" i="1"/>
  <c r="W432" i="1"/>
  <c r="O432" i="1"/>
  <c r="I433" i="1" s="1"/>
  <c r="A433" i="1"/>
  <c r="E432" i="1" l="1"/>
  <c r="F433" i="1" s="1"/>
  <c r="C374" i="1"/>
  <c r="P373" i="1"/>
  <c r="B373" i="1" s="1"/>
  <c r="D433" i="1"/>
  <c r="N376" i="1"/>
  <c r="K377" i="1"/>
  <c r="L377" i="1" s="1"/>
  <c r="M377" i="1" s="1"/>
  <c r="J378" i="1"/>
  <c r="H377" i="1"/>
  <c r="G378" i="1"/>
  <c r="A434" i="1"/>
  <c r="O433" i="1"/>
  <c r="I434" i="1" s="1"/>
  <c r="X433" i="1"/>
  <c r="W433" i="1"/>
  <c r="Q432" i="1"/>
  <c r="R432" i="1" s="1"/>
  <c r="E433" i="1" l="1"/>
  <c r="F434" i="1" s="1"/>
  <c r="C375" i="1"/>
  <c r="P374" i="1"/>
  <c r="B374" i="1" s="1"/>
  <c r="D434" i="1"/>
  <c r="N377" i="1"/>
  <c r="H378" i="1"/>
  <c r="G379" i="1"/>
  <c r="K378" i="1"/>
  <c r="L378" i="1" s="1"/>
  <c r="M378" i="1" s="1"/>
  <c r="J379" i="1"/>
  <c r="Q433" i="1"/>
  <c r="R433" i="1" s="1"/>
  <c r="X434" i="1"/>
  <c r="W434" i="1"/>
  <c r="O434" i="1"/>
  <c r="I435" i="1" s="1"/>
  <c r="A435" i="1"/>
  <c r="E434" i="1" l="1"/>
  <c r="F435" i="1" s="1"/>
  <c r="C376" i="1"/>
  <c r="P375" i="1"/>
  <c r="B375" i="1" s="1"/>
  <c r="D435" i="1"/>
  <c r="N378" i="1"/>
  <c r="G380" i="1"/>
  <c r="H379" i="1"/>
  <c r="K379" i="1"/>
  <c r="L379" i="1" s="1"/>
  <c r="M379" i="1" s="1"/>
  <c r="J380" i="1"/>
  <c r="Q434" i="1"/>
  <c r="R434" i="1" s="1"/>
  <c r="W435" i="1"/>
  <c r="X435" i="1"/>
  <c r="O435" i="1"/>
  <c r="I436" i="1" s="1"/>
  <c r="A436" i="1"/>
  <c r="E435" i="1" l="1"/>
  <c r="F436" i="1" s="1"/>
  <c r="C377" i="1"/>
  <c r="P376" i="1"/>
  <c r="B376" i="1" s="1"/>
  <c r="D436" i="1"/>
  <c r="N379" i="1"/>
  <c r="K380" i="1"/>
  <c r="L380" i="1" s="1"/>
  <c r="M380" i="1" s="1"/>
  <c r="J381" i="1"/>
  <c r="H380" i="1"/>
  <c r="G381" i="1"/>
  <c r="O436" i="1"/>
  <c r="I437" i="1" s="1"/>
  <c r="A437" i="1"/>
  <c r="W436" i="1"/>
  <c r="Q435" i="1"/>
  <c r="R435" i="1" s="1"/>
  <c r="X436" i="1"/>
  <c r="E436" i="1" l="1"/>
  <c r="F437" i="1" s="1"/>
  <c r="P377" i="1"/>
  <c r="S377" i="1" s="1"/>
  <c r="D437" i="1"/>
  <c r="E437" i="1" s="1"/>
  <c r="N380" i="1"/>
  <c r="H381" i="1"/>
  <c r="G382" i="1"/>
  <c r="K381" i="1"/>
  <c r="L381" i="1" s="1"/>
  <c r="M381" i="1" s="1"/>
  <c r="J382" i="1"/>
  <c r="O437" i="1"/>
  <c r="I438" i="1" s="1"/>
  <c r="A438" i="1"/>
  <c r="W437" i="1"/>
  <c r="X437" i="1"/>
  <c r="Q436" i="1"/>
  <c r="R436" i="1" s="1"/>
  <c r="F438" i="1" l="1"/>
  <c r="B377" i="1"/>
  <c r="C378" i="1"/>
  <c r="D438" i="1"/>
  <c r="E438" i="1" s="1"/>
  <c r="F439" i="1" s="1"/>
  <c r="N381" i="1"/>
  <c r="H382" i="1"/>
  <c r="G383" i="1"/>
  <c r="K382" i="1"/>
  <c r="L382" i="1" s="1"/>
  <c r="M382" i="1" s="1"/>
  <c r="J383" i="1"/>
  <c r="Q437" i="1"/>
  <c r="R437" i="1" s="1"/>
  <c r="W438" i="1"/>
  <c r="X438" i="1"/>
  <c r="A439" i="1"/>
  <c r="O438" i="1"/>
  <c r="I439" i="1" s="1"/>
  <c r="C379" i="1" l="1"/>
  <c r="P379" i="1" s="1"/>
  <c r="P378" i="1"/>
  <c r="B378" i="1" s="1"/>
  <c r="D439" i="1"/>
  <c r="N382" i="1"/>
  <c r="H383" i="1"/>
  <c r="G384" i="1"/>
  <c r="K383" i="1"/>
  <c r="L383" i="1" s="1"/>
  <c r="M383" i="1" s="1"/>
  <c r="J384" i="1"/>
  <c r="Q438" i="1"/>
  <c r="R438" i="1" s="1"/>
  <c r="X439" i="1"/>
  <c r="W439" i="1"/>
  <c r="O439" i="1"/>
  <c r="I440" i="1" s="1"/>
  <c r="A440" i="1"/>
  <c r="E439" i="1" l="1"/>
  <c r="F440" i="1" s="1"/>
  <c r="C380" i="1"/>
  <c r="C381" i="1" s="1"/>
  <c r="B379" i="1"/>
  <c r="D440" i="1"/>
  <c r="N383" i="1"/>
  <c r="K384" i="1"/>
  <c r="L384" i="1" s="1"/>
  <c r="M384" i="1" s="1"/>
  <c r="J385" i="1"/>
  <c r="H384" i="1"/>
  <c r="G385" i="1"/>
  <c r="O440" i="1"/>
  <c r="I441" i="1" s="1"/>
  <c r="A441" i="1"/>
  <c r="Q439" i="1"/>
  <c r="R439" i="1" s="1"/>
  <c r="X440" i="1"/>
  <c r="W440" i="1"/>
  <c r="E440" i="1" l="1"/>
  <c r="F441" i="1" s="1"/>
  <c r="P380" i="1"/>
  <c r="B380" i="1" s="1"/>
  <c r="C382" i="1"/>
  <c r="P381" i="1"/>
  <c r="B381" i="1" s="1"/>
  <c r="D441" i="1"/>
  <c r="N384" i="1"/>
  <c r="G386" i="1"/>
  <c r="H385" i="1"/>
  <c r="K385" i="1"/>
  <c r="L385" i="1" s="1"/>
  <c r="M385" i="1" s="1"/>
  <c r="J386" i="1"/>
  <c r="O441" i="1"/>
  <c r="I442" i="1" s="1"/>
  <c r="A442" i="1"/>
  <c r="Q440" i="1"/>
  <c r="R440" i="1" s="1"/>
  <c r="X441" i="1"/>
  <c r="W441" i="1"/>
  <c r="E441" i="1" l="1"/>
  <c r="F442" i="1" s="1"/>
  <c r="C383" i="1"/>
  <c r="P382" i="1"/>
  <c r="B382" i="1" s="1"/>
  <c r="D442" i="1"/>
  <c r="N385" i="1"/>
  <c r="K386" i="1"/>
  <c r="L386" i="1" s="1"/>
  <c r="M386" i="1" s="1"/>
  <c r="J387" i="1"/>
  <c r="G387" i="1"/>
  <c r="H386" i="1"/>
  <c r="O442" i="1"/>
  <c r="I443" i="1" s="1"/>
  <c r="A443" i="1"/>
  <c r="W442" i="1"/>
  <c r="Q441" i="1"/>
  <c r="R441" i="1" s="1"/>
  <c r="X442" i="1"/>
  <c r="E442" i="1" l="1"/>
  <c r="F443" i="1" s="1"/>
  <c r="C384" i="1"/>
  <c r="P383" i="1"/>
  <c r="B383" i="1" s="1"/>
  <c r="D443" i="1"/>
  <c r="N386" i="1"/>
  <c r="H387" i="1"/>
  <c r="G388" i="1"/>
  <c r="K387" i="1"/>
  <c r="L387" i="1" s="1"/>
  <c r="M387" i="1" s="1"/>
  <c r="J388" i="1"/>
  <c r="A444" i="1"/>
  <c r="O443" i="1"/>
  <c r="I444" i="1" s="1"/>
  <c r="Q442" i="1"/>
  <c r="R442" i="1" s="1"/>
  <c r="X443" i="1"/>
  <c r="W443" i="1"/>
  <c r="E443" i="1" l="1"/>
  <c r="F444" i="1" s="1"/>
  <c r="C385" i="1"/>
  <c r="P384" i="1"/>
  <c r="B384" i="1" s="1"/>
  <c r="D444" i="1"/>
  <c r="E444" i="1" s="1"/>
  <c r="N387" i="1"/>
  <c r="K388" i="1"/>
  <c r="L388" i="1" s="1"/>
  <c r="M388" i="1" s="1"/>
  <c r="J389" i="1"/>
  <c r="H388" i="1"/>
  <c r="G389" i="1"/>
  <c r="Q443" i="1"/>
  <c r="R443" i="1" s="1"/>
  <c r="X444" i="1"/>
  <c r="W444" i="1"/>
  <c r="O444" i="1"/>
  <c r="I445" i="1" s="1"/>
  <c r="A445" i="1"/>
  <c r="F445" i="1" l="1"/>
  <c r="C386" i="1"/>
  <c r="P385" i="1"/>
  <c r="B385" i="1" s="1"/>
  <c r="D445" i="1"/>
  <c r="E445" i="1" s="1"/>
  <c r="F446" i="1" s="1"/>
  <c r="N388" i="1"/>
  <c r="H389" i="1"/>
  <c r="G390" i="1"/>
  <c r="J390" i="1"/>
  <c r="K389" i="1"/>
  <c r="L389" i="1" s="1"/>
  <c r="M389" i="1" s="1"/>
  <c r="A446" i="1"/>
  <c r="O445" i="1"/>
  <c r="I446" i="1" s="1"/>
  <c r="W445" i="1"/>
  <c r="Q444" i="1"/>
  <c r="R444" i="1" s="1"/>
  <c r="X445" i="1"/>
  <c r="C387" i="1" l="1"/>
  <c r="P386" i="1"/>
  <c r="B386" i="1" s="1"/>
  <c r="D446" i="1"/>
  <c r="N389" i="1"/>
  <c r="K390" i="1"/>
  <c r="L390" i="1" s="1"/>
  <c r="M390" i="1" s="1"/>
  <c r="J391" i="1"/>
  <c r="G391" i="1"/>
  <c r="H390" i="1"/>
  <c r="W446" i="1"/>
  <c r="Q445" i="1"/>
  <c r="R445" i="1" s="1"/>
  <c r="X446" i="1"/>
  <c r="O446" i="1"/>
  <c r="I447" i="1" s="1"/>
  <c r="A447" i="1"/>
  <c r="E446" i="1" l="1"/>
  <c r="F447" i="1" s="1"/>
  <c r="C388" i="1"/>
  <c r="P387" i="1"/>
  <c r="B387" i="1" s="1"/>
  <c r="D447" i="1"/>
  <c r="N390" i="1"/>
  <c r="G392" i="1"/>
  <c r="H391" i="1"/>
  <c r="J392" i="1"/>
  <c r="K391" i="1"/>
  <c r="L391" i="1" s="1"/>
  <c r="M391" i="1" s="1"/>
  <c r="O447" i="1"/>
  <c r="I448" i="1" s="1"/>
  <c r="A448" i="1"/>
  <c r="X447" i="1"/>
  <c r="W447" i="1"/>
  <c r="Q446" i="1"/>
  <c r="R446" i="1" s="1"/>
  <c r="E447" i="1" l="1"/>
  <c r="F448" i="1" s="1"/>
  <c r="C389" i="1"/>
  <c r="P388" i="1"/>
  <c r="B388" i="1" s="1"/>
  <c r="D448" i="1"/>
  <c r="N391" i="1"/>
  <c r="K392" i="1"/>
  <c r="L392" i="1" s="1"/>
  <c r="M392" i="1" s="1"/>
  <c r="J393" i="1"/>
  <c r="H392" i="1"/>
  <c r="G393" i="1"/>
  <c r="O448" i="1"/>
  <c r="I449" i="1" s="1"/>
  <c r="A449" i="1"/>
  <c r="W448" i="1"/>
  <c r="Q447" i="1"/>
  <c r="R447" i="1" s="1"/>
  <c r="X448" i="1"/>
  <c r="E448" i="1" l="1"/>
  <c r="F449" i="1" s="1"/>
  <c r="C390" i="1"/>
  <c r="P389" i="1"/>
  <c r="B389" i="1" s="1"/>
  <c r="D449" i="1"/>
  <c r="N392" i="1"/>
  <c r="H393" i="1"/>
  <c r="G394" i="1"/>
  <c r="K393" i="1"/>
  <c r="L393" i="1" s="1"/>
  <c r="M393" i="1" s="1"/>
  <c r="J394" i="1"/>
  <c r="A450" i="1"/>
  <c r="O449" i="1"/>
  <c r="I450" i="1" s="1"/>
  <c r="W449" i="1"/>
  <c r="Q448" i="1"/>
  <c r="R448" i="1" s="1"/>
  <c r="X449" i="1"/>
  <c r="E449" i="1" l="1"/>
  <c r="F450" i="1" s="1"/>
  <c r="C391" i="1"/>
  <c r="P390" i="1"/>
  <c r="B390" i="1" s="1"/>
  <c r="D450" i="1"/>
  <c r="N393" i="1"/>
  <c r="J395" i="1"/>
  <c r="K394" i="1"/>
  <c r="L394" i="1" s="1"/>
  <c r="M394" i="1" s="1"/>
  <c r="H394" i="1"/>
  <c r="G395" i="1"/>
  <c r="W450" i="1"/>
  <c r="Q449" i="1"/>
  <c r="R449" i="1" s="1"/>
  <c r="X450" i="1"/>
  <c r="O450" i="1"/>
  <c r="I451" i="1" s="1"/>
  <c r="A451" i="1"/>
  <c r="E450" i="1" l="1"/>
  <c r="F451" i="1" s="1"/>
  <c r="C392" i="1"/>
  <c r="P391" i="1"/>
  <c r="B391" i="1" s="1"/>
  <c r="D451" i="1"/>
  <c r="E451" i="1" s="1"/>
  <c r="N394" i="1"/>
  <c r="H395" i="1"/>
  <c r="G396" i="1"/>
  <c r="K395" i="1"/>
  <c r="L395" i="1" s="1"/>
  <c r="M395" i="1" s="1"/>
  <c r="J396" i="1"/>
  <c r="O451" i="1"/>
  <c r="I452" i="1" s="1"/>
  <c r="A452" i="1"/>
  <c r="X451" i="1"/>
  <c r="W451" i="1"/>
  <c r="Q450" i="1"/>
  <c r="R450" i="1" s="1"/>
  <c r="F452" i="1" l="1"/>
  <c r="C393" i="1"/>
  <c r="P392" i="1"/>
  <c r="B392" i="1" s="1"/>
  <c r="D452" i="1"/>
  <c r="E452" i="1" s="1"/>
  <c r="F453" i="1" s="1"/>
  <c r="N395" i="1"/>
  <c r="J397" i="1"/>
  <c r="K396" i="1"/>
  <c r="L396" i="1" s="1"/>
  <c r="M396" i="1" s="1"/>
  <c r="G397" i="1"/>
  <c r="H396" i="1"/>
  <c r="O452" i="1"/>
  <c r="I453" i="1" s="1"/>
  <c r="A453" i="1"/>
  <c r="W452" i="1"/>
  <c r="Q451" i="1"/>
  <c r="R451" i="1" s="1"/>
  <c r="X452" i="1"/>
  <c r="C394" i="1" l="1"/>
  <c r="P393" i="1"/>
  <c r="B393" i="1" s="1"/>
  <c r="D453" i="1"/>
  <c r="N396" i="1"/>
  <c r="H397" i="1"/>
  <c r="G398" i="1"/>
  <c r="K397" i="1"/>
  <c r="L397" i="1" s="1"/>
  <c r="M397" i="1" s="1"/>
  <c r="J398" i="1"/>
  <c r="X453" i="1"/>
  <c r="Q452" i="1"/>
  <c r="R452" i="1" s="1"/>
  <c r="W453" i="1"/>
  <c r="O453" i="1"/>
  <c r="I454" i="1" s="1"/>
  <c r="A454" i="1"/>
  <c r="E453" i="1" l="1"/>
  <c r="F454" i="1" s="1"/>
  <c r="C395" i="1"/>
  <c r="P394" i="1"/>
  <c r="B394" i="1" s="1"/>
  <c r="D454" i="1"/>
  <c r="N397" i="1"/>
  <c r="K398" i="1"/>
  <c r="L398" i="1" s="1"/>
  <c r="M398" i="1" s="1"/>
  <c r="J399" i="1"/>
  <c r="G399" i="1"/>
  <c r="H398" i="1"/>
  <c r="W454" i="1"/>
  <c r="Q453" i="1"/>
  <c r="X454" i="1"/>
  <c r="O454" i="1"/>
  <c r="I455" i="1" s="1"/>
  <c r="A455" i="1"/>
  <c r="E454" i="1" l="1"/>
  <c r="F455" i="1" s="1"/>
  <c r="C396" i="1"/>
  <c r="P395" i="1"/>
  <c r="B395" i="1" s="1"/>
  <c r="D455" i="1"/>
  <c r="N398" i="1"/>
  <c r="H399" i="1"/>
  <c r="G400" i="1"/>
  <c r="K399" i="1"/>
  <c r="L399" i="1" s="1"/>
  <c r="M399" i="1" s="1"/>
  <c r="J400" i="1"/>
  <c r="Q454" i="1"/>
  <c r="R454" i="1" s="1"/>
  <c r="X455" i="1"/>
  <c r="W455" i="1"/>
  <c r="O455" i="1"/>
  <c r="I456" i="1" s="1"/>
  <c r="A456" i="1"/>
  <c r="E455" i="1" l="1"/>
  <c r="F456" i="1" s="1"/>
  <c r="C397" i="1"/>
  <c r="P396" i="1"/>
  <c r="B396" i="1" s="1"/>
  <c r="D456" i="1"/>
  <c r="N399" i="1"/>
  <c r="G401" i="1"/>
  <c r="H400" i="1"/>
  <c r="K400" i="1"/>
  <c r="L400" i="1" s="1"/>
  <c r="M400" i="1" s="1"/>
  <c r="J401" i="1"/>
  <c r="O456" i="1"/>
  <c r="I457" i="1" s="1"/>
  <c r="A457" i="1"/>
  <c r="W456" i="1"/>
  <c r="Q455" i="1"/>
  <c r="R455" i="1" s="1"/>
  <c r="X456" i="1"/>
  <c r="E456" i="1" l="1"/>
  <c r="F457" i="1" s="1"/>
  <c r="C398" i="1"/>
  <c r="P397" i="1"/>
  <c r="B397" i="1" s="1"/>
  <c r="D457" i="1"/>
  <c r="N400" i="1"/>
  <c r="J402" i="1"/>
  <c r="K401" i="1"/>
  <c r="L401" i="1" s="1"/>
  <c r="M401" i="1" s="1"/>
  <c r="G402" i="1"/>
  <c r="H401" i="1"/>
  <c r="O457" i="1"/>
  <c r="I458" i="1" s="1"/>
  <c r="A458" i="1"/>
  <c r="W457" i="1"/>
  <c r="X457" i="1"/>
  <c r="Q456" i="1"/>
  <c r="R456" i="1" s="1"/>
  <c r="E457" i="1" l="1"/>
  <c r="F458" i="1" s="1"/>
  <c r="C399" i="1"/>
  <c r="P398" i="1"/>
  <c r="B398" i="1" s="1"/>
  <c r="D458" i="1"/>
  <c r="E458" i="1" s="1"/>
  <c r="N401" i="1"/>
  <c r="H402" i="1"/>
  <c r="G403" i="1"/>
  <c r="K402" i="1"/>
  <c r="L402" i="1" s="1"/>
  <c r="M402" i="1" s="1"/>
  <c r="J403" i="1"/>
  <c r="O458" i="1"/>
  <c r="I459" i="1" s="1"/>
  <c r="A459" i="1"/>
  <c r="X458" i="1"/>
  <c r="W458" i="1"/>
  <c r="Q457" i="1"/>
  <c r="R457" i="1" s="1"/>
  <c r="F459" i="1" l="1"/>
  <c r="C400" i="1"/>
  <c r="P399" i="1"/>
  <c r="B399" i="1" s="1"/>
  <c r="D459" i="1"/>
  <c r="E459" i="1" s="1"/>
  <c r="F460" i="1" s="1"/>
  <c r="N402" i="1"/>
  <c r="K403" i="1"/>
  <c r="L403" i="1" s="1"/>
  <c r="M403" i="1" s="1"/>
  <c r="J404" i="1"/>
  <c r="H403" i="1"/>
  <c r="G404" i="1"/>
  <c r="O459" i="1"/>
  <c r="I460" i="1" s="1"/>
  <c r="A460" i="1"/>
  <c r="X459" i="1"/>
  <c r="W459" i="1"/>
  <c r="Q458" i="1"/>
  <c r="R458" i="1" s="1"/>
  <c r="C401" i="1" l="1"/>
  <c r="P400" i="1"/>
  <c r="B400" i="1" s="1"/>
  <c r="D460" i="1"/>
  <c r="N403" i="1"/>
  <c r="H404" i="1"/>
  <c r="G405" i="1"/>
  <c r="K404" i="1"/>
  <c r="L404" i="1" s="1"/>
  <c r="M404" i="1" s="1"/>
  <c r="J405" i="1"/>
  <c r="O460" i="1"/>
  <c r="I461" i="1" s="1"/>
  <c r="A461" i="1"/>
  <c r="Q459" i="1"/>
  <c r="R459" i="1" s="1"/>
  <c r="X460" i="1"/>
  <c r="W460" i="1"/>
  <c r="E460" i="1" l="1"/>
  <c r="F461" i="1" s="1"/>
  <c r="C402" i="1"/>
  <c r="P401" i="1"/>
  <c r="B401" i="1" s="1"/>
  <c r="D461" i="1"/>
  <c r="N404" i="1"/>
  <c r="K405" i="1"/>
  <c r="L405" i="1" s="1"/>
  <c r="M405" i="1" s="1"/>
  <c r="J406" i="1"/>
  <c r="H405" i="1"/>
  <c r="G406" i="1"/>
  <c r="X461" i="1"/>
  <c r="Q460" i="1"/>
  <c r="R460" i="1" s="1"/>
  <c r="W461" i="1"/>
  <c r="O461" i="1"/>
  <c r="I462" i="1" s="1"/>
  <c r="A462" i="1"/>
  <c r="E461" i="1" l="1"/>
  <c r="F462" i="1" s="1"/>
  <c r="C403" i="1"/>
  <c r="P402" i="1"/>
  <c r="B402" i="1" s="1"/>
  <c r="D462" i="1"/>
  <c r="N405" i="1"/>
  <c r="G407" i="1"/>
  <c r="H406" i="1"/>
  <c r="K406" i="1"/>
  <c r="L406" i="1" s="1"/>
  <c r="M406" i="1" s="1"/>
  <c r="J407" i="1"/>
  <c r="O462" i="1"/>
  <c r="I463" i="1" s="1"/>
  <c r="A463" i="1"/>
  <c r="W462" i="1"/>
  <c r="Q461" i="1"/>
  <c r="R461" i="1" s="1"/>
  <c r="X462" i="1"/>
  <c r="E462" i="1" l="1"/>
  <c r="F463" i="1" s="1"/>
  <c r="C404" i="1"/>
  <c r="P403" i="1"/>
  <c r="B403" i="1" s="1"/>
  <c r="D463" i="1"/>
  <c r="N406" i="1"/>
  <c r="K407" i="1"/>
  <c r="L407" i="1" s="1"/>
  <c r="M407" i="1" s="1"/>
  <c r="J408" i="1"/>
  <c r="H407" i="1"/>
  <c r="G408" i="1"/>
  <c r="O463" i="1"/>
  <c r="I464" i="1" s="1"/>
  <c r="A464" i="1"/>
  <c r="X463" i="1"/>
  <c r="W463" i="1"/>
  <c r="Q462" i="1"/>
  <c r="R462" i="1" s="1"/>
  <c r="E463" i="1" l="1"/>
  <c r="F464" i="1" s="1"/>
  <c r="C405" i="1"/>
  <c r="P404" i="1"/>
  <c r="B404" i="1" s="1"/>
  <c r="D464" i="1"/>
  <c r="N407" i="1"/>
  <c r="G409" i="1"/>
  <c r="H408" i="1"/>
  <c r="K408" i="1"/>
  <c r="L408" i="1" s="1"/>
  <c r="M408" i="1" s="1"/>
  <c r="J409" i="1"/>
  <c r="O464" i="1"/>
  <c r="I465" i="1" s="1"/>
  <c r="A465" i="1"/>
  <c r="D465" i="1" s="1"/>
  <c r="W464" i="1"/>
  <c r="Q463" i="1"/>
  <c r="R463" i="1" s="1"/>
  <c r="X464" i="1"/>
  <c r="E464" i="1" l="1"/>
  <c r="F465" i="1" s="1"/>
  <c r="C406" i="1"/>
  <c r="P405" i="1"/>
  <c r="B405" i="1" s="1"/>
  <c r="E465" i="1"/>
  <c r="N408" i="1"/>
  <c r="J410" i="1"/>
  <c r="K409" i="1"/>
  <c r="L409" i="1" s="1"/>
  <c r="M409" i="1" s="1"/>
  <c r="H409" i="1"/>
  <c r="G410" i="1"/>
  <c r="O465" i="1"/>
  <c r="I466" i="1" s="1"/>
  <c r="A466" i="1"/>
  <c r="D466" i="1" s="1"/>
  <c r="Q464" i="1"/>
  <c r="R464" i="1" s="1"/>
  <c r="X465" i="1"/>
  <c r="W465" i="1"/>
  <c r="F466" i="1" l="1"/>
  <c r="C407" i="1"/>
  <c r="P406" i="1"/>
  <c r="B406" i="1" s="1"/>
  <c r="E466" i="1"/>
  <c r="F467" i="1" s="1"/>
  <c r="N409" i="1"/>
  <c r="G411" i="1"/>
  <c r="H410" i="1"/>
  <c r="J411" i="1"/>
  <c r="K410" i="1"/>
  <c r="L410" i="1" s="1"/>
  <c r="M410" i="1" s="1"/>
  <c r="O466" i="1"/>
  <c r="I467" i="1" s="1"/>
  <c r="A467" i="1"/>
  <c r="D467" i="1" s="1"/>
  <c r="X466" i="1"/>
  <c r="Q465" i="1"/>
  <c r="R465" i="1" s="1"/>
  <c r="W466" i="1"/>
  <c r="C408" i="1" l="1"/>
  <c r="P407" i="1"/>
  <c r="B407" i="1" s="1"/>
  <c r="N410" i="1"/>
  <c r="K411" i="1"/>
  <c r="L411" i="1" s="1"/>
  <c r="M411" i="1" s="1"/>
  <c r="J412" i="1"/>
  <c r="H411" i="1"/>
  <c r="G412" i="1"/>
  <c r="O467" i="1"/>
  <c r="I468" i="1" s="1"/>
  <c r="A468" i="1"/>
  <c r="D468" i="1" s="1"/>
  <c r="X467" i="1"/>
  <c r="Q466" i="1"/>
  <c r="R466" i="1" s="1"/>
  <c r="W467" i="1"/>
  <c r="E467" i="1" l="1"/>
  <c r="F468" i="1" s="1"/>
  <c r="C409" i="1"/>
  <c r="P408" i="1"/>
  <c r="B408" i="1" s="1"/>
  <c r="E468" i="1"/>
  <c r="N411" i="1"/>
  <c r="H412" i="1"/>
  <c r="G413" i="1"/>
  <c r="K412" i="1"/>
  <c r="L412" i="1" s="1"/>
  <c r="M412" i="1" s="1"/>
  <c r="J413" i="1"/>
  <c r="O468" i="1"/>
  <c r="I469" i="1" s="1"/>
  <c r="A469" i="1"/>
  <c r="Q467" i="1"/>
  <c r="R467" i="1" s="1"/>
  <c r="X468" i="1"/>
  <c r="W468" i="1"/>
  <c r="F469" i="1" l="1"/>
  <c r="C410" i="1"/>
  <c r="P409" i="1"/>
  <c r="B409" i="1" s="1"/>
  <c r="D469" i="1"/>
  <c r="N412" i="1"/>
  <c r="K413" i="1"/>
  <c r="L413" i="1" s="1"/>
  <c r="M413" i="1" s="1"/>
  <c r="J414" i="1"/>
  <c r="H413" i="1"/>
  <c r="G414" i="1"/>
  <c r="O469" i="1"/>
  <c r="I470" i="1" s="1"/>
  <c r="A470" i="1"/>
  <c r="Q468" i="1"/>
  <c r="R468" i="1" s="1"/>
  <c r="W469" i="1"/>
  <c r="X469" i="1"/>
  <c r="E469" i="1" l="1"/>
  <c r="F470" i="1" s="1"/>
  <c r="C411" i="1"/>
  <c r="C412" i="1" s="1"/>
  <c r="P410" i="1"/>
  <c r="B410" i="1" s="1"/>
  <c r="D470" i="1"/>
  <c r="E470" i="1" s="1"/>
  <c r="N413" i="1"/>
  <c r="H414" i="1"/>
  <c r="G415" i="1"/>
  <c r="K414" i="1"/>
  <c r="L414" i="1" s="1"/>
  <c r="M414" i="1" s="1"/>
  <c r="J415" i="1"/>
  <c r="O470" i="1"/>
  <c r="I471" i="1" s="1"/>
  <c r="A471" i="1"/>
  <c r="W470" i="1"/>
  <c r="Q469" i="1"/>
  <c r="R469" i="1" s="1"/>
  <c r="X470" i="1"/>
  <c r="F471" i="1" l="1"/>
  <c r="P411" i="1"/>
  <c r="D471" i="1"/>
  <c r="N414" i="1"/>
  <c r="K415" i="1"/>
  <c r="L415" i="1" s="1"/>
  <c r="M415" i="1" s="1"/>
  <c r="J416" i="1"/>
  <c r="G416" i="1"/>
  <c r="H415" i="1"/>
  <c r="Q470" i="1"/>
  <c r="R470" i="1" s="1"/>
  <c r="W471" i="1"/>
  <c r="X471" i="1"/>
  <c r="O471" i="1"/>
  <c r="I472" i="1" s="1"/>
  <c r="A472" i="1"/>
  <c r="E471" i="1" l="1"/>
  <c r="F472" i="1" s="1"/>
  <c r="B411" i="1"/>
  <c r="D472" i="1"/>
  <c r="E472" i="1" s="1"/>
  <c r="N415" i="1"/>
  <c r="G417" i="1"/>
  <c r="H416" i="1"/>
  <c r="J417" i="1"/>
  <c r="K416" i="1"/>
  <c r="L416" i="1" s="1"/>
  <c r="M416" i="1" s="1"/>
  <c r="X472" i="1"/>
  <c r="Q471" i="1"/>
  <c r="R471" i="1" s="1"/>
  <c r="W472" i="1"/>
  <c r="O472" i="1"/>
  <c r="I473" i="1" s="1"/>
  <c r="A473" i="1"/>
  <c r="F473" i="1" l="1"/>
  <c r="D473" i="1"/>
  <c r="E473" i="1" s="1"/>
  <c r="F474" i="1" s="1"/>
  <c r="N416" i="1"/>
  <c r="K417" i="1"/>
  <c r="L417" i="1" s="1"/>
  <c r="M417" i="1" s="1"/>
  <c r="J418" i="1"/>
  <c r="H417" i="1"/>
  <c r="G418" i="1"/>
  <c r="O473" i="1"/>
  <c r="I474" i="1" s="1"/>
  <c r="A474" i="1"/>
  <c r="W473" i="1"/>
  <c r="X473" i="1"/>
  <c r="Q472" i="1"/>
  <c r="R472" i="1" s="1"/>
  <c r="P412" i="1" l="1"/>
  <c r="B412" i="1" s="1"/>
  <c r="C413" i="1"/>
  <c r="D474" i="1"/>
  <c r="N417" i="1"/>
  <c r="G419" i="1"/>
  <c r="H418" i="1"/>
  <c r="K418" i="1"/>
  <c r="L418" i="1" s="1"/>
  <c r="M418" i="1" s="1"/>
  <c r="J419" i="1"/>
  <c r="O474" i="1"/>
  <c r="I475" i="1" s="1"/>
  <c r="A475" i="1"/>
  <c r="W474" i="1"/>
  <c r="Q473" i="1"/>
  <c r="R473" i="1" s="1"/>
  <c r="X474" i="1"/>
  <c r="E474" i="1" l="1"/>
  <c r="F475" i="1" s="1"/>
  <c r="P413" i="1"/>
  <c r="B413" i="1" s="1"/>
  <c r="C414" i="1"/>
  <c r="D475" i="1"/>
  <c r="N418" i="1"/>
  <c r="K419" i="1"/>
  <c r="L419" i="1" s="1"/>
  <c r="M419" i="1" s="1"/>
  <c r="J420" i="1"/>
  <c r="H419" i="1"/>
  <c r="G420" i="1"/>
  <c r="A476" i="1"/>
  <c r="O475" i="1"/>
  <c r="I476" i="1" s="1"/>
  <c r="X475" i="1"/>
  <c r="W475" i="1"/>
  <c r="Q474" i="1"/>
  <c r="R474" i="1" s="1"/>
  <c r="E475" i="1" l="1"/>
  <c r="F476" i="1" s="1"/>
  <c r="P414" i="1"/>
  <c r="B414" i="1" s="1"/>
  <c r="C415" i="1"/>
  <c r="D476" i="1"/>
  <c r="N419" i="1"/>
  <c r="G421" i="1"/>
  <c r="H420" i="1"/>
  <c r="J421" i="1"/>
  <c r="K420" i="1"/>
  <c r="L420" i="1" s="1"/>
  <c r="M420" i="1" s="1"/>
  <c r="W476" i="1"/>
  <c r="Q475" i="1"/>
  <c r="R475" i="1" s="1"/>
  <c r="X476" i="1"/>
  <c r="O476" i="1"/>
  <c r="I477" i="1" s="1"/>
  <c r="A477" i="1"/>
  <c r="E476" i="1" l="1"/>
  <c r="F477" i="1" s="1"/>
  <c r="P415" i="1"/>
  <c r="B415" i="1" s="1"/>
  <c r="C416" i="1"/>
  <c r="D477" i="1"/>
  <c r="N420" i="1"/>
  <c r="J422" i="1"/>
  <c r="K421" i="1"/>
  <c r="L421" i="1" s="1"/>
  <c r="M421" i="1" s="1"/>
  <c r="H421" i="1"/>
  <c r="G422" i="1"/>
  <c r="W477" i="1"/>
  <c r="Q476" i="1"/>
  <c r="R476" i="1" s="1"/>
  <c r="X477" i="1"/>
  <c r="O477" i="1"/>
  <c r="I478" i="1" s="1"/>
  <c r="A478" i="1"/>
  <c r="E477" i="1" l="1"/>
  <c r="F478" i="1" s="1"/>
  <c r="P416" i="1"/>
  <c r="B416" i="1" s="1"/>
  <c r="C417" i="1"/>
  <c r="D478" i="1"/>
  <c r="N421" i="1"/>
  <c r="H422" i="1"/>
  <c r="G423" i="1"/>
  <c r="K422" i="1"/>
  <c r="L422" i="1" s="1"/>
  <c r="M422" i="1" s="1"/>
  <c r="J423" i="1"/>
  <c r="Q477" i="1"/>
  <c r="R477" i="1" s="1"/>
  <c r="X478" i="1"/>
  <c r="W478" i="1"/>
  <c r="O478" i="1"/>
  <c r="I479" i="1" s="1"/>
  <c r="A479" i="1"/>
  <c r="E478" i="1" l="1"/>
  <c r="F479" i="1" s="1"/>
  <c r="P417" i="1"/>
  <c r="B417" i="1" s="1"/>
  <c r="C418" i="1"/>
  <c r="D479" i="1"/>
  <c r="E479" i="1" s="1"/>
  <c r="N422" i="1"/>
  <c r="G424" i="1"/>
  <c r="H423" i="1"/>
  <c r="K423" i="1"/>
  <c r="L423" i="1" s="1"/>
  <c r="M423" i="1" s="1"/>
  <c r="J424" i="1"/>
  <c r="X479" i="1"/>
  <c r="Q478" i="1"/>
  <c r="R478" i="1" s="1"/>
  <c r="W479" i="1"/>
  <c r="O479" i="1"/>
  <c r="I480" i="1" s="1"/>
  <c r="A480" i="1"/>
  <c r="F480" i="1" l="1"/>
  <c r="P418" i="1"/>
  <c r="B418" i="1" s="1"/>
  <c r="C419" i="1"/>
  <c r="D480" i="1"/>
  <c r="E480" i="1" s="1"/>
  <c r="F481" i="1" s="1"/>
  <c r="N423" i="1"/>
  <c r="K424" i="1"/>
  <c r="L424" i="1" s="1"/>
  <c r="M424" i="1" s="1"/>
  <c r="J425" i="1"/>
  <c r="H424" i="1"/>
  <c r="G425" i="1"/>
  <c r="O480" i="1"/>
  <c r="I481" i="1" s="1"/>
  <c r="A481" i="1"/>
  <c r="Q479" i="1"/>
  <c r="R479" i="1" s="1"/>
  <c r="X480" i="1"/>
  <c r="W480" i="1"/>
  <c r="P419" i="1" l="1"/>
  <c r="B419" i="1" s="1"/>
  <c r="C420" i="1"/>
  <c r="D481" i="1"/>
  <c r="N424" i="1"/>
  <c r="H425" i="1"/>
  <c r="G426" i="1"/>
  <c r="K425" i="1"/>
  <c r="L425" i="1" s="1"/>
  <c r="M425" i="1" s="1"/>
  <c r="J426" i="1"/>
  <c r="O481" i="1"/>
  <c r="I482" i="1" s="1"/>
  <c r="A482" i="1"/>
  <c r="W481" i="1"/>
  <c r="X481" i="1"/>
  <c r="Q480" i="1"/>
  <c r="R480" i="1" s="1"/>
  <c r="E481" i="1" l="1"/>
  <c r="F482" i="1" s="1"/>
  <c r="P420" i="1"/>
  <c r="B420" i="1" s="1"/>
  <c r="C421" i="1"/>
  <c r="D482" i="1"/>
  <c r="N425" i="1"/>
  <c r="J427" i="1"/>
  <c r="K426" i="1"/>
  <c r="L426" i="1" s="1"/>
  <c r="M426" i="1" s="1"/>
  <c r="H426" i="1"/>
  <c r="G427" i="1"/>
  <c r="O482" i="1"/>
  <c r="I483" i="1" s="1"/>
  <c r="A483" i="1"/>
  <c r="X482" i="1"/>
  <c r="W482" i="1"/>
  <c r="Q481" i="1"/>
  <c r="R481" i="1" s="1"/>
  <c r="E482" i="1" l="1"/>
  <c r="F483" i="1" s="1"/>
  <c r="P421" i="1"/>
  <c r="B421" i="1" s="1"/>
  <c r="C422" i="1"/>
  <c r="D483" i="1"/>
  <c r="N426" i="1"/>
  <c r="H427" i="1"/>
  <c r="G428" i="1"/>
  <c r="K427" i="1"/>
  <c r="L427" i="1" s="1"/>
  <c r="M427" i="1" s="1"/>
  <c r="J428" i="1"/>
  <c r="O483" i="1"/>
  <c r="I484" i="1" s="1"/>
  <c r="A484" i="1"/>
  <c r="Q482" i="1"/>
  <c r="R482" i="1" s="1"/>
  <c r="X483" i="1"/>
  <c r="W483" i="1"/>
  <c r="E483" i="1" l="1"/>
  <c r="F484" i="1" s="1"/>
  <c r="P422" i="1"/>
  <c r="B422" i="1" s="1"/>
  <c r="C423" i="1"/>
  <c r="D484" i="1"/>
  <c r="N427" i="1"/>
  <c r="K428" i="1"/>
  <c r="L428" i="1" s="1"/>
  <c r="M428" i="1" s="1"/>
  <c r="J429" i="1"/>
  <c r="H428" i="1"/>
  <c r="G429" i="1"/>
  <c r="W484" i="1"/>
  <c r="Q483" i="1"/>
  <c r="R483" i="1" s="1"/>
  <c r="X484" i="1"/>
  <c r="O484" i="1"/>
  <c r="I485" i="1" s="1"/>
  <c r="A485" i="1"/>
  <c r="E484" i="1" l="1"/>
  <c r="F485" i="1" s="1"/>
  <c r="P423" i="1"/>
  <c r="B423" i="1" s="1"/>
  <c r="C424" i="1"/>
  <c r="D485" i="1"/>
  <c r="N428" i="1"/>
  <c r="H429" i="1"/>
  <c r="G430" i="1"/>
  <c r="K429" i="1"/>
  <c r="L429" i="1" s="1"/>
  <c r="M429" i="1" s="1"/>
  <c r="J430" i="1"/>
  <c r="O485" i="1"/>
  <c r="I486" i="1" s="1"/>
  <c r="A486" i="1"/>
  <c r="Q484" i="1"/>
  <c r="R484" i="1" s="1"/>
  <c r="X485" i="1"/>
  <c r="W485" i="1"/>
  <c r="E485" i="1" l="1"/>
  <c r="F486" i="1" s="1"/>
  <c r="P424" i="1"/>
  <c r="B424" i="1" s="1"/>
  <c r="C425" i="1"/>
  <c r="D486" i="1"/>
  <c r="E486" i="1" s="1"/>
  <c r="N429" i="1"/>
  <c r="J431" i="1"/>
  <c r="K430" i="1"/>
  <c r="L430" i="1" s="1"/>
  <c r="M430" i="1" s="1"/>
  <c r="H430" i="1"/>
  <c r="G431" i="1"/>
  <c r="Q485" i="1"/>
  <c r="R485" i="1" s="1"/>
  <c r="X486" i="1"/>
  <c r="W486" i="1"/>
  <c r="O486" i="1"/>
  <c r="I487" i="1" s="1"/>
  <c r="A487" i="1"/>
  <c r="F487" i="1" l="1"/>
  <c r="P425" i="1"/>
  <c r="B425" i="1" s="1"/>
  <c r="C426" i="1"/>
  <c r="D487" i="1"/>
  <c r="E487" i="1" s="1"/>
  <c r="F488" i="1" s="1"/>
  <c r="N430" i="1"/>
  <c r="H431" i="1"/>
  <c r="G432" i="1"/>
  <c r="K431" i="1"/>
  <c r="L431" i="1" s="1"/>
  <c r="M431" i="1" s="1"/>
  <c r="J432" i="1"/>
  <c r="O487" i="1"/>
  <c r="I488" i="1" s="1"/>
  <c r="A488" i="1"/>
  <c r="X487" i="1"/>
  <c r="W487" i="1"/>
  <c r="Q486" i="1"/>
  <c r="R486" i="1" s="1"/>
  <c r="P426" i="1" l="1"/>
  <c r="B426" i="1" s="1"/>
  <c r="C427" i="1"/>
  <c r="D488" i="1"/>
  <c r="N431" i="1"/>
  <c r="K432" i="1"/>
  <c r="L432" i="1" s="1"/>
  <c r="M432" i="1" s="1"/>
  <c r="J433" i="1"/>
  <c r="G433" i="1"/>
  <c r="H432" i="1"/>
  <c r="X488" i="1"/>
  <c r="Q487" i="1"/>
  <c r="R487" i="1" s="1"/>
  <c r="W488" i="1"/>
  <c r="O488" i="1"/>
  <c r="I489" i="1" s="1"/>
  <c r="A489" i="1"/>
  <c r="E488" i="1" l="1"/>
  <c r="F489" i="1" s="1"/>
  <c r="P427" i="1"/>
  <c r="B427" i="1" s="1"/>
  <c r="C428" i="1"/>
  <c r="D489" i="1"/>
  <c r="N432" i="1"/>
  <c r="H433" i="1"/>
  <c r="G434" i="1"/>
  <c r="K433" i="1"/>
  <c r="L433" i="1" s="1"/>
  <c r="M433" i="1" s="1"/>
  <c r="J434" i="1"/>
  <c r="X489" i="1"/>
  <c r="W489" i="1"/>
  <c r="Q488" i="1"/>
  <c r="R488" i="1" s="1"/>
  <c r="O489" i="1"/>
  <c r="I490" i="1" s="1"/>
  <c r="A490" i="1"/>
  <c r="E489" i="1" l="1"/>
  <c r="F490" i="1" s="1"/>
  <c r="P428" i="1"/>
  <c r="B428" i="1" s="1"/>
  <c r="C429" i="1"/>
  <c r="D490" i="1"/>
  <c r="N433" i="1"/>
  <c r="H434" i="1"/>
  <c r="G435" i="1"/>
  <c r="J435" i="1"/>
  <c r="K434" i="1"/>
  <c r="L434" i="1" s="1"/>
  <c r="M434" i="1" s="1"/>
  <c r="O490" i="1"/>
  <c r="I491" i="1" s="1"/>
  <c r="A491" i="1"/>
  <c r="Q489" i="1"/>
  <c r="R489" i="1" s="1"/>
  <c r="W490" i="1"/>
  <c r="X490" i="1"/>
  <c r="E490" i="1" l="1"/>
  <c r="F491" i="1" s="1"/>
  <c r="P429" i="1"/>
  <c r="B429" i="1" s="1"/>
  <c r="C430" i="1"/>
  <c r="D491" i="1"/>
  <c r="N434" i="1"/>
  <c r="K435" i="1"/>
  <c r="L435" i="1" s="1"/>
  <c r="M435" i="1" s="1"/>
  <c r="J436" i="1"/>
  <c r="G436" i="1"/>
  <c r="H435" i="1"/>
  <c r="A492" i="1"/>
  <c r="O491" i="1"/>
  <c r="I492" i="1" s="1"/>
  <c r="X491" i="1"/>
  <c r="W491" i="1"/>
  <c r="Q490" i="1"/>
  <c r="R490" i="1" s="1"/>
  <c r="E491" i="1" l="1"/>
  <c r="F492" i="1" s="1"/>
  <c r="P430" i="1"/>
  <c r="B430" i="1" s="1"/>
  <c r="C431" i="1"/>
  <c r="D492" i="1"/>
  <c r="N435" i="1"/>
  <c r="H436" i="1"/>
  <c r="G437" i="1"/>
  <c r="J437" i="1"/>
  <c r="K436" i="1"/>
  <c r="L436" i="1" s="1"/>
  <c r="M436" i="1" s="1"/>
  <c r="O492" i="1"/>
  <c r="I493" i="1" s="1"/>
  <c r="A493" i="1"/>
  <c r="X492" i="1"/>
  <c r="W492" i="1"/>
  <c r="Q491" i="1"/>
  <c r="R491" i="1" s="1"/>
  <c r="E492" i="1" l="1"/>
  <c r="F493" i="1" s="1"/>
  <c r="P431" i="1"/>
  <c r="B431" i="1" s="1"/>
  <c r="C432" i="1"/>
  <c r="D493" i="1"/>
  <c r="E493" i="1" s="1"/>
  <c r="N436" i="1"/>
  <c r="K437" i="1"/>
  <c r="L437" i="1" s="1"/>
  <c r="M437" i="1" s="1"/>
  <c r="J438" i="1"/>
  <c r="G438" i="1"/>
  <c r="H437" i="1"/>
  <c r="O493" i="1"/>
  <c r="I494" i="1" s="1"/>
  <c r="A494" i="1"/>
  <c r="X493" i="1"/>
  <c r="W493" i="1"/>
  <c r="Q492" i="1"/>
  <c r="R492" i="1" s="1"/>
  <c r="F494" i="1" l="1"/>
  <c r="P432" i="1"/>
  <c r="B432" i="1" s="1"/>
  <c r="C433" i="1"/>
  <c r="D494" i="1"/>
  <c r="E494" i="1" s="1"/>
  <c r="F495" i="1" s="1"/>
  <c r="N437" i="1"/>
  <c r="H438" i="1"/>
  <c r="G439" i="1"/>
  <c r="K438" i="1"/>
  <c r="L438" i="1" s="1"/>
  <c r="M438" i="1" s="1"/>
  <c r="J439" i="1"/>
  <c r="O494" i="1"/>
  <c r="I495" i="1" s="1"/>
  <c r="A495" i="1"/>
  <c r="W494" i="1"/>
  <c r="Q493" i="1"/>
  <c r="R493" i="1" s="1"/>
  <c r="X494" i="1"/>
  <c r="P433" i="1" l="1"/>
  <c r="B433" i="1" s="1"/>
  <c r="C434" i="1"/>
  <c r="D495" i="1"/>
  <c r="N438" i="1"/>
  <c r="K439" i="1"/>
  <c r="L439" i="1" s="1"/>
  <c r="M439" i="1" s="1"/>
  <c r="J440" i="1"/>
  <c r="H439" i="1"/>
  <c r="G440" i="1"/>
  <c r="O495" i="1"/>
  <c r="I496" i="1" s="1"/>
  <c r="A496" i="1"/>
  <c r="Q494" i="1"/>
  <c r="R494" i="1" s="1"/>
  <c r="W495" i="1"/>
  <c r="X495" i="1"/>
  <c r="E495" i="1" l="1"/>
  <c r="F496" i="1" s="1"/>
  <c r="P434" i="1"/>
  <c r="B434" i="1" s="1"/>
  <c r="C435" i="1"/>
  <c r="D496" i="1"/>
  <c r="N439" i="1"/>
  <c r="G441" i="1"/>
  <c r="H440" i="1"/>
  <c r="J441" i="1"/>
  <c r="K440" i="1"/>
  <c r="L440" i="1" s="1"/>
  <c r="M440" i="1" s="1"/>
  <c r="O496" i="1"/>
  <c r="I497" i="1" s="1"/>
  <c r="A497" i="1"/>
  <c r="X496" i="1"/>
  <c r="Q495" i="1"/>
  <c r="R495" i="1" s="1"/>
  <c r="W496" i="1"/>
  <c r="E496" i="1" l="1"/>
  <c r="F497" i="1" s="1"/>
  <c r="P435" i="1"/>
  <c r="B435" i="1" s="1"/>
  <c r="C436" i="1"/>
  <c r="E497" i="1"/>
  <c r="N440" i="1"/>
  <c r="K441" i="1"/>
  <c r="L441" i="1" s="1"/>
  <c r="M441" i="1" s="1"/>
  <c r="J442" i="1"/>
  <c r="G442" i="1"/>
  <c r="H441" i="1"/>
  <c r="A498" i="1"/>
  <c r="O497" i="1"/>
  <c r="I498" i="1" s="1"/>
  <c r="X497" i="1"/>
  <c r="W497" i="1"/>
  <c r="Q496" i="1"/>
  <c r="R496" i="1" s="1"/>
  <c r="F498" i="1" l="1"/>
  <c r="P436" i="1"/>
  <c r="B436" i="1" s="1"/>
  <c r="C437" i="1"/>
  <c r="E498" i="1"/>
  <c r="F499" i="1" s="1"/>
  <c r="N441" i="1"/>
  <c r="G443" i="1"/>
  <c r="H442" i="1"/>
  <c r="K442" i="1"/>
  <c r="L442" i="1" s="1"/>
  <c r="M442" i="1" s="1"/>
  <c r="J443" i="1"/>
  <c r="Q497" i="1"/>
  <c r="R497" i="1" s="1"/>
  <c r="X498" i="1"/>
  <c r="W498" i="1"/>
  <c r="A499" i="1"/>
  <c r="O498" i="1"/>
  <c r="I499" i="1" s="1"/>
  <c r="P437" i="1" l="1"/>
  <c r="B437" i="1" s="1"/>
  <c r="C438" i="1"/>
  <c r="D499" i="1"/>
  <c r="N442" i="1"/>
  <c r="K443" i="1"/>
  <c r="L443" i="1" s="1"/>
  <c r="M443" i="1" s="1"/>
  <c r="J444" i="1"/>
  <c r="H443" i="1"/>
  <c r="G444" i="1"/>
  <c r="O499" i="1"/>
  <c r="I500" i="1" s="1"/>
  <c r="A500" i="1"/>
  <c r="X499" i="1"/>
  <c r="Q498" i="1"/>
  <c r="R498" i="1" s="1"/>
  <c r="W499" i="1"/>
  <c r="E499" i="1" l="1"/>
  <c r="F500" i="1" s="1"/>
  <c r="P438" i="1"/>
  <c r="B438" i="1" s="1"/>
  <c r="C439" i="1"/>
  <c r="D500" i="1"/>
  <c r="E500" i="1" s="1"/>
  <c r="N443" i="1"/>
  <c r="H444" i="1"/>
  <c r="G445" i="1"/>
  <c r="K444" i="1"/>
  <c r="L444" i="1" s="1"/>
  <c r="M444" i="1" s="1"/>
  <c r="J445" i="1"/>
  <c r="O500" i="1"/>
  <c r="I501" i="1" s="1"/>
  <c r="A501" i="1"/>
  <c r="W500" i="1"/>
  <c r="Q499" i="1"/>
  <c r="R499" i="1" s="1"/>
  <c r="X500" i="1"/>
  <c r="F501" i="1" l="1"/>
  <c r="P439" i="1"/>
  <c r="C440" i="1"/>
  <c r="D501" i="1"/>
  <c r="E501" i="1" s="1"/>
  <c r="F502" i="1" s="1"/>
  <c r="N444" i="1"/>
  <c r="K445" i="1"/>
  <c r="L445" i="1" s="1"/>
  <c r="M445" i="1" s="1"/>
  <c r="J446" i="1"/>
  <c r="G446" i="1"/>
  <c r="H445" i="1"/>
  <c r="O501" i="1"/>
  <c r="I502" i="1" s="1"/>
  <c r="A502" i="1"/>
  <c r="W501" i="1"/>
  <c r="X501" i="1"/>
  <c r="Q500" i="1"/>
  <c r="R500" i="1" s="1"/>
  <c r="P440" i="1" l="1"/>
  <c r="B440" i="1" s="1"/>
  <c r="B439" i="1"/>
  <c r="C441" i="1"/>
  <c r="D502" i="1"/>
  <c r="N445" i="1"/>
  <c r="G447" i="1"/>
  <c r="H446" i="1"/>
  <c r="K446" i="1"/>
  <c r="L446" i="1" s="1"/>
  <c r="M446" i="1" s="1"/>
  <c r="J447" i="1"/>
  <c r="O502" i="1"/>
  <c r="I503" i="1" s="1"/>
  <c r="A503" i="1"/>
  <c r="Q501" i="1"/>
  <c r="R501" i="1" s="1"/>
  <c r="X502" i="1"/>
  <c r="W502" i="1"/>
  <c r="E502" i="1" l="1"/>
  <c r="F503" i="1" s="1"/>
  <c r="P441" i="1"/>
  <c r="B441" i="1" s="1"/>
  <c r="C442" i="1"/>
  <c r="D503" i="1"/>
  <c r="N446" i="1"/>
  <c r="K447" i="1"/>
  <c r="L447" i="1" s="1"/>
  <c r="M447" i="1" s="1"/>
  <c r="J448" i="1"/>
  <c r="G448" i="1"/>
  <c r="H447" i="1"/>
  <c r="O503" i="1"/>
  <c r="I504" i="1" s="1"/>
  <c r="A504" i="1"/>
  <c r="X503" i="1"/>
  <c r="W503" i="1"/>
  <c r="Q502" i="1"/>
  <c r="R502" i="1" s="1"/>
  <c r="E503" i="1" l="1"/>
  <c r="F504" i="1" s="1"/>
  <c r="P442" i="1"/>
  <c r="B442" i="1" s="1"/>
  <c r="C443" i="1"/>
  <c r="D504" i="1"/>
  <c r="N447" i="1"/>
  <c r="G449" i="1"/>
  <c r="H448" i="1"/>
  <c r="J449" i="1"/>
  <c r="K448" i="1"/>
  <c r="L448" i="1" s="1"/>
  <c r="M448" i="1" s="1"/>
  <c r="O504" i="1"/>
  <c r="I505" i="1" s="1"/>
  <c r="A505" i="1"/>
  <c r="X504" i="1"/>
  <c r="Q503" i="1"/>
  <c r="R503" i="1" s="1"/>
  <c r="W504" i="1"/>
  <c r="E504" i="1" l="1"/>
  <c r="F505" i="1" s="1"/>
  <c r="P443" i="1"/>
  <c r="B443" i="1" s="1"/>
  <c r="C444" i="1"/>
  <c r="D505" i="1"/>
  <c r="N448" i="1"/>
  <c r="J450" i="1"/>
  <c r="K449" i="1"/>
  <c r="L449" i="1" s="1"/>
  <c r="M449" i="1" s="1"/>
  <c r="H449" i="1"/>
  <c r="G450" i="1"/>
  <c r="O505" i="1"/>
  <c r="I506" i="1" s="1"/>
  <c r="A506" i="1"/>
  <c r="X505" i="1"/>
  <c r="W505" i="1"/>
  <c r="Q504" i="1"/>
  <c r="R504" i="1" s="1"/>
  <c r="E505" i="1" l="1"/>
  <c r="F506" i="1" s="1"/>
  <c r="P444" i="1"/>
  <c r="B444" i="1" s="1"/>
  <c r="C445" i="1"/>
  <c r="D506" i="1"/>
  <c r="N449" i="1"/>
  <c r="H450" i="1"/>
  <c r="G451" i="1"/>
  <c r="K450" i="1"/>
  <c r="L450" i="1" s="1"/>
  <c r="M450" i="1" s="1"/>
  <c r="J451" i="1"/>
  <c r="O506" i="1"/>
  <c r="I507" i="1" s="1"/>
  <c r="A507" i="1"/>
  <c r="W506" i="1"/>
  <c r="Q505" i="1"/>
  <c r="R505" i="1" s="1"/>
  <c r="X506" i="1"/>
  <c r="E506" i="1" l="1"/>
  <c r="F507" i="1" s="1"/>
  <c r="P445" i="1"/>
  <c r="B445" i="1" s="1"/>
  <c r="C446" i="1"/>
  <c r="D507" i="1"/>
  <c r="E507" i="1" s="1"/>
  <c r="N450" i="1"/>
  <c r="J452" i="1"/>
  <c r="K451" i="1"/>
  <c r="L451" i="1" s="1"/>
  <c r="M451" i="1" s="1"/>
  <c r="G452" i="1"/>
  <c r="H451" i="1"/>
  <c r="O507" i="1"/>
  <c r="I508" i="1" s="1"/>
  <c r="A508" i="1"/>
  <c r="X507" i="1"/>
  <c r="W507" i="1"/>
  <c r="Q506" i="1"/>
  <c r="R506" i="1" s="1"/>
  <c r="F508" i="1" l="1"/>
  <c r="P446" i="1"/>
  <c r="B446" i="1" s="1"/>
  <c r="C447" i="1"/>
  <c r="D508" i="1"/>
  <c r="E508" i="1" s="1"/>
  <c r="F509" i="1" s="1"/>
  <c r="N451" i="1"/>
  <c r="G453" i="1"/>
  <c r="H452" i="1"/>
  <c r="K452" i="1"/>
  <c r="L452" i="1" s="1"/>
  <c r="M452" i="1" s="1"/>
  <c r="J453" i="1"/>
  <c r="Q507" i="1"/>
  <c r="R507" i="1" s="1"/>
  <c r="X508" i="1"/>
  <c r="W508" i="1"/>
  <c r="O508" i="1"/>
  <c r="I509" i="1" s="1"/>
  <c r="A509" i="1"/>
  <c r="P447" i="1" l="1"/>
  <c r="B447" i="1" s="1"/>
  <c r="C448" i="1"/>
  <c r="D509" i="1"/>
  <c r="N452" i="1"/>
  <c r="K453" i="1"/>
  <c r="L453" i="1" s="1"/>
  <c r="M453" i="1" s="1"/>
  <c r="J454" i="1"/>
  <c r="G454" i="1"/>
  <c r="H453" i="1"/>
  <c r="X509" i="1"/>
  <c r="W509" i="1"/>
  <c r="Q508" i="1"/>
  <c r="R508" i="1" s="1"/>
  <c r="O509" i="1"/>
  <c r="I510" i="1" s="1"/>
  <c r="A510" i="1"/>
  <c r="E509" i="1" l="1"/>
  <c r="F510" i="1" s="1"/>
  <c r="P448" i="1"/>
  <c r="B448" i="1" s="1"/>
  <c r="C449" i="1"/>
  <c r="D510" i="1"/>
  <c r="N453" i="1"/>
  <c r="H454" i="1"/>
  <c r="G455" i="1"/>
  <c r="K454" i="1"/>
  <c r="L454" i="1" s="1"/>
  <c r="M454" i="1" s="1"/>
  <c r="J455" i="1"/>
  <c r="X510" i="1"/>
  <c r="W510" i="1"/>
  <c r="Q509" i="1"/>
  <c r="R509" i="1" s="1"/>
  <c r="O510" i="1"/>
  <c r="I511" i="1" s="1"/>
  <c r="A511" i="1"/>
  <c r="E510" i="1" l="1"/>
  <c r="F511" i="1" s="1"/>
  <c r="P449" i="1"/>
  <c r="B449" i="1" s="1"/>
  <c r="C450" i="1"/>
  <c r="D511" i="1"/>
  <c r="N454" i="1"/>
  <c r="J456" i="1"/>
  <c r="K455" i="1"/>
  <c r="L455" i="1" s="1"/>
  <c r="M455" i="1" s="1"/>
  <c r="H455" i="1"/>
  <c r="G456" i="1"/>
  <c r="A512" i="1"/>
  <c r="O511" i="1"/>
  <c r="I512" i="1" s="1"/>
  <c r="X511" i="1"/>
  <c r="W511" i="1"/>
  <c r="Q510" i="1"/>
  <c r="R510" i="1" s="1"/>
  <c r="E511" i="1" l="1"/>
  <c r="F512" i="1" s="1"/>
  <c r="P450" i="1"/>
  <c r="B450" i="1" s="1"/>
  <c r="C451" i="1"/>
  <c r="D512" i="1"/>
  <c r="N455" i="1"/>
  <c r="H456" i="1"/>
  <c r="G457" i="1"/>
  <c r="J457" i="1"/>
  <c r="K456" i="1"/>
  <c r="L456" i="1" s="1"/>
  <c r="M456" i="1" s="1"/>
  <c r="W512" i="1"/>
  <c r="Q511" i="1"/>
  <c r="X512" i="1"/>
  <c r="A513" i="1"/>
  <c r="O512" i="1"/>
  <c r="I513" i="1" s="1"/>
  <c r="E512" i="1" l="1"/>
  <c r="F513" i="1" s="1"/>
  <c r="P451" i="1"/>
  <c r="B451" i="1" s="1"/>
  <c r="C452" i="1"/>
  <c r="R453" i="1"/>
  <c r="D513" i="1"/>
  <c r="N456" i="1"/>
  <c r="K457" i="1"/>
  <c r="L457" i="1" s="1"/>
  <c r="M457" i="1" s="1"/>
  <c r="J458" i="1"/>
  <c r="H457" i="1"/>
  <c r="G458" i="1"/>
  <c r="X513" i="1"/>
  <c r="Q512" i="1"/>
  <c r="R512" i="1" s="1"/>
  <c r="W513" i="1"/>
  <c r="O513" i="1"/>
  <c r="I514" i="1" s="1"/>
  <c r="A514" i="1"/>
  <c r="E513" i="1" l="1"/>
  <c r="F514" i="1" s="1"/>
  <c r="P452" i="1"/>
  <c r="B452" i="1" s="1"/>
  <c r="C453" i="1"/>
  <c r="D514" i="1"/>
  <c r="E514" i="1" s="1"/>
  <c r="N457" i="1"/>
  <c r="G459" i="1"/>
  <c r="H458" i="1"/>
  <c r="J459" i="1"/>
  <c r="K458" i="1"/>
  <c r="L458" i="1" s="1"/>
  <c r="M458" i="1" s="1"/>
  <c r="X514" i="1"/>
  <c r="Q513" i="1"/>
  <c r="R513" i="1" s="1"/>
  <c r="W514" i="1"/>
  <c r="O514" i="1"/>
  <c r="I515" i="1" s="1"/>
  <c r="A515" i="1"/>
  <c r="F515" i="1" l="1"/>
  <c r="P453" i="1"/>
  <c r="B453" i="1" s="1"/>
  <c r="C454" i="1"/>
  <c r="D515" i="1"/>
  <c r="E515" i="1" s="1"/>
  <c r="F516" i="1" s="1"/>
  <c r="N458" i="1"/>
  <c r="K459" i="1"/>
  <c r="L459" i="1" s="1"/>
  <c r="M459" i="1" s="1"/>
  <c r="J460" i="1"/>
  <c r="H459" i="1"/>
  <c r="G460" i="1"/>
  <c r="O515" i="1"/>
  <c r="I516" i="1" s="1"/>
  <c r="A516" i="1"/>
  <c r="Q514" i="1"/>
  <c r="R514" i="1" s="1"/>
  <c r="X515" i="1"/>
  <c r="W515" i="1"/>
  <c r="P454" i="1" l="1"/>
  <c r="B454" i="1" s="1"/>
  <c r="C455" i="1"/>
  <c r="D516" i="1"/>
  <c r="N459" i="1"/>
  <c r="H460" i="1"/>
  <c r="G461" i="1"/>
  <c r="J461" i="1"/>
  <c r="K460" i="1"/>
  <c r="L460" i="1" s="1"/>
  <c r="M460" i="1" s="1"/>
  <c r="W516" i="1"/>
  <c r="X516" i="1"/>
  <c r="Q515" i="1"/>
  <c r="R515" i="1" s="1"/>
  <c r="O516" i="1"/>
  <c r="I517" i="1" s="1"/>
  <c r="A517" i="1"/>
  <c r="E516" i="1" l="1"/>
  <c r="F517" i="1" s="1"/>
  <c r="P455" i="1"/>
  <c r="B455" i="1" s="1"/>
  <c r="C456" i="1"/>
  <c r="D517" i="1"/>
  <c r="N460" i="1"/>
  <c r="J462" i="1"/>
  <c r="K461" i="1"/>
  <c r="L461" i="1" s="1"/>
  <c r="M461" i="1" s="1"/>
  <c r="H461" i="1"/>
  <c r="G462" i="1"/>
  <c r="O517" i="1"/>
  <c r="I518" i="1" s="1"/>
  <c r="A518" i="1"/>
  <c r="X517" i="1"/>
  <c r="W517" i="1"/>
  <c r="Q516" i="1"/>
  <c r="R516" i="1" s="1"/>
  <c r="E517" i="1" l="1"/>
  <c r="F518" i="1" s="1"/>
  <c r="P456" i="1"/>
  <c r="B456" i="1" s="1"/>
  <c r="C457" i="1"/>
  <c r="D518" i="1"/>
  <c r="N461" i="1"/>
  <c r="G463" i="1"/>
  <c r="H462" i="1"/>
  <c r="J463" i="1"/>
  <c r="K462" i="1"/>
  <c r="L462" i="1" s="1"/>
  <c r="M462" i="1" s="1"/>
  <c r="O518" i="1"/>
  <c r="I519" i="1" s="1"/>
  <c r="A519" i="1"/>
  <c r="X518" i="1"/>
  <c r="Q517" i="1"/>
  <c r="R517" i="1" s="1"/>
  <c r="W518" i="1"/>
  <c r="E518" i="1" l="1"/>
  <c r="F519" i="1" s="1"/>
  <c r="P457" i="1"/>
  <c r="B457" i="1" s="1"/>
  <c r="C458" i="1"/>
  <c r="D519" i="1"/>
  <c r="N462" i="1"/>
  <c r="J464" i="1"/>
  <c r="K463" i="1"/>
  <c r="L463" i="1" s="1"/>
  <c r="M463" i="1" s="1"/>
  <c r="H463" i="1"/>
  <c r="G464" i="1"/>
  <c r="O519" i="1"/>
  <c r="I520" i="1" s="1"/>
  <c r="A520" i="1"/>
  <c r="Q518" i="1"/>
  <c r="R518" i="1" s="1"/>
  <c r="X519" i="1"/>
  <c r="W519" i="1"/>
  <c r="E519" i="1" l="1"/>
  <c r="F520" i="1" s="1"/>
  <c r="P458" i="1"/>
  <c r="B458" i="1" s="1"/>
  <c r="C459" i="1"/>
  <c r="D520" i="1"/>
  <c r="N463" i="1"/>
  <c r="H464" i="1"/>
  <c r="G465" i="1"/>
  <c r="K464" i="1"/>
  <c r="L464" i="1" s="1"/>
  <c r="M464" i="1" s="1"/>
  <c r="J465" i="1"/>
  <c r="O520" i="1"/>
  <c r="I521" i="1" s="1"/>
  <c r="A521" i="1"/>
  <c r="W520" i="1"/>
  <c r="Q519" i="1"/>
  <c r="R519" i="1" s="1"/>
  <c r="X520" i="1"/>
  <c r="E520" i="1" l="1"/>
  <c r="F521" i="1" s="1"/>
  <c r="P459" i="1"/>
  <c r="B459" i="1" s="1"/>
  <c r="C460" i="1"/>
  <c r="D521" i="1"/>
  <c r="E521" i="1" s="1"/>
  <c r="N464" i="1"/>
  <c r="K465" i="1"/>
  <c r="L465" i="1" s="1"/>
  <c r="M465" i="1" s="1"/>
  <c r="J466" i="1"/>
  <c r="G466" i="1"/>
  <c r="H465" i="1"/>
  <c r="W521" i="1"/>
  <c r="X521" i="1"/>
  <c r="Q520" i="1"/>
  <c r="R520" i="1" s="1"/>
  <c r="O521" i="1"/>
  <c r="I522" i="1" s="1"/>
  <c r="A522" i="1"/>
  <c r="F522" i="1" l="1"/>
  <c r="P460" i="1"/>
  <c r="B460" i="1" s="1"/>
  <c r="C461" i="1"/>
  <c r="D522" i="1"/>
  <c r="E522" i="1" s="1"/>
  <c r="F523" i="1" s="1"/>
  <c r="N465" i="1"/>
  <c r="H466" i="1"/>
  <c r="G467" i="1"/>
  <c r="K466" i="1"/>
  <c r="L466" i="1" s="1"/>
  <c r="M466" i="1" s="1"/>
  <c r="J467" i="1"/>
  <c r="O522" i="1"/>
  <c r="I523" i="1" s="1"/>
  <c r="A523" i="1"/>
  <c r="X522" i="1"/>
  <c r="Q521" i="1"/>
  <c r="R521" i="1" s="1"/>
  <c r="W522" i="1"/>
  <c r="P461" i="1" l="1"/>
  <c r="B461" i="1" s="1"/>
  <c r="C462" i="1"/>
  <c r="D523" i="1"/>
  <c r="N466" i="1"/>
  <c r="J468" i="1"/>
  <c r="K467" i="1"/>
  <c r="L467" i="1" s="1"/>
  <c r="M467" i="1" s="1"/>
  <c r="H467" i="1"/>
  <c r="G468" i="1"/>
  <c r="O523" i="1"/>
  <c r="I524" i="1" s="1"/>
  <c r="A524" i="1"/>
  <c r="X523" i="1"/>
  <c r="W523" i="1"/>
  <c r="Q522" i="1"/>
  <c r="R522" i="1" s="1"/>
  <c r="E523" i="1" l="1"/>
  <c r="F524" i="1" s="1"/>
  <c r="P462" i="1"/>
  <c r="B462" i="1" s="1"/>
  <c r="C463" i="1"/>
  <c r="D524" i="1"/>
  <c r="N467" i="1"/>
  <c r="H468" i="1"/>
  <c r="G469" i="1"/>
  <c r="J469" i="1"/>
  <c r="K468" i="1"/>
  <c r="L468" i="1" s="1"/>
  <c r="M468" i="1" s="1"/>
  <c r="A525" i="1"/>
  <c r="O524" i="1"/>
  <c r="I525" i="1" s="1"/>
  <c r="X524" i="1"/>
  <c r="Q523" i="1"/>
  <c r="R523" i="1" s="1"/>
  <c r="W524" i="1"/>
  <c r="E524" i="1" l="1"/>
  <c r="F525" i="1" s="1"/>
  <c r="P463" i="1"/>
  <c r="B463" i="1" s="1"/>
  <c r="C464" i="1"/>
  <c r="D525" i="1"/>
  <c r="N468" i="1"/>
  <c r="J470" i="1"/>
  <c r="K469" i="1"/>
  <c r="L469" i="1" s="1"/>
  <c r="M469" i="1" s="1"/>
  <c r="H469" i="1"/>
  <c r="G470" i="1"/>
  <c r="Q524" i="1"/>
  <c r="R524" i="1" s="1"/>
  <c r="X525" i="1"/>
  <c r="W525" i="1"/>
  <c r="O525" i="1"/>
  <c r="I526" i="1" s="1"/>
  <c r="A526" i="1"/>
  <c r="E525" i="1" l="1"/>
  <c r="F526" i="1" s="1"/>
  <c r="P464" i="1"/>
  <c r="B464" i="1" s="1"/>
  <c r="C465" i="1"/>
  <c r="D526" i="1"/>
  <c r="N469" i="1"/>
  <c r="H470" i="1"/>
  <c r="G471" i="1"/>
  <c r="K470" i="1"/>
  <c r="L470" i="1" s="1"/>
  <c r="M470" i="1" s="1"/>
  <c r="J471" i="1"/>
  <c r="O526" i="1"/>
  <c r="I527" i="1" s="1"/>
  <c r="A527" i="1"/>
  <c r="Q525" i="1"/>
  <c r="R525" i="1" s="1"/>
  <c r="X526" i="1"/>
  <c r="W526" i="1"/>
  <c r="E526" i="1" l="1"/>
  <c r="F527" i="1" s="1"/>
  <c r="P465" i="1"/>
  <c r="B465" i="1" s="1"/>
  <c r="C466" i="1"/>
  <c r="D527" i="1"/>
  <c r="N470" i="1"/>
  <c r="K471" i="1"/>
  <c r="L471" i="1" s="1"/>
  <c r="M471" i="1" s="1"/>
  <c r="J472" i="1"/>
  <c r="H471" i="1"/>
  <c r="G472" i="1"/>
  <c r="W527" i="1"/>
  <c r="X527" i="1"/>
  <c r="Q526" i="1"/>
  <c r="R526" i="1" s="1"/>
  <c r="O527" i="1"/>
  <c r="I528" i="1" s="1"/>
  <c r="A528" i="1"/>
  <c r="E527" i="1" l="1"/>
  <c r="F528" i="1" s="1"/>
  <c r="P466" i="1"/>
  <c r="B466" i="1" s="1"/>
  <c r="C467" i="1"/>
  <c r="D528" i="1"/>
  <c r="E528" i="1" s="1"/>
  <c r="N471" i="1"/>
  <c r="H472" i="1"/>
  <c r="G473" i="1"/>
  <c r="J473" i="1"/>
  <c r="K472" i="1"/>
  <c r="L472" i="1" s="1"/>
  <c r="M472" i="1" s="1"/>
  <c r="W528" i="1"/>
  <c r="Q527" i="1"/>
  <c r="R527" i="1" s="1"/>
  <c r="X528" i="1"/>
  <c r="O528" i="1"/>
  <c r="I529" i="1" s="1"/>
  <c r="A529" i="1"/>
  <c r="F529" i="1" l="1"/>
  <c r="P467" i="1"/>
  <c r="B467" i="1" s="1"/>
  <c r="C468" i="1"/>
  <c r="D529" i="1"/>
  <c r="E529" i="1" s="1"/>
  <c r="F530" i="1" s="1"/>
  <c r="N472" i="1"/>
  <c r="J474" i="1"/>
  <c r="K473" i="1"/>
  <c r="L473" i="1" s="1"/>
  <c r="M473" i="1" s="1"/>
  <c r="H473" i="1"/>
  <c r="G474" i="1"/>
  <c r="X529" i="1"/>
  <c r="W529" i="1"/>
  <c r="Q528" i="1"/>
  <c r="R528" i="1" s="1"/>
  <c r="O529" i="1"/>
  <c r="I530" i="1" s="1"/>
  <c r="A530" i="1"/>
  <c r="P468" i="1" l="1"/>
  <c r="B468" i="1" s="1"/>
  <c r="C469" i="1"/>
  <c r="D530" i="1"/>
  <c r="N473" i="1"/>
  <c r="G475" i="1"/>
  <c r="H474" i="1"/>
  <c r="K474" i="1"/>
  <c r="L474" i="1" s="1"/>
  <c r="M474" i="1" s="1"/>
  <c r="J475" i="1"/>
  <c r="O530" i="1"/>
  <c r="I531" i="1" s="1"/>
  <c r="A531" i="1"/>
  <c r="W530" i="1"/>
  <c r="Q529" i="1"/>
  <c r="R529" i="1" s="1"/>
  <c r="X530" i="1"/>
  <c r="E530" i="1" l="1"/>
  <c r="F531" i="1" s="1"/>
  <c r="P469" i="1"/>
  <c r="C470" i="1"/>
  <c r="D531" i="1"/>
  <c r="N474" i="1"/>
  <c r="K475" i="1"/>
  <c r="L475" i="1" s="1"/>
  <c r="M475" i="1" s="1"/>
  <c r="J476" i="1"/>
  <c r="H475" i="1"/>
  <c r="G476" i="1"/>
  <c r="O531" i="1"/>
  <c r="I532" i="1" s="1"/>
  <c r="A532" i="1"/>
  <c r="W531" i="1"/>
  <c r="X531" i="1"/>
  <c r="Q530" i="1"/>
  <c r="R530" i="1" s="1"/>
  <c r="E531" i="1" l="1"/>
  <c r="F532" i="1" s="1"/>
  <c r="B469" i="1"/>
  <c r="S469" i="1"/>
  <c r="P470" i="1"/>
  <c r="B470" i="1" s="1"/>
  <c r="C471" i="1"/>
  <c r="D532" i="1"/>
  <c r="N475" i="1"/>
  <c r="G477" i="1"/>
  <c r="H476" i="1"/>
  <c r="K476" i="1"/>
  <c r="L476" i="1" s="1"/>
  <c r="M476" i="1" s="1"/>
  <c r="J477" i="1"/>
  <c r="Q531" i="1"/>
  <c r="R531" i="1" s="1"/>
  <c r="W532" i="1"/>
  <c r="X532" i="1"/>
  <c r="O532" i="1"/>
  <c r="I533" i="1" s="1"/>
  <c r="A533" i="1"/>
  <c r="E532" i="1" l="1"/>
  <c r="F533" i="1" s="1"/>
  <c r="C472" i="1"/>
  <c r="P471" i="1"/>
  <c r="B471" i="1" s="1"/>
  <c r="D533" i="1"/>
  <c r="N476" i="1"/>
  <c r="K477" i="1"/>
  <c r="L477" i="1" s="1"/>
  <c r="M477" i="1" s="1"/>
  <c r="J478" i="1"/>
  <c r="G478" i="1"/>
  <c r="H477" i="1"/>
  <c r="O533" i="1"/>
  <c r="I534" i="1" s="1"/>
  <c r="A534" i="1"/>
  <c r="W533" i="1"/>
  <c r="X533" i="1"/>
  <c r="Q532" i="1"/>
  <c r="R532" i="1" s="1"/>
  <c r="E533" i="1" l="1"/>
  <c r="F534" i="1" s="1"/>
  <c r="C473" i="1"/>
  <c r="P472" i="1"/>
  <c r="B472" i="1" s="1"/>
  <c r="D534" i="1"/>
  <c r="N477" i="1"/>
  <c r="H478" i="1"/>
  <c r="G479" i="1"/>
  <c r="J479" i="1"/>
  <c r="K478" i="1"/>
  <c r="L478" i="1" s="1"/>
  <c r="M478" i="1" s="1"/>
  <c r="O534" i="1"/>
  <c r="I535" i="1" s="1"/>
  <c r="A535" i="1"/>
  <c r="W534" i="1"/>
  <c r="X534" i="1"/>
  <c r="Q533" i="1"/>
  <c r="R533" i="1" s="1"/>
  <c r="E534" i="1" l="1"/>
  <c r="F535" i="1" s="1"/>
  <c r="C474" i="1"/>
  <c r="P473" i="1"/>
  <c r="B473" i="1" s="1"/>
  <c r="D535" i="1"/>
  <c r="E535" i="1" s="1"/>
  <c r="N478" i="1"/>
  <c r="K479" i="1"/>
  <c r="L479" i="1" s="1"/>
  <c r="M479" i="1" s="1"/>
  <c r="J480" i="1"/>
  <c r="H479" i="1"/>
  <c r="G480" i="1"/>
  <c r="W535" i="1"/>
  <c r="X535" i="1"/>
  <c r="Q534" i="1"/>
  <c r="R534" i="1" s="1"/>
  <c r="O535" i="1"/>
  <c r="I536" i="1" s="1"/>
  <c r="A536" i="1"/>
  <c r="F536" i="1" l="1"/>
  <c r="C475" i="1"/>
  <c r="P474" i="1"/>
  <c r="B474" i="1" s="1"/>
  <c r="D536" i="1"/>
  <c r="E536" i="1" s="1"/>
  <c r="F537" i="1" s="1"/>
  <c r="N479" i="1"/>
  <c r="G481" i="1"/>
  <c r="H480" i="1"/>
  <c r="K480" i="1"/>
  <c r="L480" i="1" s="1"/>
  <c r="M480" i="1" s="1"/>
  <c r="J481" i="1"/>
  <c r="X536" i="1"/>
  <c r="W536" i="1"/>
  <c r="Q535" i="1"/>
  <c r="R535" i="1" s="1"/>
  <c r="O536" i="1"/>
  <c r="I537" i="1" s="1"/>
  <c r="A537" i="1"/>
  <c r="P475" i="1" l="1"/>
  <c r="B475" i="1" s="1"/>
  <c r="C476" i="1"/>
  <c r="D537" i="1"/>
  <c r="N480" i="1"/>
  <c r="K481" i="1"/>
  <c r="L481" i="1" s="1"/>
  <c r="M481" i="1" s="1"/>
  <c r="J482" i="1"/>
  <c r="H481" i="1"/>
  <c r="G482" i="1"/>
  <c r="O537" i="1"/>
  <c r="I538" i="1" s="1"/>
  <c r="A538" i="1"/>
  <c r="Q536" i="1"/>
  <c r="R536" i="1" s="1"/>
  <c r="X537" i="1"/>
  <c r="W537" i="1"/>
  <c r="E537" i="1" l="1"/>
  <c r="F538" i="1" s="1"/>
  <c r="P476" i="1"/>
  <c r="B476" i="1" s="1"/>
  <c r="C477" i="1"/>
  <c r="D538" i="1"/>
  <c r="N481" i="1"/>
  <c r="G483" i="1"/>
  <c r="H482" i="1"/>
  <c r="J483" i="1"/>
  <c r="K482" i="1"/>
  <c r="L482" i="1" s="1"/>
  <c r="M482" i="1" s="1"/>
  <c r="O538" i="1"/>
  <c r="I539" i="1" s="1"/>
  <c r="A539" i="1"/>
  <c r="Q537" i="1"/>
  <c r="R537" i="1" s="1"/>
  <c r="W538" i="1"/>
  <c r="X538" i="1"/>
  <c r="E538" i="1" l="1"/>
  <c r="F539" i="1" s="1"/>
  <c r="P477" i="1"/>
  <c r="B477" i="1" s="1"/>
  <c r="C478" i="1"/>
  <c r="D539" i="1"/>
  <c r="N482" i="1"/>
  <c r="K483" i="1"/>
  <c r="L483" i="1" s="1"/>
  <c r="M483" i="1" s="1"/>
  <c r="J484" i="1"/>
  <c r="H483" i="1"/>
  <c r="G484" i="1"/>
  <c r="Q538" i="1"/>
  <c r="R538" i="1" s="1"/>
  <c r="X539" i="1"/>
  <c r="W539" i="1"/>
  <c r="O539" i="1"/>
  <c r="I540" i="1" s="1"/>
  <c r="A540" i="1"/>
  <c r="E539" i="1" l="1"/>
  <c r="F540" i="1" s="1"/>
  <c r="P478" i="1"/>
  <c r="B478" i="1" s="1"/>
  <c r="C479" i="1"/>
  <c r="D540" i="1"/>
  <c r="N483" i="1"/>
  <c r="G485" i="1"/>
  <c r="H484" i="1"/>
  <c r="K484" i="1"/>
  <c r="L484" i="1" s="1"/>
  <c r="M484" i="1" s="1"/>
  <c r="J485" i="1"/>
  <c r="Q539" i="1"/>
  <c r="R539" i="1" s="1"/>
  <c r="X540" i="1"/>
  <c r="W540" i="1"/>
  <c r="O540" i="1"/>
  <c r="I541" i="1" s="1"/>
  <c r="A541" i="1"/>
  <c r="E540" i="1" l="1"/>
  <c r="F541" i="1" s="1"/>
  <c r="P479" i="1"/>
  <c r="B479" i="1" s="1"/>
  <c r="C480" i="1"/>
  <c r="D541" i="1"/>
  <c r="N484" i="1"/>
  <c r="J486" i="1"/>
  <c r="K485" i="1"/>
  <c r="L485" i="1" s="1"/>
  <c r="M485" i="1" s="1"/>
  <c r="H485" i="1"/>
  <c r="G486" i="1"/>
  <c r="O541" i="1"/>
  <c r="I542" i="1" s="1"/>
  <c r="A542" i="1"/>
  <c r="W541" i="1"/>
  <c r="X541" i="1"/>
  <c r="Q540" i="1"/>
  <c r="R540" i="1" s="1"/>
  <c r="E541" i="1" l="1"/>
  <c r="F542" i="1" s="1"/>
  <c r="C481" i="1"/>
  <c r="P480" i="1"/>
  <c r="B480" i="1" s="1"/>
  <c r="D542" i="1"/>
  <c r="E542" i="1" s="1"/>
  <c r="N485" i="1"/>
  <c r="H486" i="1"/>
  <c r="G487" i="1"/>
  <c r="K486" i="1"/>
  <c r="L486" i="1" s="1"/>
  <c r="M486" i="1" s="1"/>
  <c r="J487" i="1"/>
  <c r="O542" i="1"/>
  <c r="I543" i="1" s="1"/>
  <c r="A543" i="1"/>
  <c r="Q541" i="1"/>
  <c r="R541" i="1" s="1"/>
  <c r="W542" i="1"/>
  <c r="X542" i="1"/>
  <c r="F543" i="1" l="1"/>
  <c r="P481" i="1"/>
  <c r="B481" i="1" s="1"/>
  <c r="C482" i="1"/>
  <c r="D543" i="1"/>
  <c r="E543" i="1" s="1"/>
  <c r="F544" i="1" s="1"/>
  <c r="N486" i="1"/>
  <c r="K487" i="1"/>
  <c r="L487" i="1" s="1"/>
  <c r="M487" i="1" s="1"/>
  <c r="J488" i="1"/>
  <c r="H487" i="1"/>
  <c r="G488" i="1"/>
  <c r="O543" i="1"/>
  <c r="I544" i="1" s="1"/>
  <c r="A544" i="1"/>
  <c r="W543" i="1"/>
  <c r="Q542" i="1"/>
  <c r="R542" i="1" s="1"/>
  <c r="X543" i="1"/>
  <c r="P482" i="1" l="1"/>
  <c r="B482" i="1" s="1"/>
  <c r="C483" i="1"/>
  <c r="D544" i="1"/>
  <c r="N487" i="1"/>
  <c r="H488" i="1"/>
  <c r="G489" i="1"/>
  <c r="K488" i="1"/>
  <c r="L488" i="1" s="1"/>
  <c r="M488" i="1" s="1"/>
  <c r="J489" i="1"/>
  <c r="O544" i="1"/>
  <c r="I545" i="1" s="1"/>
  <c r="A545" i="1"/>
  <c r="Q543" i="1"/>
  <c r="R543" i="1" s="1"/>
  <c r="X544" i="1"/>
  <c r="W544" i="1"/>
  <c r="E544" i="1" l="1"/>
  <c r="F545" i="1" s="1"/>
  <c r="C484" i="1"/>
  <c r="P483" i="1"/>
  <c r="B483" i="1" s="1"/>
  <c r="D545" i="1"/>
  <c r="N488" i="1"/>
  <c r="K489" i="1"/>
  <c r="L489" i="1" s="1"/>
  <c r="M489" i="1" s="1"/>
  <c r="J490" i="1"/>
  <c r="G490" i="1"/>
  <c r="H489" i="1"/>
  <c r="O545" i="1"/>
  <c r="I546" i="1" s="1"/>
  <c r="A546" i="1"/>
  <c r="W545" i="1"/>
  <c r="Q544" i="1"/>
  <c r="R544" i="1" s="1"/>
  <c r="X545" i="1"/>
  <c r="E545" i="1" l="1"/>
  <c r="F546" i="1" s="1"/>
  <c r="C485" i="1"/>
  <c r="P484" i="1"/>
  <c r="B484" i="1" s="1"/>
  <c r="D546" i="1"/>
  <c r="N489" i="1"/>
  <c r="G491" i="1"/>
  <c r="H490" i="1"/>
  <c r="K490" i="1"/>
  <c r="L490" i="1" s="1"/>
  <c r="M490" i="1" s="1"/>
  <c r="J491" i="1"/>
  <c r="O546" i="1"/>
  <c r="I547" i="1" s="1"/>
  <c r="A547" i="1"/>
  <c r="Q545" i="1"/>
  <c r="R545" i="1" s="1"/>
  <c r="X546" i="1"/>
  <c r="W546" i="1"/>
  <c r="E546" i="1" l="1"/>
  <c r="F547" i="1" s="1"/>
  <c r="P485" i="1"/>
  <c r="B485" i="1" s="1"/>
  <c r="C486" i="1"/>
  <c r="D547" i="1"/>
  <c r="N490" i="1"/>
  <c r="J492" i="1"/>
  <c r="K491" i="1"/>
  <c r="L491" i="1" s="1"/>
  <c r="M491" i="1" s="1"/>
  <c r="H491" i="1"/>
  <c r="G492" i="1"/>
  <c r="O547" i="1"/>
  <c r="I548" i="1" s="1"/>
  <c r="A548" i="1"/>
  <c r="X547" i="1"/>
  <c r="W547" i="1"/>
  <c r="Q546" i="1"/>
  <c r="R546" i="1" s="1"/>
  <c r="E547" i="1" l="1"/>
  <c r="F548" i="1" s="1"/>
  <c r="P486" i="1"/>
  <c r="B486" i="1" s="1"/>
  <c r="C487" i="1"/>
  <c r="D548" i="1"/>
  <c r="N491" i="1"/>
  <c r="G493" i="1"/>
  <c r="H492" i="1"/>
  <c r="K492" i="1"/>
  <c r="L492" i="1" s="1"/>
  <c r="M492" i="1" s="1"/>
  <c r="J493" i="1"/>
  <c r="O548" i="1"/>
  <c r="I549" i="1" s="1"/>
  <c r="A549" i="1"/>
  <c r="Q547" i="1"/>
  <c r="R547" i="1" s="1"/>
  <c r="X548" i="1"/>
  <c r="W548" i="1"/>
  <c r="E548" i="1" l="1"/>
  <c r="F549" i="1" s="1"/>
  <c r="C488" i="1"/>
  <c r="P487" i="1"/>
  <c r="B487" i="1" s="1"/>
  <c r="D549" i="1"/>
  <c r="E549" i="1" s="1"/>
  <c r="N492" i="1"/>
  <c r="J494" i="1"/>
  <c r="K493" i="1"/>
  <c r="L493" i="1" s="1"/>
  <c r="M493" i="1" s="1"/>
  <c r="H493" i="1"/>
  <c r="G494" i="1"/>
  <c r="O549" i="1"/>
  <c r="I550" i="1" s="1"/>
  <c r="A550" i="1"/>
  <c r="X549" i="1"/>
  <c r="W549" i="1"/>
  <c r="Q548" i="1"/>
  <c r="R548" i="1" s="1"/>
  <c r="F550" i="1" l="1"/>
  <c r="P488" i="1"/>
  <c r="B488" i="1" s="1"/>
  <c r="C489" i="1"/>
  <c r="D550" i="1"/>
  <c r="E550" i="1" s="1"/>
  <c r="F551" i="1" s="1"/>
  <c r="N493" i="1"/>
  <c r="G495" i="1"/>
  <c r="H494" i="1"/>
  <c r="K494" i="1"/>
  <c r="L494" i="1" s="1"/>
  <c r="M494" i="1" s="1"/>
  <c r="J495" i="1"/>
  <c r="Q549" i="1"/>
  <c r="R549" i="1" s="1"/>
  <c r="X550" i="1"/>
  <c r="W550" i="1"/>
  <c r="O550" i="1"/>
  <c r="I551" i="1" s="1"/>
  <c r="A551" i="1"/>
  <c r="C490" i="1" l="1"/>
  <c r="P489" i="1"/>
  <c r="B489" i="1" s="1"/>
  <c r="D551" i="1"/>
  <c r="N494" i="1"/>
  <c r="K495" i="1"/>
  <c r="L495" i="1" s="1"/>
  <c r="M495" i="1" s="1"/>
  <c r="J496" i="1"/>
  <c r="G496" i="1"/>
  <c r="H495" i="1"/>
  <c r="A552" i="1"/>
  <c r="O551" i="1"/>
  <c r="I552" i="1" s="1"/>
  <c r="Q550" i="1"/>
  <c r="R550" i="1" s="1"/>
  <c r="W551" i="1"/>
  <c r="X551" i="1"/>
  <c r="E551" i="1" l="1"/>
  <c r="F552" i="1" s="1"/>
  <c r="C491" i="1"/>
  <c r="P490" i="1"/>
  <c r="B490" i="1" s="1"/>
  <c r="D552" i="1"/>
  <c r="N495" i="1"/>
  <c r="H496" i="1"/>
  <c r="G497" i="1"/>
  <c r="K496" i="1"/>
  <c r="L496" i="1" s="1"/>
  <c r="M496" i="1" s="1"/>
  <c r="J497" i="1"/>
  <c r="W552" i="1"/>
  <c r="Q551" i="1"/>
  <c r="R551" i="1" s="1"/>
  <c r="X552" i="1"/>
  <c r="O552" i="1"/>
  <c r="I553" i="1" s="1"/>
  <c r="A553" i="1"/>
  <c r="E552" i="1" l="1"/>
  <c r="F553" i="1" s="1"/>
  <c r="C492" i="1"/>
  <c r="P491" i="1"/>
  <c r="B491" i="1" s="1"/>
  <c r="D553" i="1"/>
  <c r="E553" i="1" s="1"/>
  <c r="N496" i="1"/>
  <c r="J498" i="1"/>
  <c r="K497" i="1"/>
  <c r="L497" i="1" s="1"/>
  <c r="M497" i="1" s="1"/>
  <c r="H497" i="1"/>
  <c r="G498" i="1"/>
  <c r="O553" i="1"/>
  <c r="I554" i="1" s="1"/>
  <c r="A554" i="1"/>
  <c r="Q552" i="1"/>
  <c r="R552" i="1" s="1"/>
  <c r="X553" i="1"/>
  <c r="W553" i="1"/>
  <c r="F554" i="1" l="1"/>
  <c r="P492" i="1"/>
  <c r="B492" i="1" s="1"/>
  <c r="C493" i="1"/>
  <c r="D554" i="1"/>
  <c r="N497" i="1"/>
  <c r="H498" i="1"/>
  <c r="G499" i="1"/>
  <c r="K498" i="1"/>
  <c r="L498" i="1" s="1"/>
  <c r="M498" i="1" s="1"/>
  <c r="J499" i="1"/>
  <c r="Q553" i="1"/>
  <c r="R553" i="1" s="1"/>
  <c r="X554" i="1"/>
  <c r="W554" i="1"/>
  <c r="O554" i="1"/>
  <c r="I555" i="1" s="1"/>
  <c r="A555" i="1"/>
  <c r="E554" i="1" l="1"/>
  <c r="F555" i="1" s="1"/>
  <c r="P493" i="1"/>
  <c r="B493" i="1" s="1"/>
  <c r="C494" i="1"/>
  <c r="D555" i="1"/>
  <c r="N498" i="1"/>
  <c r="J500" i="1"/>
  <c r="K499" i="1"/>
  <c r="L499" i="1" s="1"/>
  <c r="M499" i="1" s="1"/>
  <c r="H499" i="1"/>
  <c r="G500" i="1"/>
  <c r="O555" i="1"/>
  <c r="I556" i="1" s="1"/>
  <c r="A556" i="1"/>
  <c r="Q554" i="1"/>
  <c r="R554" i="1" s="1"/>
  <c r="W555" i="1"/>
  <c r="X555" i="1"/>
  <c r="E555" i="1" l="1"/>
  <c r="F556" i="1" s="1"/>
  <c r="C495" i="1"/>
  <c r="P494" i="1"/>
  <c r="B494" i="1" s="1"/>
  <c r="D556" i="1"/>
  <c r="E556" i="1" s="1"/>
  <c r="N499" i="1"/>
  <c r="G501" i="1"/>
  <c r="H500" i="1"/>
  <c r="K500" i="1"/>
  <c r="L500" i="1" s="1"/>
  <c r="M500" i="1" s="1"/>
  <c r="J501" i="1"/>
  <c r="Q555" i="1"/>
  <c r="R555" i="1" s="1"/>
  <c r="X556" i="1"/>
  <c r="W556" i="1"/>
  <c r="O556" i="1"/>
  <c r="I557" i="1" s="1"/>
  <c r="A557" i="1"/>
  <c r="F557" i="1" l="1"/>
  <c r="C496" i="1"/>
  <c r="P495" i="1"/>
  <c r="B495" i="1" s="1"/>
  <c r="D557" i="1"/>
  <c r="E557" i="1" s="1"/>
  <c r="F558" i="1" s="1"/>
  <c r="N500" i="1"/>
  <c r="K501" i="1"/>
  <c r="L501" i="1" s="1"/>
  <c r="M501" i="1" s="1"/>
  <c r="J502" i="1"/>
  <c r="G502" i="1"/>
  <c r="H501" i="1"/>
  <c r="A558" i="1"/>
  <c r="O557" i="1"/>
  <c r="I558" i="1" s="1"/>
  <c r="W557" i="1"/>
  <c r="X557" i="1"/>
  <c r="Q556" i="1"/>
  <c r="R556" i="1" s="1"/>
  <c r="P496" i="1" l="1"/>
  <c r="B496" i="1" s="1"/>
  <c r="C497" i="1"/>
  <c r="D558" i="1"/>
  <c r="N501" i="1"/>
  <c r="H502" i="1"/>
  <c r="G503" i="1"/>
  <c r="K502" i="1"/>
  <c r="L502" i="1" s="1"/>
  <c r="M502" i="1" s="1"/>
  <c r="J503" i="1"/>
  <c r="W558" i="1"/>
  <c r="Q557" i="1"/>
  <c r="R557" i="1" s="1"/>
  <c r="X558" i="1"/>
  <c r="O558" i="1"/>
  <c r="I559" i="1" s="1"/>
  <c r="A559" i="1"/>
  <c r="E558" i="1" l="1"/>
  <c r="F559" i="1" s="1"/>
  <c r="C498" i="1"/>
  <c r="P497" i="1"/>
  <c r="B497" i="1" s="1"/>
  <c r="D559" i="1"/>
  <c r="N502" i="1"/>
  <c r="K503" i="1"/>
  <c r="L503" i="1" s="1"/>
  <c r="M503" i="1" s="1"/>
  <c r="J504" i="1"/>
  <c r="G504" i="1"/>
  <c r="H503" i="1"/>
  <c r="W559" i="1"/>
  <c r="X559" i="1"/>
  <c r="Q558" i="1"/>
  <c r="R558" i="1" s="1"/>
  <c r="O559" i="1"/>
  <c r="I560" i="1" s="1"/>
  <c r="A560" i="1"/>
  <c r="E559" i="1" l="1"/>
  <c r="F560" i="1" s="1"/>
  <c r="C499" i="1"/>
  <c r="P498" i="1"/>
  <c r="B498" i="1" s="1"/>
  <c r="D560" i="1"/>
  <c r="N503" i="1"/>
  <c r="H504" i="1"/>
  <c r="G505" i="1"/>
  <c r="K504" i="1"/>
  <c r="L504" i="1" s="1"/>
  <c r="M504" i="1" s="1"/>
  <c r="J505" i="1"/>
  <c r="O560" i="1"/>
  <c r="I561" i="1" s="1"/>
  <c r="A561" i="1"/>
  <c r="X560" i="1"/>
  <c r="Q559" i="1"/>
  <c r="R559" i="1" s="1"/>
  <c r="W560" i="1"/>
  <c r="E560" i="1" l="1"/>
  <c r="F561" i="1" s="1"/>
  <c r="P499" i="1"/>
  <c r="B499" i="1" s="1"/>
  <c r="C500" i="1"/>
  <c r="D561" i="1"/>
  <c r="N504" i="1"/>
  <c r="K505" i="1"/>
  <c r="L505" i="1" s="1"/>
  <c r="M505" i="1" s="1"/>
  <c r="J506" i="1"/>
  <c r="H505" i="1"/>
  <c r="G506" i="1"/>
  <c r="O561" i="1"/>
  <c r="I562" i="1" s="1"/>
  <c r="A562" i="1"/>
  <c r="W561" i="1"/>
  <c r="X561" i="1"/>
  <c r="Q560" i="1"/>
  <c r="R560" i="1" s="1"/>
  <c r="E561" i="1" l="1"/>
  <c r="F562" i="1" s="1"/>
  <c r="P500" i="1"/>
  <c r="B500" i="1" s="1"/>
  <c r="C501" i="1"/>
  <c r="D562" i="1"/>
  <c r="N505" i="1"/>
  <c r="H506" i="1"/>
  <c r="G507" i="1"/>
  <c r="K506" i="1"/>
  <c r="L506" i="1" s="1"/>
  <c r="M506" i="1" s="1"/>
  <c r="J507" i="1"/>
  <c r="O562" i="1"/>
  <c r="I563" i="1" s="1"/>
  <c r="A563" i="1"/>
  <c r="W562" i="1"/>
  <c r="Q561" i="1"/>
  <c r="R561" i="1" s="1"/>
  <c r="X562" i="1"/>
  <c r="E562" i="1" l="1"/>
  <c r="F563" i="1" s="1"/>
  <c r="C502" i="1"/>
  <c r="P501" i="1"/>
  <c r="B501" i="1" s="1"/>
  <c r="D563" i="1"/>
  <c r="E563" i="1" s="1"/>
  <c r="N506" i="1"/>
  <c r="J508" i="1"/>
  <c r="K507" i="1"/>
  <c r="L507" i="1" s="1"/>
  <c r="M507" i="1" s="1"/>
  <c r="H507" i="1"/>
  <c r="G508" i="1"/>
  <c r="A564" i="1"/>
  <c r="O563" i="1"/>
  <c r="I564" i="1" s="1"/>
  <c r="W563" i="1"/>
  <c r="X563" i="1"/>
  <c r="Q562" i="1"/>
  <c r="R562" i="1" s="1"/>
  <c r="F564" i="1" l="1"/>
  <c r="C503" i="1"/>
  <c r="P502" i="1"/>
  <c r="B502" i="1" s="1"/>
  <c r="D564" i="1"/>
  <c r="E564" i="1" s="1"/>
  <c r="F565" i="1" s="1"/>
  <c r="N507" i="1"/>
  <c r="G509" i="1"/>
  <c r="H508" i="1"/>
  <c r="J509" i="1"/>
  <c r="K508" i="1"/>
  <c r="L508" i="1" s="1"/>
  <c r="M508" i="1" s="1"/>
  <c r="O564" i="1"/>
  <c r="I565" i="1" s="1"/>
  <c r="A565" i="1"/>
  <c r="Q563" i="1"/>
  <c r="R563" i="1" s="1"/>
  <c r="X564" i="1"/>
  <c r="W564" i="1"/>
  <c r="C504" i="1" l="1"/>
  <c r="P503" i="1"/>
  <c r="B503" i="1" s="1"/>
  <c r="D565" i="1"/>
  <c r="N508" i="1"/>
  <c r="J510" i="1"/>
  <c r="K509" i="1"/>
  <c r="L509" i="1" s="1"/>
  <c r="M509" i="1" s="1"/>
  <c r="G510" i="1"/>
  <c r="H509" i="1"/>
  <c r="O565" i="1"/>
  <c r="I566" i="1" s="1"/>
  <c r="A566" i="1"/>
  <c r="W565" i="1"/>
  <c r="X565" i="1"/>
  <c r="Q564" i="1"/>
  <c r="R564" i="1" s="1"/>
  <c r="E565" i="1" l="1"/>
  <c r="F566" i="1" s="1"/>
  <c r="C505" i="1"/>
  <c r="P504" i="1"/>
  <c r="B504" i="1" s="1"/>
  <c r="D566" i="1"/>
  <c r="N509" i="1"/>
  <c r="H510" i="1"/>
  <c r="G511" i="1"/>
  <c r="K510" i="1"/>
  <c r="L510" i="1" s="1"/>
  <c r="M510" i="1" s="1"/>
  <c r="J511" i="1"/>
  <c r="O566" i="1"/>
  <c r="I567" i="1" s="1"/>
  <c r="A567" i="1"/>
  <c r="W566" i="1"/>
  <c r="Q565" i="1"/>
  <c r="R565" i="1" s="1"/>
  <c r="X566" i="1"/>
  <c r="E566" i="1" l="1"/>
  <c r="F567" i="1" s="1"/>
  <c r="P505" i="1"/>
  <c r="B505" i="1" s="1"/>
  <c r="C506" i="1"/>
  <c r="D567" i="1"/>
  <c r="N510" i="1"/>
  <c r="K511" i="1"/>
  <c r="L511" i="1" s="1"/>
  <c r="M511" i="1" s="1"/>
  <c r="J512" i="1"/>
  <c r="H511" i="1"/>
  <c r="G512" i="1"/>
  <c r="O567" i="1"/>
  <c r="I568" i="1" s="1"/>
  <c r="A568" i="1"/>
  <c r="X567" i="1"/>
  <c r="W567" i="1"/>
  <c r="Q566" i="1"/>
  <c r="R566" i="1" s="1"/>
  <c r="E567" i="1" l="1"/>
  <c r="F568" i="1" s="1"/>
  <c r="P506" i="1"/>
  <c r="B506" i="1" s="1"/>
  <c r="C507" i="1"/>
  <c r="D568" i="1"/>
  <c r="N511" i="1"/>
  <c r="H512" i="1"/>
  <c r="G513" i="1"/>
  <c r="K512" i="1"/>
  <c r="L512" i="1" s="1"/>
  <c r="M512" i="1" s="1"/>
  <c r="J513" i="1"/>
  <c r="O568" i="1"/>
  <c r="I569" i="1" s="1"/>
  <c r="A569" i="1"/>
  <c r="Q567" i="1"/>
  <c r="R567" i="1" s="1"/>
  <c r="X568" i="1"/>
  <c r="W568" i="1"/>
  <c r="E568" i="1" l="1"/>
  <c r="F569" i="1" s="1"/>
  <c r="P507" i="1"/>
  <c r="B507" i="1" s="1"/>
  <c r="C508" i="1"/>
  <c r="D569" i="1"/>
  <c r="N512" i="1"/>
  <c r="K513" i="1"/>
  <c r="L513" i="1" s="1"/>
  <c r="M513" i="1" s="1"/>
  <c r="J514" i="1"/>
  <c r="H513" i="1"/>
  <c r="G514" i="1"/>
  <c r="O569" i="1"/>
  <c r="I570" i="1" s="1"/>
  <c r="A570" i="1"/>
  <c r="W569" i="1"/>
  <c r="X569" i="1"/>
  <c r="Q568" i="1"/>
  <c r="R568" i="1" s="1"/>
  <c r="E569" i="1" l="1"/>
  <c r="F570" i="1" s="1"/>
  <c r="P508" i="1"/>
  <c r="B508" i="1" s="1"/>
  <c r="C509" i="1"/>
  <c r="D570" i="1"/>
  <c r="E570" i="1" s="1"/>
  <c r="N513" i="1"/>
  <c r="H514" i="1"/>
  <c r="G515" i="1"/>
  <c r="K514" i="1"/>
  <c r="L514" i="1" s="1"/>
  <c r="M514" i="1" s="1"/>
  <c r="J515" i="1"/>
  <c r="O570" i="1"/>
  <c r="I571" i="1" s="1"/>
  <c r="A571" i="1"/>
  <c r="Q569" i="1"/>
  <c r="R569" i="1" s="1"/>
  <c r="X570" i="1"/>
  <c r="W570" i="1"/>
  <c r="F571" i="1" l="1"/>
  <c r="C510" i="1"/>
  <c r="P509" i="1"/>
  <c r="B509" i="1" s="1"/>
  <c r="R511" i="1"/>
  <c r="D571" i="1"/>
  <c r="E571" i="1" s="1"/>
  <c r="F572" i="1" s="1"/>
  <c r="N514" i="1"/>
  <c r="J516" i="1"/>
  <c r="K515" i="1"/>
  <c r="L515" i="1" s="1"/>
  <c r="M515" i="1" s="1"/>
  <c r="H515" i="1"/>
  <c r="G516" i="1"/>
  <c r="Q570" i="1"/>
  <c r="R570" i="1" s="1"/>
  <c r="X571" i="1"/>
  <c r="W571" i="1"/>
  <c r="A572" i="1"/>
  <c r="O571" i="1"/>
  <c r="I572" i="1" s="1"/>
  <c r="C511" i="1" l="1"/>
  <c r="P510" i="1"/>
  <c r="B510" i="1" s="1"/>
  <c r="D572" i="1"/>
  <c r="N515" i="1"/>
  <c r="H516" i="1"/>
  <c r="G517" i="1"/>
  <c r="K516" i="1"/>
  <c r="L516" i="1" s="1"/>
  <c r="M516" i="1" s="1"/>
  <c r="J517" i="1"/>
  <c r="Q571" i="1"/>
  <c r="R571" i="1" s="1"/>
  <c r="W572" i="1"/>
  <c r="X572" i="1"/>
  <c r="O572" i="1"/>
  <c r="I573" i="1" s="1"/>
  <c r="A573" i="1"/>
  <c r="E572" i="1" l="1"/>
  <c r="F573" i="1" s="1"/>
  <c r="C512" i="1"/>
  <c r="P511" i="1"/>
  <c r="B511" i="1" s="1"/>
  <c r="D573" i="1"/>
  <c r="N516" i="1"/>
  <c r="K517" i="1"/>
  <c r="L517" i="1" s="1"/>
  <c r="M517" i="1" s="1"/>
  <c r="J518" i="1"/>
  <c r="G518" i="1"/>
  <c r="H517" i="1"/>
  <c r="O573" i="1"/>
  <c r="I574" i="1" s="1"/>
  <c r="A574" i="1"/>
  <c r="X573" i="1"/>
  <c r="W573" i="1"/>
  <c r="Q572" i="1"/>
  <c r="R572" i="1" s="1"/>
  <c r="E573" i="1" l="1"/>
  <c r="F574" i="1" s="1"/>
  <c r="C513" i="1"/>
  <c r="P512" i="1"/>
  <c r="B512" i="1" s="1"/>
  <c r="D574" i="1"/>
  <c r="N517" i="1"/>
  <c r="G519" i="1"/>
  <c r="H518" i="1"/>
  <c r="K518" i="1"/>
  <c r="L518" i="1" s="1"/>
  <c r="M518" i="1" s="1"/>
  <c r="J519" i="1"/>
  <c r="O574" i="1"/>
  <c r="I575" i="1" s="1"/>
  <c r="A575" i="1"/>
  <c r="X574" i="1"/>
  <c r="Q573" i="1"/>
  <c r="R573" i="1" s="1"/>
  <c r="W574" i="1"/>
  <c r="E574" i="1" l="1"/>
  <c r="F575" i="1" s="1"/>
  <c r="P513" i="1"/>
  <c r="B513" i="1" s="1"/>
  <c r="C514" i="1"/>
  <c r="D575" i="1"/>
  <c r="N518" i="1"/>
  <c r="K519" i="1"/>
  <c r="L519" i="1" s="1"/>
  <c r="M519" i="1" s="1"/>
  <c r="J520" i="1"/>
  <c r="H519" i="1"/>
  <c r="G520" i="1"/>
  <c r="O575" i="1"/>
  <c r="I576" i="1" s="1"/>
  <c r="A576" i="1"/>
  <c r="X575" i="1"/>
  <c r="W575" i="1"/>
  <c r="Q574" i="1"/>
  <c r="R574" i="1" s="1"/>
  <c r="E575" i="1" l="1"/>
  <c r="F576" i="1" s="1"/>
  <c r="C515" i="1"/>
  <c r="P514" i="1"/>
  <c r="B514" i="1" s="1"/>
  <c r="D576" i="1"/>
  <c r="N519" i="1"/>
  <c r="G521" i="1"/>
  <c r="H520" i="1"/>
  <c r="J521" i="1"/>
  <c r="K520" i="1"/>
  <c r="L520" i="1" s="1"/>
  <c r="M520" i="1" s="1"/>
  <c r="O576" i="1"/>
  <c r="I577" i="1" s="1"/>
  <c r="A577" i="1"/>
  <c r="X576" i="1"/>
  <c r="W576" i="1"/>
  <c r="Q575" i="1"/>
  <c r="R575" i="1" s="1"/>
  <c r="E576" i="1" l="1"/>
  <c r="F577" i="1" s="1"/>
  <c r="P515" i="1"/>
  <c r="B515" i="1" s="1"/>
  <c r="C516" i="1"/>
  <c r="D577" i="1"/>
  <c r="E577" i="1" s="1"/>
  <c r="N520" i="1"/>
  <c r="K521" i="1"/>
  <c r="L521" i="1" s="1"/>
  <c r="M521" i="1" s="1"/>
  <c r="J522" i="1"/>
  <c r="G522" i="1"/>
  <c r="H521" i="1"/>
  <c r="O577" i="1"/>
  <c r="I578" i="1" s="1"/>
  <c r="A578" i="1"/>
  <c r="W577" i="1"/>
  <c r="Q576" i="1"/>
  <c r="R576" i="1" s="1"/>
  <c r="X577" i="1"/>
  <c r="F578" i="1" l="1"/>
  <c r="C517" i="1"/>
  <c r="P516" i="1"/>
  <c r="B516" i="1" s="1"/>
  <c r="D578" i="1"/>
  <c r="E578" i="1" s="1"/>
  <c r="F579" i="1" s="1"/>
  <c r="N521" i="1"/>
  <c r="H522" i="1"/>
  <c r="G523" i="1"/>
  <c r="J523" i="1"/>
  <c r="K522" i="1"/>
  <c r="L522" i="1" s="1"/>
  <c r="M522" i="1" s="1"/>
  <c r="O578" i="1"/>
  <c r="I579" i="1" s="1"/>
  <c r="A579" i="1"/>
  <c r="Q577" i="1"/>
  <c r="R577" i="1" s="1"/>
  <c r="X578" i="1"/>
  <c r="W578" i="1"/>
  <c r="P517" i="1" l="1"/>
  <c r="B517" i="1" s="1"/>
  <c r="C518" i="1"/>
  <c r="D579" i="1"/>
  <c r="N522" i="1"/>
  <c r="J524" i="1"/>
  <c r="K523" i="1"/>
  <c r="L523" i="1" s="1"/>
  <c r="M523" i="1" s="1"/>
  <c r="H523" i="1"/>
  <c r="G524" i="1"/>
  <c r="O579" i="1"/>
  <c r="I580" i="1" s="1"/>
  <c r="A580" i="1"/>
  <c r="X579" i="1"/>
  <c r="W579" i="1"/>
  <c r="Q578" i="1"/>
  <c r="R578" i="1" s="1"/>
  <c r="E579" i="1" l="1"/>
  <c r="F580" i="1" s="1"/>
  <c r="P518" i="1"/>
  <c r="B518" i="1" s="1"/>
  <c r="C519" i="1"/>
  <c r="D580" i="1"/>
  <c r="N523" i="1"/>
  <c r="H524" i="1"/>
  <c r="G525" i="1"/>
  <c r="J525" i="1"/>
  <c r="K524" i="1"/>
  <c r="L524" i="1" s="1"/>
  <c r="M524" i="1" s="1"/>
  <c r="O580" i="1"/>
  <c r="I581" i="1" s="1"/>
  <c r="A581" i="1"/>
  <c r="Q579" i="1"/>
  <c r="R579" i="1" s="1"/>
  <c r="X580" i="1"/>
  <c r="W580" i="1"/>
  <c r="E580" i="1" l="1"/>
  <c r="F581" i="1" s="1"/>
  <c r="C520" i="1"/>
  <c r="P519" i="1"/>
  <c r="B519" i="1" s="1"/>
  <c r="D581" i="1"/>
  <c r="N524" i="1"/>
  <c r="K525" i="1"/>
  <c r="L525" i="1" s="1"/>
  <c r="M525" i="1" s="1"/>
  <c r="J526" i="1"/>
  <c r="H525" i="1"/>
  <c r="G526" i="1"/>
  <c r="O581" i="1"/>
  <c r="I582" i="1" s="1"/>
  <c r="A582" i="1"/>
  <c r="X581" i="1"/>
  <c r="W581" i="1"/>
  <c r="Q580" i="1"/>
  <c r="R580" i="1" s="1"/>
  <c r="E581" i="1" l="1"/>
  <c r="F582" i="1" s="1"/>
  <c r="P520" i="1"/>
  <c r="B520" i="1" s="1"/>
  <c r="C521" i="1"/>
  <c r="D582" i="1"/>
  <c r="N525" i="1"/>
  <c r="H526" i="1"/>
  <c r="G527" i="1"/>
  <c r="K526" i="1"/>
  <c r="L526" i="1" s="1"/>
  <c r="M526" i="1" s="1"/>
  <c r="J527" i="1"/>
  <c r="O582" i="1"/>
  <c r="I583" i="1" s="1"/>
  <c r="A583" i="1"/>
  <c r="W582" i="1"/>
  <c r="Q581" i="1"/>
  <c r="R581" i="1" s="1"/>
  <c r="X582" i="1"/>
  <c r="E582" i="1" l="1"/>
  <c r="F583" i="1" s="1"/>
  <c r="C522" i="1"/>
  <c r="P521" i="1"/>
  <c r="B521" i="1" s="1"/>
  <c r="D583" i="1"/>
  <c r="N526" i="1"/>
  <c r="K527" i="1"/>
  <c r="L527" i="1" s="1"/>
  <c r="M527" i="1" s="1"/>
  <c r="J528" i="1"/>
  <c r="H527" i="1"/>
  <c r="G528" i="1"/>
  <c r="O583" i="1"/>
  <c r="I584" i="1" s="1"/>
  <c r="A584" i="1"/>
  <c r="W583" i="1"/>
  <c r="Q582" i="1"/>
  <c r="R582" i="1" s="1"/>
  <c r="X583" i="1"/>
  <c r="E583" i="1" l="1"/>
  <c r="F584" i="1" s="1"/>
  <c r="C523" i="1"/>
  <c r="P522" i="1"/>
  <c r="B522" i="1" s="1"/>
  <c r="D584" i="1"/>
  <c r="E584" i="1" s="1"/>
  <c r="N527" i="1"/>
  <c r="G529" i="1"/>
  <c r="H528" i="1"/>
  <c r="K528" i="1"/>
  <c r="L528" i="1" s="1"/>
  <c r="M528" i="1" s="1"/>
  <c r="J529" i="1"/>
  <c r="A585" i="1"/>
  <c r="O584" i="1"/>
  <c r="I585" i="1" s="1"/>
  <c r="W584" i="1"/>
  <c r="Q583" i="1"/>
  <c r="R583" i="1" s="1"/>
  <c r="X584" i="1"/>
  <c r="F585" i="1" l="1"/>
  <c r="C524" i="1"/>
  <c r="P523" i="1"/>
  <c r="B523" i="1" s="1"/>
  <c r="D585" i="1"/>
  <c r="E585" i="1" s="1"/>
  <c r="F586" i="1" s="1"/>
  <c r="N528" i="1"/>
  <c r="K529" i="1"/>
  <c r="L529" i="1" s="1"/>
  <c r="M529" i="1" s="1"/>
  <c r="J530" i="1"/>
  <c r="G530" i="1"/>
  <c r="H529" i="1"/>
  <c r="X585" i="1"/>
  <c r="W585" i="1"/>
  <c r="Q584" i="1"/>
  <c r="R584" i="1" s="1"/>
  <c r="O585" i="1"/>
  <c r="I586" i="1" s="1"/>
  <c r="A586" i="1"/>
  <c r="C525" i="1" l="1"/>
  <c r="P524" i="1"/>
  <c r="B524" i="1" s="1"/>
  <c r="D586" i="1"/>
  <c r="N529" i="1"/>
  <c r="H530" i="1"/>
  <c r="G531" i="1"/>
  <c r="K530" i="1"/>
  <c r="L530" i="1" s="1"/>
  <c r="M530" i="1" s="1"/>
  <c r="J531" i="1"/>
  <c r="O586" i="1"/>
  <c r="I587" i="1" s="1"/>
  <c r="A587" i="1"/>
  <c r="X586" i="1"/>
  <c r="Q585" i="1"/>
  <c r="R585" i="1" s="1"/>
  <c r="W586" i="1"/>
  <c r="E586" i="1" l="1"/>
  <c r="F587" i="1" s="1"/>
  <c r="C526" i="1"/>
  <c r="P525" i="1"/>
  <c r="B525" i="1" s="1"/>
  <c r="D587" i="1"/>
  <c r="N530" i="1"/>
  <c r="K531" i="1"/>
  <c r="L531" i="1" s="1"/>
  <c r="M531" i="1" s="1"/>
  <c r="J532" i="1"/>
  <c r="G532" i="1"/>
  <c r="H531" i="1"/>
  <c r="A588" i="1"/>
  <c r="O587" i="1"/>
  <c r="I588" i="1" s="1"/>
  <c r="Q586" i="1"/>
  <c r="R586" i="1" s="1"/>
  <c r="X587" i="1"/>
  <c r="W587" i="1"/>
  <c r="E587" i="1" l="1"/>
  <c r="F588" i="1" s="1"/>
  <c r="C527" i="1"/>
  <c r="P526" i="1"/>
  <c r="B526" i="1" s="1"/>
  <c r="D588" i="1"/>
  <c r="E588" i="1" s="1"/>
  <c r="N531" i="1"/>
  <c r="H532" i="1"/>
  <c r="G533" i="1"/>
  <c r="K532" i="1"/>
  <c r="L532" i="1" s="1"/>
  <c r="M532" i="1" s="1"/>
  <c r="J533" i="1"/>
  <c r="W588" i="1"/>
  <c r="Q587" i="1"/>
  <c r="R587" i="1" s="1"/>
  <c r="X588" i="1"/>
  <c r="A589" i="1"/>
  <c r="O588" i="1"/>
  <c r="I589" i="1" s="1"/>
  <c r="F589" i="1" l="1"/>
  <c r="P527" i="1"/>
  <c r="B527" i="1" s="1"/>
  <c r="C528" i="1"/>
  <c r="D589" i="1"/>
  <c r="N532" i="1"/>
  <c r="J534" i="1"/>
  <c r="K533" i="1"/>
  <c r="L533" i="1" s="1"/>
  <c r="M533" i="1" s="1"/>
  <c r="H533" i="1"/>
  <c r="G534" i="1"/>
  <c r="O589" i="1"/>
  <c r="I590" i="1" s="1"/>
  <c r="A590" i="1"/>
  <c r="X589" i="1"/>
  <c r="W589" i="1"/>
  <c r="Q588" i="1"/>
  <c r="R588" i="1" s="1"/>
  <c r="E589" i="1" l="1"/>
  <c r="F590" i="1" s="1"/>
  <c r="C529" i="1"/>
  <c r="P528" i="1"/>
  <c r="B528" i="1" s="1"/>
  <c r="D590" i="1"/>
  <c r="N533" i="1"/>
  <c r="H534" i="1"/>
  <c r="G535" i="1"/>
  <c r="K534" i="1"/>
  <c r="L534" i="1" s="1"/>
  <c r="M534" i="1" s="1"/>
  <c r="J535" i="1"/>
  <c r="O590" i="1"/>
  <c r="I591" i="1" s="1"/>
  <c r="A591" i="1"/>
  <c r="X590" i="1"/>
  <c r="Q589" i="1"/>
  <c r="R589" i="1" s="1"/>
  <c r="W590" i="1"/>
  <c r="E590" i="1" l="1"/>
  <c r="F591" i="1" s="1"/>
  <c r="P529" i="1"/>
  <c r="B529" i="1" s="1"/>
  <c r="C530" i="1"/>
  <c r="D591" i="1"/>
  <c r="E591" i="1" s="1"/>
  <c r="N534" i="1"/>
  <c r="K535" i="1"/>
  <c r="L535" i="1" s="1"/>
  <c r="M535" i="1" s="1"/>
  <c r="J536" i="1"/>
  <c r="G536" i="1"/>
  <c r="H535" i="1"/>
  <c r="O591" i="1"/>
  <c r="I592" i="1" s="1"/>
  <c r="A592" i="1"/>
  <c r="Q590" i="1"/>
  <c r="R590" i="1" s="1"/>
  <c r="W591" i="1"/>
  <c r="X591" i="1"/>
  <c r="F592" i="1" l="1"/>
  <c r="P530" i="1"/>
  <c r="C531" i="1"/>
  <c r="D592" i="1"/>
  <c r="E592" i="1" s="1"/>
  <c r="F593" i="1" s="1"/>
  <c r="N535" i="1"/>
  <c r="G537" i="1"/>
  <c r="H536" i="1"/>
  <c r="K536" i="1"/>
  <c r="L536" i="1" s="1"/>
  <c r="M536" i="1" s="1"/>
  <c r="J537" i="1"/>
  <c r="O592" i="1"/>
  <c r="I593" i="1" s="1"/>
  <c r="A593" i="1"/>
  <c r="Q591" i="1"/>
  <c r="R591" i="1" s="1"/>
  <c r="X592" i="1"/>
  <c r="W592" i="1"/>
  <c r="B530" i="1" l="1"/>
  <c r="C532" i="1"/>
  <c r="P531" i="1"/>
  <c r="B531" i="1" s="1"/>
  <c r="D593" i="1"/>
  <c r="N536" i="1"/>
  <c r="J538" i="1"/>
  <c r="K537" i="1"/>
  <c r="L537" i="1" s="1"/>
  <c r="M537" i="1" s="1"/>
  <c r="H537" i="1"/>
  <c r="G538" i="1"/>
  <c r="Q592" i="1"/>
  <c r="R592" i="1" s="1"/>
  <c r="X593" i="1"/>
  <c r="W593" i="1"/>
  <c r="A594" i="1"/>
  <c r="O593" i="1"/>
  <c r="I594" i="1" s="1"/>
  <c r="E593" i="1" l="1"/>
  <c r="F594" i="1" s="1"/>
  <c r="C533" i="1"/>
  <c r="P532" i="1"/>
  <c r="B532" i="1" s="1"/>
  <c r="D594" i="1"/>
  <c r="N537" i="1"/>
  <c r="G539" i="1"/>
  <c r="H538" i="1"/>
  <c r="K538" i="1"/>
  <c r="L538" i="1" s="1"/>
  <c r="M538" i="1" s="1"/>
  <c r="J539" i="1"/>
  <c r="W594" i="1"/>
  <c r="Q593" i="1"/>
  <c r="R593" i="1" s="1"/>
  <c r="X594" i="1"/>
  <c r="O594" i="1"/>
  <c r="I595" i="1" s="1"/>
  <c r="A595" i="1"/>
  <c r="E594" i="1" l="1"/>
  <c r="F595" i="1" s="1"/>
  <c r="P533" i="1"/>
  <c r="B533" i="1" s="1"/>
  <c r="C534" i="1"/>
  <c r="D595" i="1"/>
  <c r="N538" i="1"/>
  <c r="J540" i="1"/>
  <c r="K539" i="1"/>
  <c r="L539" i="1" s="1"/>
  <c r="M539" i="1" s="1"/>
  <c r="G540" i="1"/>
  <c r="H539" i="1"/>
  <c r="A596" i="1"/>
  <c r="O595" i="1"/>
  <c r="I596" i="1" s="1"/>
  <c r="Q594" i="1"/>
  <c r="R594" i="1" s="1"/>
  <c r="X595" i="1"/>
  <c r="W595" i="1"/>
  <c r="E595" i="1" l="1"/>
  <c r="F596" i="1" s="1"/>
  <c r="C535" i="1"/>
  <c r="P534" i="1"/>
  <c r="B534" i="1" s="1"/>
  <c r="D596" i="1"/>
  <c r="N539" i="1"/>
  <c r="H540" i="1"/>
  <c r="G541" i="1"/>
  <c r="K540" i="1"/>
  <c r="L540" i="1" s="1"/>
  <c r="M540" i="1" s="1"/>
  <c r="J541" i="1"/>
  <c r="W596" i="1"/>
  <c r="Q595" i="1"/>
  <c r="R595" i="1" s="1"/>
  <c r="X596" i="1"/>
  <c r="O596" i="1"/>
  <c r="I597" i="1" s="1"/>
  <c r="A597" i="1"/>
  <c r="E596" i="1" l="1"/>
  <c r="F597" i="1" s="1"/>
  <c r="P535" i="1"/>
  <c r="B535" i="1" s="1"/>
  <c r="C536" i="1"/>
  <c r="D597" i="1"/>
  <c r="N540" i="1"/>
  <c r="J542" i="1"/>
  <c r="K541" i="1"/>
  <c r="L541" i="1" s="1"/>
  <c r="M541" i="1" s="1"/>
  <c r="H541" i="1"/>
  <c r="G542" i="1"/>
  <c r="O597" i="1"/>
  <c r="I598" i="1" s="1"/>
  <c r="A598" i="1"/>
  <c r="Q596" i="1"/>
  <c r="R596" i="1" s="1"/>
  <c r="W597" i="1"/>
  <c r="X597" i="1"/>
  <c r="E597" i="1" l="1"/>
  <c r="F598" i="1" s="1"/>
  <c r="C537" i="1"/>
  <c r="P536" i="1"/>
  <c r="B536" i="1" s="1"/>
  <c r="D598" i="1"/>
  <c r="E598" i="1" s="1"/>
  <c r="N541" i="1"/>
  <c r="G543" i="1"/>
  <c r="H542" i="1"/>
  <c r="J543" i="1"/>
  <c r="K542" i="1"/>
  <c r="L542" i="1" s="1"/>
  <c r="M542" i="1" s="1"/>
  <c r="O598" i="1"/>
  <c r="I599" i="1" s="1"/>
  <c r="A599" i="1"/>
  <c r="X598" i="1"/>
  <c r="Q597" i="1"/>
  <c r="R597" i="1" s="1"/>
  <c r="W598" i="1"/>
  <c r="F599" i="1" l="1"/>
  <c r="P537" i="1"/>
  <c r="B537" i="1" s="1"/>
  <c r="C538" i="1"/>
  <c r="D599" i="1"/>
  <c r="E599" i="1" s="1"/>
  <c r="F600" i="1" s="1"/>
  <c r="N542" i="1"/>
  <c r="K543" i="1"/>
  <c r="L543" i="1" s="1"/>
  <c r="M543" i="1" s="1"/>
  <c r="J544" i="1"/>
  <c r="H543" i="1"/>
  <c r="G544" i="1"/>
  <c r="O599" i="1"/>
  <c r="I600" i="1" s="1"/>
  <c r="A600" i="1"/>
  <c r="Q598" i="1"/>
  <c r="R598" i="1" s="1"/>
  <c r="X599" i="1"/>
  <c r="W599" i="1"/>
  <c r="C539" i="1" l="1"/>
  <c r="P538" i="1"/>
  <c r="B538" i="1" s="1"/>
  <c r="D600" i="1"/>
  <c r="N543" i="1"/>
  <c r="H544" i="1"/>
  <c r="G545" i="1"/>
  <c r="K544" i="1"/>
  <c r="L544" i="1" s="1"/>
  <c r="M544" i="1" s="1"/>
  <c r="J545" i="1"/>
  <c r="O600" i="1"/>
  <c r="I601" i="1" s="1"/>
  <c r="A601" i="1"/>
  <c r="W600" i="1"/>
  <c r="Q599" i="1"/>
  <c r="R599" i="1" s="1"/>
  <c r="X600" i="1"/>
  <c r="E600" i="1" l="1"/>
  <c r="F601" i="1" s="1"/>
  <c r="P539" i="1"/>
  <c r="B539" i="1" s="1"/>
  <c r="C540" i="1"/>
  <c r="D601" i="1"/>
  <c r="N544" i="1"/>
  <c r="K545" i="1"/>
  <c r="L545" i="1" s="1"/>
  <c r="M545" i="1" s="1"/>
  <c r="J546" i="1"/>
  <c r="G546" i="1"/>
  <c r="H545" i="1"/>
  <c r="Q600" i="1"/>
  <c r="R600" i="1" s="1"/>
  <c r="X601" i="1"/>
  <c r="W601" i="1"/>
  <c r="O601" i="1"/>
  <c r="I602" i="1" s="1"/>
  <c r="A602" i="1"/>
  <c r="E601" i="1" l="1"/>
  <c r="F602" i="1" s="1"/>
  <c r="P540" i="1"/>
  <c r="B540" i="1" s="1"/>
  <c r="C541" i="1"/>
  <c r="D602" i="1"/>
  <c r="N545" i="1"/>
  <c r="H546" i="1"/>
  <c r="G547" i="1"/>
  <c r="K546" i="1"/>
  <c r="L546" i="1" s="1"/>
  <c r="M546" i="1" s="1"/>
  <c r="J547" i="1"/>
  <c r="W602" i="1"/>
  <c r="Q601" i="1"/>
  <c r="R601" i="1" s="1"/>
  <c r="X602" i="1"/>
  <c r="O602" i="1"/>
  <c r="I603" i="1" s="1"/>
  <c r="A603" i="1"/>
  <c r="E602" i="1" l="1"/>
  <c r="F603" i="1" s="1"/>
  <c r="P541" i="1"/>
  <c r="B541" i="1" s="1"/>
  <c r="C542" i="1"/>
  <c r="D603" i="1"/>
  <c r="N546" i="1"/>
  <c r="K547" i="1"/>
  <c r="L547" i="1" s="1"/>
  <c r="M547" i="1" s="1"/>
  <c r="J548" i="1"/>
  <c r="H547" i="1"/>
  <c r="G548" i="1"/>
  <c r="X603" i="1"/>
  <c r="Q602" i="1"/>
  <c r="R602" i="1" s="1"/>
  <c r="W603" i="1"/>
  <c r="O603" i="1"/>
  <c r="I604" i="1" s="1"/>
  <c r="A604" i="1"/>
  <c r="E603" i="1" l="1"/>
  <c r="F604" i="1" s="1"/>
  <c r="P542" i="1"/>
  <c r="B542" i="1" s="1"/>
  <c r="C543" i="1"/>
  <c r="D604" i="1"/>
  <c r="N547" i="1"/>
  <c r="H548" i="1"/>
  <c r="G549" i="1"/>
  <c r="K548" i="1"/>
  <c r="L548" i="1" s="1"/>
  <c r="M548" i="1" s="1"/>
  <c r="J549" i="1"/>
  <c r="A605" i="1"/>
  <c r="O604" i="1"/>
  <c r="I605" i="1" s="1"/>
  <c r="Q603" i="1"/>
  <c r="R603" i="1" s="1"/>
  <c r="X604" i="1"/>
  <c r="W604" i="1"/>
  <c r="E604" i="1" l="1"/>
  <c r="F605" i="1" s="1"/>
  <c r="P543" i="1"/>
  <c r="B543" i="1" s="1"/>
  <c r="C544" i="1"/>
  <c r="D605" i="1"/>
  <c r="E605" i="1" s="1"/>
  <c r="N548" i="1"/>
  <c r="J550" i="1"/>
  <c r="K549" i="1"/>
  <c r="L549" i="1" s="1"/>
  <c r="M549" i="1" s="1"/>
  <c r="H549" i="1"/>
  <c r="G550" i="1"/>
  <c r="A606" i="1"/>
  <c r="O605" i="1"/>
  <c r="I606" i="1" s="1"/>
  <c r="Q604" i="1"/>
  <c r="R604" i="1" s="1"/>
  <c r="X605" i="1"/>
  <c r="W605" i="1"/>
  <c r="F606" i="1" l="1"/>
  <c r="C545" i="1"/>
  <c r="P544" i="1"/>
  <c r="B544" i="1" s="1"/>
  <c r="D606" i="1"/>
  <c r="E606" i="1" s="1"/>
  <c r="F607" i="1" s="1"/>
  <c r="N549" i="1"/>
  <c r="H550" i="1"/>
  <c r="G551" i="1"/>
  <c r="K550" i="1"/>
  <c r="L550" i="1" s="1"/>
  <c r="M550" i="1" s="1"/>
  <c r="J551" i="1"/>
  <c r="O606" i="1"/>
  <c r="I607" i="1" s="1"/>
  <c r="A607" i="1"/>
  <c r="W606" i="1"/>
  <c r="Q605" i="1"/>
  <c r="R605" i="1" s="1"/>
  <c r="X606" i="1"/>
  <c r="C546" i="1" l="1"/>
  <c r="P545" i="1"/>
  <c r="B545" i="1" s="1"/>
  <c r="D607" i="1"/>
  <c r="N550" i="1"/>
  <c r="K551" i="1"/>
  <c r="L551" i="1" s="1"/>
  <c r="M551" i="1" s="1"/>
  <c r="J552" i="1"/>
  <c r="H551" i="1"/>
  <c r="G552" i="1"/>
  <c r="O607" i="1"/>
  <c r="I608" i="1" s="1"/>
  <c r="A608" i="1"/>
  <c r="Q606" i="1"/>
  <c r="R606" i="1" s="1"/>
  <c r="X607" i="1"/>
  <c r="W607" i="1"/>
  <c r="E607" i="1" l="1"/>
  <c r="F608" i="1" s="1"/>
  <c r="C547" i="1"/>
  <c r="P546" i="1"/>
  <c r="B546" i="1" s="1"/>
  <c r="D608" i="1"/>
  <c r="N551" i="1"/>
  <c r="G553" i="1"/>
  <c r="H552" i="1"/>
  <c r="K552" i="1"/>
  <c r="L552" i="1" s="1"/>
  <c r="M552" i="1" s="1"/>
  <c r="J553" i="1"/>
  <c r="O608" i="1"/>
  <c r="I609" i="1" s="1"/>
  <c r="A609" i="1"/>
  <c r="W608" i="1"/>
  <c r="Q607" i="1"/>
  <c r="R607" i="1" s="1"/>
  <c r="X608" i="1"/>
  <c r="E608" i="1" l="1"/>
  <c r="F609" i="1" s="1"/>
  <c r="P547" i="1"/>
  <c r="B547" i="1" s="1"/>
  <c r="C548" i="1"/>
  <c r="D609" i="1"/>
  <c r="E609" i="1" s="1"/>
  <c r="N552" i="1"/>
  <c r="K553" i="1"/>
  <c r="L553" i="1" s="1"/>
  <c r="M553" i="1" s="1"/>
  <c r="J554" i="1"/>
  <c r="H553" i="1"/>
  <c r="G554" i="1"/>
  <c r="O609" i="1"/>
  <c r="I610" i="1" s="1"/>
  <c r="A610" i="1"/>
  <c r="Q608" i="1"/>
  <c r="R608" i="1" s="1"/>
  <c r="X609" i="1"/>
  <c r="W609" i="1"/>
  <c r="F610" i="1" l="1"/>
  <c r="P548" i="1"/>
  <c r="B548" i="1" s="1"/>
  <c r="C549" i="1"/>
  <c r="D610" i="1"/>
  <c r="N553" i="1"/>
  <c r="G555" i="1"/>
  <c r="H554" i="1"/>
  <c r="K554" i="1"/>
  <c r="L554" i="1" s="1"/>
  <c r="M554" i="1" s="1"/>
  <c r="J555" i="1"/>
  <c r="O610" i="1"/>
  <c r="I611" i="1" s="1"/>
  <c r="A611" i="1"/>
  <c r="Q609" i="1"/>
  <c r="R609" i="1" s="1"/>
  <c r="X610" i="1"/>
  <c r="W610" i="1"/>
  <c r="E610" i="1" l="1"/>
  <c r="F611" i="1" s="1"/>
  <c r="P549" i="1"/>
  <c r="B549" i="1" s="1"/>
  <c r="C550" i="1"/>
  <c r="D611" i="1"/>
  <c r="N554" i="1"/>
  <c r="K555" i="1"/>
  <c r="L555" i="1" s="1"/>
  <c r="M555" i="1" s="1"/>
  <c r="J556" i="1"/>
  <c r="H555" i="1"/>
  <c r="G556" i="1"/>
  <c r="A612" i="1"/>
  <c r="O611" i="1"/>
  <c r="I612" i="1" s="1"/>
  <c r="Q610" i="1"/>
  <c r="R610" i="1" s="1"/>
  <c r="X611" i="1"/>
  <c r="W611" i="1"/>
  <c r="E611" i="1" l="1"/>
  <c r="F612" i="1" s="1"/>
  <c r="C551" i="1"/>
  <c r="P550" i="1"/>
  <c r="B550" i="1" s="1"/>
  <c r="D612" i="1"/>
  <c r="E612" i="1" s="1"/>
  <c r="N555" i="1"/>
  <c r="G557" i="1"/>
  <c r="H556" i="1"/>
  <c r="K556" i="1"/>
  <c r="L556" i="1" s="1"/>
  <c r="M556" i="1" s="1"/>
  <c r="J557" i="1"/>
  <c r="Q611" i="1"/>
  <c r="R611" i="1" s="1"/>
  <c r="X612" i="1"/>
  <c r="W612" i="1"/>
  <c r="O612" i="1"/>
  <c r="I613" i="1" s="1"/>
  <c r="A613" i="1"/>
  <c r="F613" i="1" l="1"/>
  <c r="P551" i="1"/>
  <c r="B551" i="1" s="1"/>
  <c r="C552" i="1"/>
  <c r="D613" i="1"/>
  <c r="E613" i="1" s="1"/>
  <c r="F614" i="1" s="1"/>
  <c r="N556" i="1"/>
  <c r="K557" i="1"/>
  <c r="L557" i="1" s="1"/>
  <c r="M557" i="1" s="1"/>
  <c r="J558" i="1"/>
  <c r="H557" i="1"/>
  <c r="G558" i="1"/>
  <c r="Q612" i="1"/>
  <c r="R612" i="1" s="1"/>
  <c r="W613" i="1"/>
  <c r="X613" i="1"/>
  <c r="O613" i="1"/>
  <c r="I614" i="1" s="1"/>
  <c r="A614" i="1"/>
  <c r="C553" i="1" l="1"/>
  <c r="P552" i="1"/>
  <c r="B552" i="1" s="1"/>
  <c r="D614" i="1"/>
  <c r="N557" i="1"/>
  <c r="H558" i="1"/>
  <c r="G559" i="1"/>
  <c r="K558" i="1"/>
  <c r="L558" i="1" s="1"/>
  <c r="M558" i="1" s="1"/>
  <c r="J559" i="1"/>
  <c r="Q613" i="1"/>
  <c r="R613" i="1" s="1"/>
  <c r="X614" i="1"/>
  <c r="W614" i="1"/>
  <c r="O614" i="1"/>
  <c r="I615" i="1" s="1"/>
  <c r="A615" i="1"/>
  <c r="E614" i="1" l="1"/>
  <c r="F615" i="1" s="1"/>
  <c r="P553" i="1"/>
  <c r="B553" i="1" s="1"/>
  <c r="C554" i="1"/>
  <c r="D615" i="1"/>
  <c r="N558" i="1"/>
  <c r="K559" i="1"/>
  <c r="L559" i="1" s="1"/>
  <c r="M559" i="1" s="1"/>
  <c r="J560" i="1"/>
  <c r="G560" i="1"/>
  <c r="H559" i="1"/>
  <c r="W615" i="1"/>
  <c r="Q614" i="1"/>
  <c r="R614" i="1" s="1"/>
  <c r="X615" i="1"/>
  <c r="A616" i="1"/>
  <c r="O615" i="1"/>
  <c r="I616" i="1" s="1"/>
  <c r="E615" i="1" l="1"/>
  <c r="F616" i="1" s="1"/>
  <c r="C555" i="1"/>
  <c r="P554" i="1"/>
  <c r="B554" i="1" s="1"/>
  <c r="D616" i="1"/>
  <c r="N559" i="1"/>
  <c r="H560" i="1"/>
  <c r="G561" i="1"/>
  <c r="K560" i="1"/>
  <c r="L560" i="1" s="1"/>
  <c r="M560" i="1" s="1"/>
  <c r="J561" i="1"/>
  <c r="O616" i="1"/>
  <c r="I617" i="1" s="1"/>
  <c r="A617" i="1"/>
  <c r="Q615" i="1"/>
  <c r="R615" i="1" s="1"/>
  <c r="X616" i="1"/>
  <c r="W616" i="1"/>
  <c r="E616" i="1" l="1"/>
  <c r="F617" i="1" s="1"/>
  <c r="C556" i="1"/>
  <c r="P555" i="1"/>
  <c r="B555" i="1" s="1"/>
  <c r="D617" i="1"/>
  <c r="N560" i="1"/>
  <c r="J562" i="1"/>
  <c r="K561" i="1"/>
  <c r="L561" i="1" s="1"/>
  <c r="M561" i="1" s="1"/>
  <c r="H561" i="1"/>
  <c r="G562" i="1"/>
  <c r="O617" i="1"/>
  <c r="I618" i="1" s="1"/>
  <c r="A618" i="1"/>
  <c r="Q616" i="1"/>
  <c r="R616" i="1" s="1"/>
  <c r="X617" i="1"/>
  <c r="W617" i="1"/>
  <c r="E617" i="1" l="1"/>
  <c r="F618" i="1" s="1"/>
  <c r="C557" i="1"/>
  <c r="P556" i="1"/>
  <c r="B556" i="1" s="1"/>
  <c r="D618" i="1"/>
  <c r="N561" i="1"/>
  <c r="G563" i="1"/>
  <c r="H562" i="1"/>
  <c r="K562" i="1"/>
  <c r="L562" i="1" s="1"/>
  <c r="M562" i="1" s="1"/>
  <c r="J563" i="1"/>
  <c r="O618" i="1"/>
  <c r="I619" i="1" s="1"/>
  <c r="A619" i="1"/>
  <c r="W618" i="1"/>
  <c r="Q617" i="1"/>
  <c r="R617" i="1" s="1"/>
  <c r="X618" i="1"/>
  <c r="E618" i="1" l="1"/>
  <c r="F619" i="1" s="1"/>
  <c r="P557" i="1"/>
  <c r="B557" i="1" s="1"/>
  <c r="C558" i="1"/>
  <c r="D619" i="1"/>
  <c r="E619" i="1" s="1"/>
  <c r="N562" i="1"/>
  <c r="K563" i="1"/>
  <c r="L563" i="1" s="1"/>
  <c r="M563" i="1" s="1"/>
  <c r="J564" i="1"/>
  <c r="G564" i="1"/>
  <c r="H563" i="1"/>
  <c r="Q618" i="1"/>
  <c r="R618" i="1" s="1"/>
  <c r="X619" i="1"/>
  <c r="W619" i="1"/>
  <c r="A620" i="1"/>
  <c r="O619" i="1"/>
  <c r="I620" i="1" s="1"/>
  <c r="F620" i="1" l="1"/>
  <c r="C559" i="1"/>
  <c r="P558" i="1"/>
  <c r="B558" i="1" s="1"/>
  <c r="D620" i="1"/>
  <c r="E620" i="1" s="1"/>
  <c r="F621" i="1" s="1"/>
  <c r="N563" i="1"/>
  <c r="G565" i="1"/>
  <c r="H564" i="1"/>
  <c r="K564" i="1"/>
  <c r="L564" i="1" s="1"/>
  <c r="M564" i="1" s="1"/>
  <c r="J565" i="1"/>
  <c r="Q619" i="1"/>
  <c r="R619" i="1" s="1"/>
  <c r="X620" i="1"/>
  <c r="W620" i="1"/>
  <c r="A621" i="1"/>
  <c r="O620" i="1"/>
  <c r="I621" i="1" s="1"/>
  <c r="P559" i="1" l="1"/>
  <c r="B559" i="1" s="1"/>
  <c r="C560" i="1"/>
  <c r="D621" i="1"/>
  <c r="N564" i="1"/>
  <c r="K565" i="1"/>
  <c r="L565" i="1" s="1"/>
  <c r="M565" i="1" s="1"/>
  <c r="J566" i="1"/>
  <c r="G566" i="1"/>
  <c r="H565" i="1"/>
  <c r="Q620" i="1"/>
  <c r="R620" i="1" s="1"/>
  <c r="X621" i="1"/>
  <c r="W621" i="1"/>
  <c r="A622" i="1"/>
  <c r="O621" i="1"/>
  <c r="I622" i="1" s="1"/>
  <c r="E621" i="1" l="1"/>
  <c r="F622" i="1" s="1"/>
  <c r="C561" i="1"/>
  <c r="P560" i="1"/>
  <c r="B560" i="1" s="1"/>
  <c r="D622" i="1"/>
  <c r="E622" i="1" s="1"/>
  <c r="F623" i="1" s="1"/>
  <c r="N565" i="1"/>
  <c r="G567" i="1"/>
  <c r="H566" i="1"/>
  <c r="J567" i="1"/>
  <c r="K566" i="1"/>
  <c r="L566" i="1" s="1"/>
  <c r="M566" i="1" s="1"/>
  <c r="Q621" i="1"/>
  <c r="R621" i="1" s="1"/>
  <c r="X622" i="1"/>
  <c r="W622" i="1"/>
  <c r="O622" i="1"/>
  <c r="I623" i="1" s="1"/>
  <c r="A623" i="1"/>
  <c r="P561" i="1" l="1"/>
  <c r="C562" i="1"/>
  <c r="D623" i="1"/>
  <c r="N566" i="1"/>
  <c r="K567" i="1"/>
  <c r="L567" i="1" s="1"/>
  <c r="M567" i="1" s="1"/>
  <c r="J568" i="1"/>
  <c r="G568" i="1"/>
  <c r="H567" i="1"/>
  <c r="X623" i="1"/>
  <c r="W623" i="1"/>
  <c r="Q622" i="1"/>
  <c r="R622" i="1" s="1"/>
  <c r="O623" i="1"/>
  <c r="I624" i="1" s="1"/>
  <c r="A624" i="1"/>
  <c r="E623" i="1" l="1"/>
  <c r="F624" i="1" s="1"/>
  <c r="B561" i="1"/>
  <c r="C563" i="1"/>
  <c r="P562" i="1"/>
  <c r="B562" i="1" s="1"/>
  <c r="D624" i="1"/>
  <c r="N567" i="1"/>
  <c r="H568" i="1"/>
  <c r="G569" i="1"/>
  <c r="K568" i="1"/>
  <c r="L568" i="1" s="1"/>
  <c r="M568" i="1" s="1"/>
  <c r="J569" i="1"/>
  <c r="Q623" i="1"/>
  <c r="X624" i="1"/>
  <c r="W624" i="1"/>
  <c r="O624" i="1"/>
  <c r="I625" i="1" s="1"/>
  <c r="A625" i="1"/>
  <c r="E624" i="1" l="1"/>
  <c r="F625" i="1" s="1"/>
  <c r="C564" i="1"/>
  <c r="P563" i="1"/>
  <c r="B563" i="1" s="1"/>
  <c r="D625" i="1"/>
  <c r="N568" i="1"/>
  <c r="K569" i="1"/>
  <c r="L569" i="1" s="1"/>
  <c r="M569" i="1" s="1"/>
  <c r="J570" i="1"/>
  <c r="H569" i="1"/>
  <c r="G570" i="1"/>
  <c r="A626" i="1"/>
  <c r="O625" i="1"/>
  <c r="I626" i="1" s="1"/>
  <c r="Q624" i="1"/>
  <c r="R624" i="1" s="1"/>
  <c r="X625" i="1"/>
  <c r="W625" i="1"/>
  <c r="E625" i="1" l="1"/>
  <c r="F626" i="1" s="1"/>
  <c r="C565" i="1"/>
  <c r="P564" i="1"/>
  <c r="B564" i="1" s="1"/>
  <c r="D626" i="1"/>
  <c r="E626" i="1" s="1"/>
  <c r="N569" i="1"/>
  <c r="H570" i="1"/>
  <c r="G571" i="1"/>
  <c r="J571" i="1"/>
  <c r="K570" i="1"/>
  <c r="L570" i="1" s="1"/>
  <c r="M570" i="1" s="1"/>
  <c r="Q625" i="1"/>
  <c r="R625" i="1" s="1"/>
  <c r="X626" i="1"/>
  <c r="W626" i="1"/>
  <c r="O626" i="1"/>
  <c r="I627" i="1" s="1"/>
  <c r="A627" i="1"/>
  <c r="F627" i="1" l="1"/>
  <c r="P565" i="1"/>
  <c r="B565" i="1" s="1"/>
  <c r="C566" i="1"/>
  <c r="D627" i="1"/>
  <c r="E627" i="1" s="1"/>
  <c r="F628" i="1" s="1"/>
  <c r="N570" i="1"/>
  <c r="K571" i="1"/>
  <c r="L571" i="1" s="1"/>
  <c r="M571" i="1" s="1"/>
  <c r="J572" i="1"/>
  <c r="H571" i="1"/>
  <c r="G572" i="1"/>
  <c r="Q626" i="1"/>
  <c r="R626" i="1" s="1"/>
  <c r="X627" i="1"/>
  <c r="W627" i="1"/>
  <c r="A628" i="1"/>
  <c r="O627" i="1"/>
  <c r="I628" i="1" s="1"/>
  <c r="C567" i="1" l="1"/>
  <c r="P566" i="1"/>
  <c r="B566" i="1" s="1"/>
  <c r="D628" i="1"/>
  <c r="N571" i="1"/>
  <c r="H572" i="1"/>
  <c r="G573" i="1"/>
  <c r="K572" i="1"/>
  <c r="L572" i="1" s="1"/>
  <c r="M572" i="1" s="1"/>
  <c r="J573" i="1"/>
  <c r="Q627" i="1"/>
  <c r="R627" i="1" s="1"/>
  <c r="X628" i="1"/>
  <c r="W628" i="1"/>
  <c r="A629" i="1"/>
  <c r="O628" i="1"/>
  <c r="I629" i="1" s="1"/>
  <c r="E628" i="1" l="1"/>
  <c r="F629" i="1" s="1"/>
  <c r="P567" i="1"/>
  <c r="B567" i="1" s="1"/>
  <c r="C568" i="1"/>
  <c r="D629" i="1"/>
  <c r="N572" i="1"/>
  <c r="J574" i="1"/>
  <c r="K573" i="1"/>
  <c r="L573" i="1" s="1"/>
  <c r="M573" i="1" s="1"/>
  <c r="G574" i="1"/>
  <c r="H573" i="1"/>
  <c r="Q628" i="1"/>
  <c r="R628" i="1" s="1"/>
  <c r="X629" i="1"/>
  <c r="W629" i="1"/>
  <c r="O629" i="1"/>
  <c r="I630" i="1" s="1"/>
  <c r="A630" i="1"/>
  <c r="E629" i="1" l="1"/>
  <c r="F630" i="1" s="1"/>
  <c r="C569" i="1"/>
  <c r="P568" i="1"/>
  <c r="B568" i="1" s="1"/>
  <c r="D630" i="1"/>
  <c r="N573" i="1"/>
  <c r="H574" i="1"/>
  <c r="G575" i="1"/>
  <c r="J575" i="1"/>
  <c r="K574" i="1"/>
  <c r="L574" i="1" s="1"/>
  <c r="M574" i="1" s="1"/>
  <c r="Q629" i="1"/>
  <c r="R629" i="1" s="1"/>
  <c r="X630" i="1"/>
  <c r="W630" i="1"/>
  <c r="O630" i="1"/>
  <c r="I631" i="1" s="1"/>
  <c r="A631" i="1"/>
  <c r="E630" i="1" l="1"/>
  <c r="F631" i="1" s="1"/>
  <c r="C570" i="1"/>
  <c r="P569" i="1"/>
  <c r="B569" i="1" s="1"/>
  <c r="D631" i="1"/>
  <c r="N574" i="1"/>
  <c r="K575" i="1"/>
  <c r="L575" i="1" s="1"/>
  <c r="M575" i="1" s="1"/>
  <c r="J576" i="1"/>
  <c r="G576" i="1"/>
  <c r="H575" i="1"/>
  <c r="A632" i="1"/>
  <c r="O631" i="1"/>
  <c r="I632" i="1" s="1"/>
  <c r="X631" i="1"/>
  <c r="Q630" i="1"/>
  <c r="R630" i="1" s="1"/>
  <c r="W631" i="1"/>
  <c r="E631" i="1" l="1"/>
  <c r="F632" i="1" s="1"/>
  <c r="C571" i="1"/>
  <c r="P570" i="1"/>
  <c r="B570" i="1" s="1"/>
  <c r="D632" i="1"/>
  <c r="N575" i="1"/>
  <c r="H576" i="1"/>
  <c r="G577" i="1"/>
  <c r="K576" i="1"/>
  <c r="L576" i="1" s="1"/>
  <c r="M576" i="1" s="1"/>
  <c r="J577" i="1"/>
  <c r="Q631" i="1"/>
  <c r="R631" i="1" s="1"/>
  <c r="X632" i="1"/>
  <c r="W632" i="1"/>
  <c r="O632" i="1"/>
  <c r="I633" i="1" s="1"/>
  <c r="A633" i="1"/>
  <c r="E632" i="1" l="1"/>
  <c r="F633" i="1" s="1"/>
  <c r="P571" i="1"/>
  <c r="B571" i="1" s="1"/>
  <c r="C572" i="1"/>
  <c r="D633" i="1"/>
  <c r="E633" i="1" s="1"/>
  <c r="N576" i="1"/>
  <c r="H577" i="1"/>
  <c r="G578" i="1"/>
  <c r="K577" i="1"/>
  <c r="L577" i="1" s="1"/>
  <c r="M577" i="1" s="1"/>
  <c r="J578" i="1"/>
  <c r="A634" i="1"/>
  <c r="O633" i="1"/>
  <c r="I634" i="1" s="1"/>
  <c r="X633" i="1"/>
  <c r="W633" i="1"/>
  <c r="Q632" i="1"/>
  <c r="R632" i="1" s="1"/>
  <c r="F634" i="1" l="1"/>
  <c r="P572" i="1"/>
  <c r="B572" i="1" s="1"/>
  <c r="C573" i="1"/>
  <c r="D634" i="1"/>
  <c r="E634" i="1" s="1"/>
  <c r="F635" i="1" s="1"/>
  <c r="N577" i="1"/>
  <c r="K578" i="1"/>
  <c r="L578" i="1" s="1"/>
  <c r="M578" i="1" s="1"/>
  <c r="J579" i="1"/>
  <c r="H578" i="1"/>
  <c r="G579" i="1"/>
  <c r="O634" i="1"/>
  <c r="I635" i="1" s="1"/>
  <c r="A635" i="1"/>
  <c r="W634" i="1"/>
  <c r="Q633" i="1"/>
  <c r="R633" i="1" s="1"/>
  <c r="X634" i="1"/>
  <c r="C574" i="1" l="1"/>
  <c r="P573" i="1"/>
  <c r="B573" i="1" s="1"/>
  <c r="D635" i="1"/>
  <c r="N578" i="1"/>
  <c r="H579" i="1"/>
  <c r="G580" i="1"/>
  <c r="J580" i="1"/>
  <c r="K579" i="1"/>
  <c r="L579" i="1" s="1"/>
  <c r="M579" i="1" s="1"/>
  <c r="A636" i="1"/>
  <c r="O635" i="1"/>
  <c r="I636" i="1" s="1"/>
  <c r="Q634" i="1"/>
  <c r="R634" i="1" s="1"/>
  <c r="X635" i="1"/>
  <c r="W635" i="1"/>
  <c r="E635" i="1" l="1"/>
  <c r="F636" i="1" s="1"/>
  <c r="P574" i="1"/>
  <c r="B574" i="1" s="1"/>
  <c r="C575" i="1"/>
  <c r="D636" i="1"/>
  <c r="N579" i="1"/>
  <c r="K580" i="1"/>
  <c r="L580" i="1" s="1"/>
  <c r="M580" i="1" s="1"/>
  <c r="J581" i="1"/>
  <c r="G581" i="1"/>
  <c r="H580" i="1"/>
  <c r="A637" i="1"/>
  <c r="O636" i="1"/>
  <c r="I637" i="1" s="1"/>
  <c r="Q635" i="1"/>
  <c r="R635" i="1" s="1"/>
  <c r="X636" i="1"/>
  <c r="W636" i="1"/>
  <c r="E636" i="1" l="1"/>
  <c r="F637" i="1" s="1"/>
  <c r="P575" i="1"/>
  <c r="B575" i="1" s="1"/>
  <c r="C576" i="1"/>
  <c r="D637" i="1"/>
  <c r="N580" i="1"/>
  <c r="H581" i="1"/>
  <c r="G582" i="1"/>
  <c r="K581" i="1"/>
  <c r="L581" i="1" s="1"/>
  <c r="M581" i="1" s="1"/>
  <c r="J582" i="1"/>
  <c r="Q636" i="1"/>
  <c r="R636" i="1" s="1"/>
  <c r="X637" i="1"/>
  <c r="W637" i="1"/>
  <c r="O637" i="1"/>
  <c r="I638" i="1" s="1"/>
  <c r="A638" i="1"/>
  <c r="E637" i="1" l="1"/>
  <c r="F638" i="1" s="1"/>
  <c r="C577" i="1"/>
  <c r="P576" i="1"/>
  <c r="B576" i="1" s="1"/>
  <c r="D638" i="1"/>
  <c r="N581" i="1"/>
  <c r="K582" i="1"/>
  <c r="L582" i="1" s="1"/>
  <c r="M582" i="1" s="1"/>
  <c r="J583" i="1"/>
  <c r="H582" i="1"/>
  <c r="G583" i="1"/>
  <c r="O638" i="1"/>
  <c r="I639" i="1" s="1"/>
  <c r="A639" i="1"/>
  <c r="W638" i="1"/>
  <c r="Q637" i="1"/>
  <c r="R637" i="1" s="1"/>
  <c r="X638" i="1"/>
  <c r="E638" i="1" l="1"/>
  <c r="F639" i="1" s="1"/>
  <c r="C578" i="1"/>
  <c r="P577" i="1"/>
  <c r="B577" i="1" s="1"/>
  <c r="D639" i="1"/>
  <c r="N582" i="1"/>
  <c r="H583" i="1"/>
  <c r="G584" i="1"/>
  <c r="K583" i="1"/>
  <c r="L583" i="1" s="1"/>
  <c r="M583" i="1" s="1"/>
  <c r="J584" i="1"/>
  <c r="Q638" i="1"/>
  <c r="R638" i="1" s="1"/>
  <c r="X639" i="1"/>
  <c r="W639" i="1"/>
  <c r="A640" i="1"/>
  <c r="O639" i="1"/>
  <c r="I640" i="1" s="1"/>
  <c r="E639" i="1" l="1"/>
  <c r="F640" i="1" s="1"/>
  <c r="C579" i="1"/>
  <c r="P578" i="1"/>
  <c r="B578" i="1" s="1"/>
  <c r="D640" i="1"/>
  <c r="E640" i="1" s="1"/>
  <c r="N583" i="1"/>
  <c r="J585" i="1"/>
  <c r="K584" i="1"/>
  <c r="L584" i="1" s="1"/>
  <c r="M584" i="1" s="1"/>
  <c r="H584" i="1"/>
  <c r="G585" i="1"/>
  <c r="Q639" i="1"/>
  <c r="R639" i="1" s="1"/>
  <c r="X640" i="1"/>
  <c r="W640" i="1"/>
  <c r="O640" i="1"/>
  <c r="I641" i="1" s="1"/>
  <c r="A641" i="1"/>
  <c r="F641" i="1" l="1"/>
  <c r="P579" i="1"/>
  <c r="B579" i="1" s="1"/>
  <c r="C580" i="1"/>
  <c r="D641" i="1"/>
  <c r="E641" i="1" s="1"/>
  <c r="F642" i="1" s="1"/>
  <c r="N584" i="1"/>
  <c r="H585" i="1"/>
  <c r="G586" i="1"/>
  <c r="K585" i="1"/>
  <c r="L585" i="1" s="1"/>
  <c r="M585" i="1" s="1"/>
  <c r="J586" i="1"/>
  <c r="O641" i="1"/>
  <c r="I642" i="1" s="1"/>
  <c r="A642" i="1"/>
  <c r="Q640" i="1"/>
  <c r="R640" i="1" s="1"/>
  <c r="X641" i="1"/>
  <c r="W641" i="1"/>
  <c r="C581" i="1" l="1"/>
  <c r="P580" i="1"/>
  <c r="B580" i="1" s="1"/>
  <c r="D642" i="1"/>
  <c r="N585" i="1"/>
  <c r="K586" i="1"/>
  <c r="L586" i="1" s="1"/>
  <c r="M586" i="1" s="1"/>
  <c r="J587" i="1"/>
  <c r="H586" i="1"/>
  <c r="G587" i="1"/>
  <c r="Q641" i="1"/>
  <c r="R641" i="1" s="1"/>
  <c r="X642" i="1"/>
  <c r="W642" i="1"/>
  <c r="A643" i="1"/>
  <c r="O642" i="1"/>
  <c r="I643" i="1" s="1"/>
  <c r="E642" i="1" l="1"/>
  <c r="F643" i="1" s="1"/>
  <c r="C582" i="1"/>
  <c r="P581" i="1"/>
  <c r="B581" i="1" s="1"/>
  <c r="D643" i="1"/>
  <c r="N586" i="1"/>
  <c r="H587" i="1"/>
  <c r="G588" i="1"/>
  <c r="K587" i="1"/>
  <c r="L587" i="1" s="1"/>
  <c r="M587" i="1" s="1"/>
  <c r="J588" i="1"/>
  <c r="A644" i="1"/>
  <c r="O643" i="1"/>
  <c r="I644" i="1" s="1"/>
  <c r="X643" i="1"/>
  <c r="Q642" i="1"/>
  <c r="R642" i="1" s="1"/>
  <c r="W643" i="1"/>
  <c r="E643" i="1" l="1"/>
  <c r="F644" i="1" s="1"/>
  <c r="P582" i="1"/>
  <c r="B582" i="1" s="1"/>
  <c r="C583" i="1"/>
  <c r="D644" i="1"/>
  <c r="N587" i="1"/>
  <c r="J589" i="1"/>
  <c r="K588" i="1"/>
  <c r="L588" i="1" s="1"/>
  <c r="M588" i="1" s="1"/>
  <c r="H588" i="1"/>
  <c r="G589" i="1"/>
  <c r="Q643" i="1"/>
  <c r="R643" i="1" s="1"/>
  <c r="X644" i="1"/>
  <c r="W644" i="1"/>
  <c r="O644" i="1"/>
  <c r="I645" i="1" s="1"/>
  <c r="A645" i="1"/>
  <c r="E644" i="1" l="1"/>
  <c r="F645" i="1" s="1"/>
  <c r="P583" i="1"/>
  <c r="B583" i="1" s="1"/>
  <c r="C584" i="1"/>
  <c r="D645" i="1"/>
  <c r="N588" i="1"/>
  <c r="H589" i="1"/>
  <c r="G590" i="1"/>
  <c r="K589" i="1"/>
  <c r="L589" i="1" s="1"/>
  <c r="M589" i="1" s="1"/>
  <c r="J590" i="1"/>
  <c r="O645" i="1"/>
  <c r="I646" i="1" s="1"/>
  <c r="A646" i="1"/>
  <c r="Q644" i="1"/>
  <c r="R644" i="1" s="1"/>
  <c r="W645" i="1"/>
  <c r="X645" i="1"/>
  <c r="E645" i="1" l="1"/>
  <c r="F646" i="1" s="1"/>
  <c r="P584" i="1"/>
  <c r="B584" i="1" s="1"/>
  <c r="C585" i="1"/>
  <c r="D646" i="1"/>
  <c r="N589" i="1"/>
  <c r="K590" i="1"/>
  <c r="L590" i="1" s="1"/>
  <c r="M590" i="1" s="1"/>
  <c r="J591" i="1"/>
  <c r="G591" i="1"/>
  <c r="H590" i="1"/>
  <c r="O646" i="1"/>
  <c r="I647" i="1" s="1"/>
  <c r="A647" i="1"/>
  <c r="W646" i="1"/>
  <c r="Q645" i="1"/>
  <c r="R645" i="1" s="1"/>
  <c r="X646" i="1"/>
  <c r="E646" i="1" l="1"/>
  <c r="F647" i="1" s="1"/>
  <c r="C586" i="1"/>
  <c r="P585" i="1"/>
  <c r="B585" i="1" s="1"/>
  <c r="D647" i="1"/>
  <c r="E647" i="1" s="1"/>
  <c r="N590" i="1"/>
  <c r="H591" i="1"/>
  <c r="G592" i="1"/>
  <c r="J592" i="1"/>
  <c r="K591" i="1"/>
  <c r="L591" i="1" s="1"/>
  <c r="M591" i="1" s="1"/>
  <c r="A648" i="1"/>
  <c r="O647" i="1"/>
  <c r="I648" i="1" s="1"/>
  <c r="Q646" i="1"/>
  <c r="R646" i="1" s="1"/>
  <c r="X647" i="1"/>
  <c r="W647" i="1"/>
  <c r="F648" i="1" l="1"/>
  <c r="P586" i="1"/>
  <c r="B586" i="1" s="1"/>
  <c r="C587" i="1"/>
  <c r="D648" i="1"/>
  <c r="E648" i="1" s="1"/>
  <c r="F649" i="1" s="1"/>
  <c r="N591" i="1"/>
  <c r="J593" i="1"/>
  <c r="K592" i="1"/>
  <c r="L592" i="1" s="1"/>
  <c r="M592" i="1" s="1"/>
  <c r="G593" i="1"/>
  <c r="H592" i="1"/>
  <c r="Q647" i="1"/>
  <c r="R647" i="1" s="1"/>
  <c r="X648" i="1"/>
  <c r="W648" i="1"/>
  <c r="O648" i="1"/>
  <c r="I649" i="1" s="1"/>
  <c r="A649" i="1"/>
  <c r="C588" i="1" l="1"/>
  <c r="P587" i="1"/>
  <c r="B587" i="1" s="1"/>
  <c r="D649" i="1"/>
  <c r="N592" i="1"/>
  <c r="H593" i="1"/>
  <c r="G594" i="1"/>
  <c r="J594" i="1"/>
  <c r="K593" i="1"/>
  <c r="L593" i="1" s="1"/>
  <c r="M593" i="1" s="1"/>
  <c r="A650" i="1"/>
  <c r="O649" i="1"/>
  <c r="I650" i="1" s="1"/>
  <c r="X649" i="1"/>
  <c r="W649" i="1"/>
  <c r="Q648" i="1"/>
  <c r="R648" i="1" s="1"/>
  <c r="E649" i="1" l="1"/>
  <c r="F650" i="1" s="1"/>
  <c r="P588" i="1"/>
  <c r="B588" i="1" s="1"/>
  <c r="C589" i="1"/>
  <c r="D650" i="1"/>
  <c r="N593" i="1"/>
  <c r="J595" i="1"/>
  <c r="K594" i="1"/>
  <c r="L594" i="1" s="1"/>
  <c r="M594" i="1" s="1"/>
  <c r="H594" i="1"/>
  <c r="G595" i="1"/>
  <c r="W650" i="1"/>
  <c r="Q649" i="1"/>
  <c r="R649" i="1" s="1"/>
  <c r="X650" i="1"/>
  <c r="O650" i="1"/>
  <c r="I651" i="1" s="1"/>
  <c r="A651" i="1"/>
  <c r="E650" i="1" l="1"/>
  <c r="F651" i="1" s="1"/>
  <c r="P589" i="1"/>
  <c r="B589" i="1" s="1"/>
  <c r="C590" i="1"/>
  <c r="D651" i="1"/>
  <c r="E651" i="1" s="1"/>
  <c r="N594" i="1"/>
  <c r="H595" i="1"/>
  <c r="G596" i="1"/>
  <c r="K595" i="1"/>
  <c r="L595" i="1" s="1"/>
  <c r="M595" i="1" s="1"/>
  <c r="J596" i="1"/>
  <c r="Q650" i="1"/>
  <c r="R650" i="1" s="1"/>
  <c r="X651" i="1"/>
  <c r="W651" i="1"/>
  <c r="A652" i="1"/>
  <c r="O651" i="1"/>
  <c r="I652" i="1" s="1"/>
  <c r="A653" i="1" l="1"/>
  <c r="I653" i="1"/>
  <c r="F652" i="1"/>
  <c r="C591" i="1"/>
  <c r="P590" i="1"/>
  <c r="B590" i="1" s="1"/>
  <c r="D652" i="1"/>
  <c r="E652" i="1" s="1"/>
  <c r="N595" i="1"/>
  <c r="K596" i="1"/>
  <c r="L596" i="1" s="1"/>
  <c r="M596" i="1" s="1"/>
  <c r="J597" i="1"/>
  <c r="H596" i="1"/>
  <c r="G597" i="1"/>
  <c r="X652" i="1"/>
  <c r="Q651" i="1"/>
  <c r="R651" i="1" s="1"/>
  <c r="W652" i="1"/>
  <c r="A654" i="1" l="1"/>
  <c r="K653" i="1"/>
  <c r="O653" i="1"/>
  <c r="D653" i="1"/>
  <c r="E653" i="1" s="1"/>
  <c r="F654" i="1" s="1"/>
  <c r="F653" i="1"/>
  <c r="C592" i="1"/>
  <c r="P591" i="1"/>
  <c r="B591" i="1" s="1"/>
  <c r="N596" i="1"/>
  <c r="H597" i="1"/>
  <c r="G598" i="1"/>
  <c r="K597" i="1"/>
  <c r="L597" i="1" s="1"/>
  <c r="M597" i="1" s="1"/>
  <c r="J598" i="1"/>
  <c r="J654" i="1" l="1"/>
  <c r="K654" i="1" s="1"/>
  <c r="L654" i="1" s="1"/>
  <c r="X654" i="1"/>
  <c r="Q653" i="1"/>
  <c r="R653" i="1" s="1"/>
  <c r="W654" i="1"/>
  <c r="A655" i="1"/>
  <c r="O654" i="1"/>
  <c r="D654" i="1"/>
  <c r="E654" i="1" s="1"/>
  <c r="I654" i="1"/>
  <c r="P592" i="1"/>
  <c r="B592" i="1" s="1"/>
  <c r="C593" i="1"/>
  <c r="N597" i="1"/>
  <c r="G599" i="1"/>
  <c r="H598" i="1"/>
  <c r="K598" i="1"/>
  <c r="L598" i="1" s="1"/>
  <c r="M598" i="1" s="1"/>
  <c r="J599" i="1"/>
  <c r="X655" i="1" l="1"/>
  <c r="M654" i="1"/>
  <c r="Q654" i="1"/>
  <c r="R654" i="1" s="1"/>
  <c r="J655" i="1"/>
  <c r="K655" i="1" s="1"/>
  <c r="L655" i="1" s="1"/>
  <c r="I655" i="1"/>
  <c r="A656" i="1"/>
  <c r="O655" i="1"/>
  <c r="D655" i="1"/>
  <c r="E655" i="1" s="1"/>
  <c r="F655" i="1"/>
  <c r="W655" i="1"/>
  <c r="P593" i="1"/>
  <c r="C594" i="1"/>
  <c r="N598" i="1"/>
  <c r="K599" i="1"/>
  <c r="L599" i="1" s="1"/>
  <c r="M599" i="1" s="1"/>
  <c r="J600" i="1"/>
  <c r="H599" i="1"/>
  <c r="G600" i="1"/>
  <c r="W656" i="1" l="1"/>
  <c r="M655" i="1"/>
  <c r="Q655" i="1"/>
  <c r="R655" i="1" s="1"/>
  <c r="J656" i="1"/>
  <c r="I656" i="1"/>
  <c r="A657" i="1"/>
  <c r="O656" i="1"/>
  <c r="D656" i="1"/>
  <c r="E656" i="1" s="1"/>
  <c r="F657" i="1" s="1"/>
  <c r="X656" i="1"/>
  <c r="F656" i="1"/>
  <c r="B593" i="1"/>
  <c r="C595" i="1"/>
  <c r="P594" i="1"/>
  <c r="B594" i="1" s="1"/>
  <c r="N599" i="1"/>
  <c r="H600" i="1"/>
  <c r="G601" i="1"/>
  <c r="J601" i="1"/>
  <c r="K600" i="1"/>
  <c r="L600" i="1" s="1"/>
  <c r="M600" i="1" s="1"/>
  <c r="X657" i="1" l="1"/>
  <c r="J657" i="1"/>
  <c r="K657" i="1" s="1"/>
  <c r="K656" i="1"/>
  <c r="L656" i="1" s="1"/>
  <c r="M656" i="1" s="1"/>
  <c r="W657" i="1"/>
  <c r="Q656" i="1"/>
  <c r="R656" i="1" s="1"/>
  <c r="I657" i="1"/>
  <c r="A658" i="1"/>
  <c r="O657" i="1"/>
  <c r="D657" i="1"/>
  <c r="E657" i="1" s="1"/>
  <c r="C596" i="1"/>
  <c r="P595" i="1"/>
  <c r="B595" i="1" s="1"/>
  <c r="N600" i="1"/>
  <c r="K601" i="1"/>
  <c r="L601" i="1" s="1"/>
  <c r="M601" i="1" s="1"/>
  <c r="J602" i="1"/>
  <c r="H601" i="1"/>
  <c r="G602" i="1"/>
  <c r="L657" i="1" l="1"/>
  <c r="Q657" i="1"/>
  <c r="R657" i="1" s="1"/>
  <c r="J658" i="1"/>
  <c r="K658" i="1" s="1"/>
  <c r="L658" i="1" s="1"/>
  <c r="I658" i="1"/>
  <c r="A659" i="1"/>
  <c r="O658" i="1"/>
  <c r="D658" i="1"/>
  <c r="E658" i="1" s="1"/>
  <c r="F658" i="1"/>
  <c r="W658" i="1"/>
  <c r="X658" i="1"/>
  <c r="M657" i="1"/>
  <c r="P596" i="1"/>
  <c r="B596" i="1" s="1"/>
  <c r="C597" i="1"/>
  <c r="N601" i="1"/>
  <c r="G603" i="1"/>
  <c r="H602" i="1"/>
  <c r="K602" i="1"/>
  <c r="L602" i="1" s="1"/>
  <c r="M602" i="1" s="1"/>
  <c r="J603" i="1"/>
  <c r="X659" i="1" l="1"/>
  <c r="W659" i="1"/>
  <c r="Q658" i="1"/>
  <c r="R658" i="1" s="1"/>
  <c r="J659" i="1"/>
  <c r="K659" i="1" s="1"/>
  <c r="L659" i="1" s="1"/>
  <c r="I659" i="1"/>
  <c r="A660" i="1"/>
  <c r="O659" i="1"/>
  <c r="D659" i="1"/>
  <c r="E659" i="1" s="1"/>
  <c r="F660" i="1" s="1"/>
  <c r="F659" i="1"/>
  <c r="M658" i="1"/>
  <c r="C598" i="1"/>
  <c r="P597" i="1"/>
  <c r="B597" i="1" s="1"/>
  <c r="N602" i="1"/>
  <c r="K603" i="1"/>
  <c r="L603" i="1" s="1"/>
  <c r="M603" i="1" s="1"/>
  <c r="J604" i="1"/>
  <c r="H603" i="1"/>
  <c r="G604" i="1"/>
  <c r="X660" i="1" l="1"/>
  <c r="W660" i="1"/>
  <c r="Q659" i="1"/>
  <c r="R659" i="1" s="1"/>
  <c r="J660" i="1"/>
  <c r="K660" i="1" s="1"/>
  <c r="L660" i="1" s="1"/>
  <c r="I660" i="1"/>
  <c r="M659" i="1"/>
  <c r="A661" i="1"/>
  <c r="D660" i="1"/>
  <c r="E660" i="1" s="1"/>
  <c r="O660" i="1"/>
  <c r="C599" i="1"/>
  <c r="P598" i="1"/>
  <c r="B598" i="1" s="1"/>
  <c r="N603" i="1"/>
  <c r="G605" i="1"/>
  <c r="H604" i="1"/>
  <c r="J605" i="1"/>
  <c r="K604" i="1"/>
  <c r="L604" i="1" s="1"/>
  <c r="M604" i="1" s="1"/>
  <c r="M660" i="1" l="1"/>
  <c r="F661" i="1"/>
  <c r="Q660" i="1"/>
  <c r="R660" i="1" s="1"/>
  <c r="X661" i="1"/>
  <c r="W661" i="1"/>
  <c r="J661" i="1"/>
  <c r="K661" i="1" s="1"/>
  <c r="L661" i="1" s="1"/>
  <c r="I661" i="1"/>
  <c r="D661" i="1"/>
  <c r="E661" i="1" s="1"/>
  <c r="F662" i="1" s="1"/>
  <c r="O661" i="1"/>
  <c r="A662" i="1"/>
  <c r="C600" i="1"/>
  <c r="P599" i="1"/>
  <c r="B599" i="1" s="1"/>
  <c r="N604" i="1"/>
  <c r="K605" i="1"/>
  <c r="L605" i="1" s="1"/>
  <c r="M605" i="1" s="1"/>
  <c r="J606" i="1"/>
  <c r="H605" i="1"/>
  <c r="G606" i="1"/>
  <c r="M661" i="1" l="1"/>
  <c r="A663" i="1"/>
  <c r="O662" i="1"/>
  <c r="D662" i="1"/>
  <c r="E662" i="1" s="1"/>
  <c r="F663" i="1" s="1"/>
  <c r="W662" i="1"/>
  <c r="Q661" i="1"/>
  <c r="R661" i="1" s="1"/>
  <c r="X662" i="1"/>
  <c r="J662" i="1"/>
  <c r="K662" i="1" s="1"/>
  <c r="L662" i="1" s="1"/>
  <c r="I662" i="1"/>
  <c r="P600" i="1"/>
  <c r="B600" i="1" s="1"/>
  <c r="C601" i="1"/>
  <c r="N605" i="1"/>
  <c r="H606" i="1"/>
  <c r="G607" i="1"/>
  <c r="K606" i="1"/>
  <c r="L606" i="1" s="1"/>
  <c r="M606" i="1" s="1"/>
  <c r="J607" i="1"/>
  <c r="X663" i="1" l="1"/>
  <c r="W663" i="1"/>
  <c r="Q662" i="1"/>
  <c r="R662" i="1" s="1"/>
  <c r="J663" i="1"/>
  <c r="K663" i="1" s="1"/>
  <c r="L663" i="1" s="1"/>
  <c r="I663" i="1"/>
  <c r="D663" i="1"/>
  <c r="E663" i="1" s="1"/>
  <c r="F664" i="1" s="1"/>
  <c r="O663" i="1"/>
  <c r="A664" i="1"/>
  <c r="M662" i="1"/>
  <c r="C602" i="1"/>
  <c r="P601" i="1"/>
  <c r="B601" i="1" s="1"/>
  <c r="N606" i="1"/>
  <c r="H607" i="1"/>
  <c r="G608" i="1"/>
  <c r="K607" i="1"/>
  <c r="L607" i="1" s="1"/>
  <c r="M607" i="1" s="1"/>
  <c r="J608" i="1"/>
  <c r="O664" i="1" l="1"/>
  <c r="A665" i="1"/>
  <c r="D664" i="1"/>
  <c r="E664" i="1" s="1"/>
  <c r="F665" i="1" s="1"/>
  <c r="Q663" i="1"/>
  <c r="R663" i="1" s="1"/>
  <c r="X664" i="1"/>
  <c r="W664" i="1"/>
  <c r="J664" i="1"/>
  <c r="K664" i="1" s="1"/>
  <c r="L664" i="1" s="1"/>
  <c r="I664" i="1"/>
  <c r="M663" i="1"/>
  <c r="C603" i="1"/>
  <c r="P602" i="1"/>
  <c r="B602" i="1" s="1"/>
  <c r="N607" i="1"/>
  <c r="J609" i="1"/>
  <c r="K608" i="1"/>
  <c r="L608" i="1" s="1"/>
  <c r="M608" i="1" s="1"/>
  <c r="G609" i="1"/>
  <c r="H608" i="1"/>
  <c r="D665" i="1" l="1"/>
  <c r="E665" i="1" s="1"/>
  <c r="F666" i="1" s="1"/>
  <c r="O665" i="1"/>
  <c r="A666" i="1"/>
  <c r="M664" i="1"/>
  <c r="X665" i="1"/>
  <c r="W665" i="1"/>
  <c r="Q664" i="1"/>
  <c r="R664" i="1" s="1"/>
  <c r="J665" i="1"/>
  <c r="K665" i="1" s="1"/>
  <c r="L665" i="1" s="1"/>
  <c r="I665" i="1"/>
  <c r="C604" i="1"/>
  <c r="P603" i="1"/>
  <c r="B603" i="1" s="1"/>
  <c r="N608" i="1"/>
  <c r="H609" i="1"/>
  <c r="G610" i="1"/>
  <c r="K609" i="1"/>
  <c r="L609" i="1" s="1"/>
  <c r="M609" i="1" s="1"/>
  <c r="J610" i="1"/>
  <c r="A667" i="1" l="1"/>
  <c r="D666" i="1"/>
  <c r="E666" i="1" s="1"/>
  <c r="F667" i="1" s="1"/>
  <c r="O666" i="1"/>
  <c r="M665" i="1"/>
  <c r="Q665" i="1"/>
  <c r="R665" i="1" s="1"/>
  <c r="X666" i="1"/>
  <c r="W666" i="1"/>
  <c r="J666" i="1"/>
  <c r="K666" i="1" s="1"/>
  <c r="L666" i="1" s="1"/>
  <c r="I666" i="1"/>
  <c r="C605" i="1"/>
  <c r="P604" i="1"/>
  <c r="B604" i="1" s="1"/>
  <c r="N609" i="1"/>
  <c r="J611" i="1"/>
  <c r="K610" i="1"/>
  <c r="L610" i="1" s="1"/>
  <c r="M610" i="1" s="1"/>
  <c r="H610" i="1"/>
  <c r="G611" i="1"/>
  <c r="Q666" i="1" l="1"/>
  <c r="R666" i="1" s="1"/>
  <c r="X667" i="1"/>
  <c r="W667" i="1"/>
  <c r="J667" i="1"/>
  <c r="K667" i="1" s="1"/>
  <c r="L667" i="1" s="1"/>
  <c r="I667" i="1"/>
  <c r="M666" i="1"/>
  <c r="D667" i="1"/>
  <c r="E667" i="1" s="1"/>
  <c r="F668" i="1" s="1"/>
  <c r="O667" i="1"/>
  <c r="A668" i="1"/>
  <c r="P605" i="1"/>
  <c r="B605" i="1" s="1"/>
  <c r="C606" i="1"/>
  <c r="N610" i="1"/>
  <c r="G612" i="1"/>
  <c r="H611" i="1"/>
  <c r="K611" i="1"/>
  <c r="L611" i="1" s="1"/>
  <c r="M611" i="1" s="1"/>
  <c r="J612" i="1"/>
  <c r="W668" i="1" l="1"/>
  <c r="Q667" i="1"/>
  <c r="R667" i="1" s="1"/>
  <c r="X668" i="1"/>
  <c r="J668" i="1"/>
  <c r="K668" i="1" s="1"/>
  <c r="L668" i="1" s="1"/>
  <c r="I668" i="1"/>
  <c r="M667" i="1"/>
  <c r="O668" i="1"/>
  <c r="D668" i="1"/>
  <c r="E668" i="1" s="1"/>
  <c r="F669" i="1" s="1"/>
  <c r="A669" i="1"/>
  <c r="C607" i="1"/>
  <c r="P606" i="1"/>
  <c r="B606" i="1" s="1"/>
  <c r="N611" i="1"/>
  <c r="J613" i="1"/>
  <c r="K612" i="1"/>
  <c r="L612" i="1" s="1"/>
  <c r="M612" i="1" s="1"/>
  <c r="H612" i="1"/>
  <c r="G613" i="1"/>
  <c r="W669" i="1" l="1"/>
  <c r="Q668" i="1"/>
  <c r="R668" i="1" s="1"/>
  <c r="X669" i="1"/>
  <c r="J669" i="1"/>
  <c r="K669" i="1" s="1"/>
  <c r="L669" i="1" s="1"/>
  <c r="I669" i="1"/>
  <c r="M668" i="1"/>
  <c r="D669" i="1"/>
  <c r="E669" i="1" s="1"/>
  <c r="F670" i="1" s="1"/>
  <c r="A670" i="1"/>
  <c r="O669" i="1"/>
  <c r="C608" i="1"/>
  <c r="P607" i="1"/>
  <c r="B607" i="1" s="1"/>
  <c r="N612" i="1"/>
  <c r="H613" i="1"/>
  <c r="G614" i="1"/>
  <c r="J614" i="1"/>
  <c r="K613" i="1"/>
  <c r="L613" i="1" s="1"/>
  <c r="M613" i="1" s="1"/>
  <c r="A671" i="1" l="1"/>
  <c r="O670" i="1"/>
  <c r="D670" i="1"/>
  <c r="E670" i="1" s="1"/>
  <c r="F671" i="1" s="1"/>
  <c r="M669" i="1"/>
  <c r="Q669" i="1"/>
  <c r="R669" i="1" s="1"/>
  <c r="X670" i="1"/>
  <c r="W670" i="1"/>
  <c r="J670" i="1"/>
  <c r="K670" i="1" s="1"/>
  <c r="L670" i="1" s="1"/>
  <c r="I670" i="1"/>
  <c r="C609" i="1"/>
  <c r="P608" i="1"/>
  <c r="B608" i="1" s="1"/>
  <c r="N613" i="1"/>
  <c r="K614" i="1"/>
  <c r="L614" i="1" s="1"/>
  <c r="M614" i="1" s="1"/>
  <c r="J615" i="1"/>
  <c r="G615" i="1"/>
  <c r="H614" i="1"/>
  <c r="W671" i="1" l="1"/>
  <c r="Q670" i="1"/>
  <c r="R670" i="1" s="1"/>
  <c r="X671" i="1"/>
  <c r="J671" i="1"/>
  <c r="K671" i="1" s="1"/>
  <c r="L671" i="1" s="1"/>
  <c r="I671" i="1"/>
  <c r="M670" i="1"/>
  <c r="O671" i="1"/>
  <c r="A672" i="1"/>
  <c r="D671" i="1"/>
  <c r="E671" i="1" s="1"/>
  <c r="F672" i="1" s="1"/>
  <c r="P609" i="1"/>
  <c r="B609" i="1" s="1"/>
  <c r="C610" i="1"/>
  <c r="N614" i="1"/>
  <c r="G616" i="1"/>
  <c r="H615" i="1"/>
  <c r="K615" i="1"/>
  <c r="L615" i="1" s="1"/>
  <c r="M615" i="1" s="1"/>
  <c r="J616" i="1"/>
  <c r="A673" i="1" l="1"/>
  <c r="D672" i="1"/>
  <c r="E672" i="1" s="1"/>
  <c r="F673" i="1" s="1"/>
  <c r="O672" i="1"/>
  <c r="X672" i="1"/>
  <c r="W672" i="1"/>
  <c r="Q671" i="1"/>
  <c r="R671" i="1" s="1"/>
  <c r="J672" i="1"/>
  <c r="K672" i="1" s="1"/>
  <c r="L672" i="1" s="1"/>
  <c r="I672" i="1"/>
  <c r="M671" i="1"/>
  <c r="C611" i="1"/>
  <c r="P610" i="1"/>
  <c r="B610" i="1" s="1"/>
  <c r="N615" i="1"/>
  <c r="J617" i="1"/>
  <c r="K616" i="1"/>
  <c r="L616" i="1" s="1"/>
  <c r="M616" i="1" s="1"/>
  <c r="G617" i="1"/>
  <c r="H616" i="1"/>
  <c r="W673" i="1" l="1"/>
  <c r="Q672" i="1"/>
  <c r="R672" i="1" s="1"/>
  <c r="X673" i="1"/>
  <c r="J673" i="1"/>
  <c r="K673" i="1" s="1"/>
  <c r="L673" i="1" s="1"/>
  <c r="I673" i="1"/>
  <c r="M672" i="1"/>
  <c r="D673" i="1"/>
  <c r="E673" i="1" s="1"/>
  <c r="F674" i="1" s="1"/>
  <c r="O673" i="1"/>
  <c r="A674" i="1"/>
  <c r="C612" i="1"/>
  <c r="P611" i="1"/>
  <c r="B611" i="1" s="1"/>
  <c r="N616" i="1"/>
  <c r="H617" i="1"/>
  <c r="G618" i="1"/>
  <c r="K617" i="1"/>
  <c r="L617" i="1" s="1"/>
  <c r="M617" i="1" s="1"/>
  <c r="J618" i="1"/>
  <c r="Q673" i="1" l="1"/>
  <c r="R673" i="1" s="1"/>
  <c r="X674" i="1"/>
  <c r="W674" i="1"/>
  <c r="J674" i="1"/>
  <c r="K674" i="1" s="1"/>
  <c r="L674" i="1" s="1"/>
  <c r="I674" i="1"/>
  <c r="M673" i="1"/>
  <c r="A675" i="1"/>
  <c r="D674" i="1"/>
  <c r="E674" i="1" s="1"/>
  <c r="F675" i="1" s="1"/>
  <c r="O674" i="1"/>
  <c r="C613" i="1"/>
  <c r="P612" i="1"/>
  <c r="B612" i="1" s="1"/>
  <c r="N617" i="1"/>
  <c r="K618" i="1"/>
  <c r="L618" i="1" s="1"/>
  <c r="M618" i="1" s="1"/>
  <c r="J619" i="1"/>
  <c r="H618" i="1"/>
  <c r="G619" i="1"/>
  <c r="D675" i="1" l="1"/>
  <c r="E675" i="1" s="1"/>
  <c r="F676" i="1" s="1"/>
  <c r="A676" i="1"/>
  <c r="O675" i="1"/>
  <c r="M674" i="1"/>
  <c r="W675" i="1"/>
  <c r="Q674" i="1"/>
  <c r="R674" i="1" s="1"/>
  <c r="X675" i="1"/>
  <c r="J675" i="1"/>
  <c r="K675" i="1" s="1"/>
  <c r="L675" i="1" s="1"/>
  <c r="I675" i="1"/>
  <c r="P613" i="1"/>
  <c r="B613" i="1" s="1"/>
  <c r="C614" i="1"/>
  <c r="N618" i="1"/>
  <c r="H619" i="1"/>
  <c r="G620" i="1"/>
  <c r="J620" i="1"/>
  <c r="K619" i="1"/>
  <c r="L619" i="1" s="1"/>
  <c r="M619" i="1" s="1"/>
  <c r="X676" i="1" l="1"/>
  <c r="W676" i="1"/>
  <c r="Q675" i="1"/>
  <c r="R675" i="1" s="1"/>
  <c r="J676" i="1"/>
  <c r="K676" i="1" s="1"/>
  <c r="L676" i="1" s="1"/>
  <c r="I676" i="1"/>
  <c r="M675" i="1"/>
  <c r="O676" i="1"/>
  <c r="A677" i="1"/>
  <c r="D676" i="1"/>
  <c r="E676" i="1" s="1"/>
  <c r="F677" i="1" s="1"/>
  <c r="C615" i="1"/>
  <c r="P614" i="1"/>
  <c r="B614" i="1" s="1"/>
  <c r="N619" i="1"/>
  <c r="J621" i="1"/>
  <c r="K620" i="1"/>
  <c r="L620" i="1" s="1"/>
  <c r="M620" i="1" s="1"/>
  <c r="G621" i="1"/>
  <c r="H620" i="1"/>
  <c r="D677" i="1" l="1"/>
  <c r="E677" i="1" s="1"/>
  <c r="F678" i="1" s="1"/>
  <c r="O677" i="1"/>
  <c r="A678" i="1"/>
  <c r="W677" i="1"/>
  <c r="Q676" i="1"/>
  <c r="R676" i="1" s="1"/>
  <c r="X677" i="1"/>
  <c r="J677" i="1"/>
  <c r="K677" i="1" s="1"/>
  <c r="L677" i="1" s="1"/>
  <c r="I677" i="1"/>
  <c r="M676" i="1"/>
  <c r="C616" i="1"/>
  <c r="P615" i="1"/>
  <c r="B615" i="1" s="1"/>
  <c r="N620" i="1"/>
  <c r="G622" i="1"/>
  <c r="H621" i="1"/>
  <c r="J622" i="1"/>
  <c r="K621" i="1"/>
  <c r="L621" i="1" s="1"/>
  <c r="M621" i="1" s="1"/>
  <c r="M677" i="1" l="1"/>
  <c r="O678" i="1"/>
  <c r="A679" i="1"/>
  <c r="D678" i="1"/>
  <c r="E678" i="1" s="1"/>
  <c r="F679" i="1" s="1"/>
  <c r="X678" i="1"/>
  <c r="W678" i="1"/>
  <c r="Q677" i="1"/>
  <c r="R677" i="1" s="1"/>
  <c r="J678" i="1"/>
  <c r="K678" i="1" s="1"/>
  <c r="L678" i="1" s="1"/>
  <c r="I678" i="1"/>
  <c r="C617" i="1"/>
  <c r="P616" i="1"/>
  <c r="B616" i="1" s="1"/>
  <c r="N621" i="1"/>
  <c r="K622" i="1"/>
  <c r="L622" i="1" s="1"/>
  <c r="M622" i="1" s="1"/>
  <c r="J623" i="1"/>
  <c r="H622" i="1"/>
  <c r="G623" i="1"/>
  <c r="W679" i="1" l="1"/>
  <c r="Q678" i="1"/>
  <c r="R678" i="1" s="1"/>
  <c r="X679" i="1"/>
  <c r="J679" i="1"/>
  <c r="K679" i="1" s="1"/>
  <c r="L679" i="1" s="1"/>
  <c r="I679" i="1"/>
  <c r="D679" i="1"/>
  <c r="E679" i="1" s="1"/>
  <c r="F680" i="1" s="1"/>
  <c r="A680" i="1"/>
  <c r="O679" i="1"/>
  <c r="M678" i="1"/>
  <c r="P617" i="1"/>
  <c r="B617" i="1" s="1"/>
  <c r="C618" i="1"/>
  <c r="N622" i="1"/>
  <c r="G624" i="1"/>
  <c r="H623" i="1"/>
  <c r="K623" i="1"/>
  <c r="L623" i="1" s="1"/>
  <c r="M623" i="1" s="1"/>
  <c r="J624" i="1"/>
  <c r="O680" i="1" l="1"/>
  <c r="A681" i="1"/>
  <c r="D680" i="1"/>
  <c r="E680" i="1" s="1"/>
  <c r="F681" i="1" s="1"/>
  <c r="X680" i="1"/>
  <c r="W680" i="1"/>
  <c r="Q679" i="1"/>
  <c r="R679" i="1" s="1"/>
  <c r="J680" i="1"/>
  <c r="K680" i="1" s="1"/>
  <c r="L680" i="1" s="1"/>
  <c r="I680" i="1"/>
  <c r="M679" i="1"/>
  <c r="C619" i="1"/>
  <c r="P618" i="1"/>
  <c r="B618" i="1" s="1"/>
  <c r="N623" i="1"/>
  <c r="K624" i="1"/>
  <c r="L624" i="1" s="1"/>
  <c r="M624" i="1" s="1"/>
  <c r="J625" i="1"/>
  <c r="G625" i="1"/>
  <c r="H624" i="1"/>
  <c r="D681" i="1" l="1"/>
  <c r="E681" i="1" s="1"/>
  <c r="F682" i="1" s="1"/>
  <c r="A682" i="1"/>
  <c r="O681" i="1"/>
  <c r="M680" i="1"/>
  <c r="W681" i="1"/>
  <c r="Q680" i="1"/>
  <c r="R680" i="1" s="1"/>
  <c r="X681" i="1"/>
  <c r="J681" i="1"/>
  <c r="K681" i="1" s="1"/>
  <c r="L681" i="1" s="1"/>
  <c r="I681" i="1"/>
  <c r="C620" i="1"/>
  <c r="P619" i="1"/>
  <c r="B619" i="1" s="1"/>
  <c r="N624" i="1"/>
  <c r="H625" i="1"/>
  <c r="G626" i="1"/>
  <c r="K625" i="1"/>
  <c r="L625" i="1" s="1"/>
  <c r="M625" i="1" s="1"/>
  <c r="J626" i="1"/>
  <c r="Q681" i="1" l="1"/>
  <c r="R681" i="1" s="1"/>
  <c r="W682" i="1"/>
  <c r="X682" i="1"/>
  <c r="J682" i="1"/>
  <c r="K682" i="1" s="1"/>
  <c r="L682" i="1" s="1"/>
  <c r="I682" i="1"/>
  <c r="M681" i="1"/>
  <c r="O682" i="1"/>
  <c r="A683" i="1"/>
  <c r="D682" i="1"/>
  <c r="E682" i="1" s="1"/>
  <c r="F683" i="1" s="1"/>
  <c r="C621" i="1"/>
  <c r="P620" i="1"/>
  <c r="B620" i="1" s="1"/>
  <c r="N625" i="1"/>
  <c r="K626" i="1"/>
  <c r="L626" i="1" s="1"/>
  <c r="M626" i="1" s="1"/>
  <c r="J627" i="1"/>
  <c r="G627" i="1"/>
  <c r="H626" i="1"/>
  <c r="D683" i="1" l="1"/>
  <c r="E683" i="1" s="1"/>
  <c r="F684" i="1" s="1"/>
  <c r="O683" i="1"/>
  <c r="A684" i="1"/>
  <c r="M682" i="1"/>
  <c r="W683" i="1"/>
  <c r="Q682" i="1"/>
  <c r="R682" i="1" s="1"/>
  <c r="X683" i="1"/>
  <c r="J683" i="1"/>
  <c r="K683" i="1" s="1"/>
  <c r="L683" i="1" s="1"/>
  <c r="I683" i="1"/>
  <c r="C622" i="1"/>
  <c r="P621" i="1"/>
  <c r="B621" i="1" s="1"/>
  <c r="R623" i="1"/>
  <c r="N626" i="1"/>
  <c r="H627" i="1"/>
  <c r="G628" i="1"/>
  <c r="J628" i="1"/>
  <c r="K627" i="1"/>
  <c r="L627" i="1" s="1"/>
  <c r="M627" i="1" s="1"/>
  <c r="O684" i="1" l="1"/>
  <c r="A685" i="1"/>
  <c r="D684" i="1"/>
  <c r="E684" i="1" s="1"/>
  <c r="F685" i="1" s="1"/>
  <c r="M683" i="1"/>
  <c r="X684" i="1"/>
  <c r="W684" i="1"/>
  <c r="Q683" i="1"/>
  <c r="R683" i="1" s="1"/>
  <c r="J684" i="1"/>
  <c r="K684" i="1" s="1"/>
  <c r="L684" i="1" s="1"/>
  <c r="I684" i="1"/>
  <c r="C623" i="1"/>
  <c r="P622" i="1"/>
  <c r="B622" i="1" s="1"/>
  <c r="N627" i="1"/>
  <c r="K628" i="1"/>
  <c r="L628" i="1" s="1"/>
  <c r="M628" i="1" s="1"/>
  <c r="J629" i="1"/>
  <c r="G629" i="1"/>
  <c r="H628" i="1"/>
  <c r="M684" i="1" l="1"/>
  <c r="D685" i="1"/>
  <c r="E685" i="1" s="1"/>
  <c r="F686" i="1" s="1"/>
  <c r="O685" i="1"/>
  <c r="A686" i="1"/>
  <c r="X685" i="1"/>
  <c r="W685" i="1"/>
  <c r="Q684" i="1"/>
  <c r="R684" i="1" s="1"/>
  <c r="J685" i="1"/>
  <c r="K685" i="1" s="1"/>
  <c r="L685" i="1" s="1"/>
  <c r="I685" i="1"/>
  <c r="P623" i="1"/>
  <c r="B623" i="1" s="1"/>
  <c r="C624" i="1"/>
  <c r="N628" i="1"/>
  <c r="G630" i="1"/>
  <c r="H629" i="1"/>
  <c r="J630" i="1"/>
  <c r="K629" i="1"/>
  <c r="L629" i="1" s="1"/>
  <c r="M629" i="1" s="1"/>
  <c r="D686" i="1" l="1"/>
  <c r="E686" i="1" s="1"/>
  <c r="F687" i="1" s="1"/>
  <c r="O686" i="1"/>
  <c r="A687" i="1"/>
  <c r="M685" i="1"/>
  <c r="Q685" i="1"/>
  <c r="R685" i="1" s="1"/>
  <c r="X686" i="1"/>
  <c r="W686" i="1"/>
  <c r="J686" i="1"/>
  <c r="K686" i="1" s="1"/>
  <c r="L686" i="1" s="1"/>
  <c r="I686" i="1"/>
  <c r="P624" i="1"/>
  <c r="B624" i="1" s="1"/>
  <c r="C625" i="1"/>
  <c r="N629" i="1"/>
  <c r="K630" i="1"/>
  <c r="L630" i="1" s="1"/>
  <c r="M630" i="1" s="1"/>
  <c r="J631" i="1"/>
  <c r="G631" i="1"/>
  <c r="H630" i="1"/>
  <c r="A688" i="1" l="1"/>
  <c r="D687" i="1"/>
  <c r="E687" i="1" s="1"/>
  <c r="F688" i="1" s="1"/>
  <c r="O687" i="1"/>
  <c r="M686" i="1"/>
  <c r="W687" i="1"/>
  <c r="X687" i="1"/>
  <c r="Q686" i="1"/>
  <c r="R686" i="1" s="1"/>
  <c r="J687" i="1"/>
  <c r="K687" i="1" s="1"/>
  <c r="L687" i="1" s="1"/>
  <c r="I687" i="1"/>
  <c r="C626" i="1"/>
  <c r="P625" i="1"/>
  <c r="B625" i="1" s="1"/>
  <c r="N630" i="1"/>
  <c r="H631" i="1"/>
  <c r="G632" i="1"/>
  <c r="J632" i="1"/>
  <c r="K631" i="1"/>
  <c r="L631" i="1" s="1"/>
  <c r="M631" i="1" s="1"/>
  <c r="M687" i="1" l="1"/>
  <c r="Q687" i="1"/>
  <c r="R687" i="1" s="1"/>
  <c r="X688" i="1"/>
  <c r="W688" i="1"/>
  <c r="J688" i="1"/>
  <c r="K688" i="1" s="1"/>
  <c r="L688" i="1" s="1"/>
  <c r="I688" i="1"/>
  <c r="D688" i="1"/>
  <c r="E688" i="1" s="1"/>
  <c r="F689" i="1" s="1"/>
  <c r="O688" i="1"/>
  <c r="A689" i="1"/>
  <c r="C627" i="1"/>
  <c r="P626" i="1"/>
  <c r="B626" i="1" s="1"/>
  <c r="N631" i="1"/>
  <c r="K632" i="1"/>
  <c r="L632" i="1" s="1"/>
  <c r="M632" i="1" s="1"/>
  <c r="J633" i="1"/>
  <c r="H632" i="1"/>
  <c r="G633" i="1"/>
  <c r="X689" i="1" l="1"/>
  <c r="W689" i="1"/>
  <c r="Q688" i="1"/>
  <c r="R688" i="1" s="1"/>
  <c r="J689" i="1"/>
  <c r="K689" i="1" s="1"/>
  <c r="L689" i="1" s="1"/>
  <c r="I689" i="1"/>
  <c r="M688" i="1"/>
  <c r="A690" i="1"/>
  <c r="D689" i="1"/>
  <c r="E689" i="1" s="1"/>
  <c r="F690" i="1" s="1"/>
  <c r="O689" i="1"/>
  <c r="C628" i="1"/>
  <c r="P627" i="1"/>
  <c r="B627" i="1" s="1"/>
  <c r="N632" i="1"/>
  <c r="H633" i="1"/>
  <c r="G634" i="1"/>
  <c r="K633" i="1"/>
  <c r="L633" i="1" s="1"/>
  <c r="M633" i="1" s="1"/>
  <c r="J634" i="1"/>
  <c r="M689" i="1" l="1"/>
  <c r="A691" i="1"/>
  <c r="D690" i="1"/>
  <c r="E690" i="1" s="1"/>
  <c r="F691" i="1" s="1"/>
  <c r="O690" i="1"/>
  <c r="Q689" i="1"/>
  <c r="R689" i="1" s="1"/>
  <c r="X690" i="1"/>
  <c r="W690" i="1"/>
  <c r="J690" i="1"/>
  <c r="K690" i="1" s="1"/>
  <c r="L690" i="1" s="1"/>
  <c r="I690" i="1"/>
  <c r="C629" i="1"/>
  <c r="P628" i="1"/>
  <c r="B628" i="1" s="1"/>
  <c r="N633" i="1"/>
  <c r="K634" i="1"/>
  <c r="L634" i="1" s="1"/>
  <c r="M634" i="1" s="1"/>
  <c r="J635" i="1"/>
  <c r="G635" i="1"/>
  <c r="H634" i="1"/>
  <c r="O691" i="1" l="1"/>
  <c r="D691" i="1"/>
  <c r="E691" i="1" s="1"/>
  <c r="F692" i="1" s="1"/>
  <c r="A692" i="1"/>
  <c r="Q690" i="1"/>
  <c r="R690" i="1" s="1"/>
  <c r="X691" i="1"/>
  <c r="W691" i="1"/>
  <c r="J691" i="1"/>
  <c r="K691" i="1" s="1"/>
  <c r="L691" i="1" s="1"/>
  <c r="I691" i="1"/>
  <c r="M690" i="1"/>
  <c r="C630" i="1"/>
  <c r="P629" i="1"/>
  <c r="B629" i="1" s="1"/>
  <c r="N634" i="1"/>
  <c r="G636" i="1"/>
  <c r="H635" i="1"/>
  <c r="K635" i="1"/>
  <c r="L635" i="1" s="1"/>
  <c r="M635" i="1" s="1"/>
  <c r="J636" i="1"/>
  <c r="A693" i="1" l="1"/>
  <c r="D692" i="1"/>
  <c r="E692" i="1" s="1"/>
  <c r="F693" i="1" s="1"/>
  <c r="O692" i="1"/>
  <c r="M691" i="1"/>
  <c r="X692" i="1"/>
  <c r="W692" i="1"/>
  <c r="Q691" i="1"/>
  <c r="R691" i="1" s="1"/>
  <c r="J692" i="1"/>
  <c r="K692" i="1" s="1"/>
  <c r="L692" i="1" s="1"/>
  <c r="I692" i="1"/>
  <c r="C631" i="1"/>
  <c r="P630" i="1"/>
  <c r="B630" i="1" s="1"/>
  <c r="N635" i="1"/>
  <c r="K636" i="1"/>
  <c r="L636" i="1" s="1"/>
  <c r="M636" i="1" s="1"/>
  <c r="J637" i="1"/>
  <c r="H636" i="1"/>
  <c r="G637" i="1"/>
  <c r="X693" i="1" l="1"/>
  <c r="W693" i="1"/>
  <c r="Q692" i="1"/>
  <c r="R692" i="1" s="1"/>
  <c r="J693" i="1"/>
  <c r="K693" i="1" s="1"/>
  <c r="L693" i="1" s="1"/>
  <c r="I693" i="1"/>
  <c r="M692" i="1"/>
  <c r="D693" i="1"/>
  <c r="E693" i="1" s="1"/>
  <c r="F694" i="1" s="1"/>
  <c r="A694" i="1"/>
  <c r="O693" i="1"/>
  <c r="C632" i="1"/>
  <c r="P631" i="1"/>
  <c r="B631" i="1" s="1"/>
  <c r="N636" i="1"/>
  <c r="H637" i="1"/>
  <c r="G638" i="1"/>
  <c r="J638" i="1"/>
  <c r="K637" i="1"/>
  <c r="L637" i="1" s="1"/>
  <c r="M637" i="1" s="1"/>
  <c r="A695" i="1" l="1"/>
  <c r="D694" i="1"/>
  <c r="E694" i="1" s="1"/>
  <c r="F695" i="1" s="1"/>
  <c r="O694" i="1"/>
  <c r="K694" i="1"/>
  <c r="L694" i="1" s="1"/>
  <c r="M693" i="1"/>
  <c r="Q693" i="1"/>
  <c r="R693" i="1" s="1"/>
  <c r="X694" i="1"/>
  <c r="W694" i="1"/>
  <c r="J694" i="1"/>
  <c r="I694" i="1"/>
  <c r="C633" i="1"/>
  <c r="P632" i="1"/>
  <c r="B632" i="1" s="1"/>
  <c r="N637" i="1"/>
  <c r="K638" i="1"/>
  <c r="L638" i="1" s="1"/>
  <c r="M638" i="1" s="1"/>
  <c r="J639" i="1"/>
  <c r="H638" i="1"/>
  <c r="G639" i="1"/>
  <c r="X695" i="1" l="1"/>
  <c r="Q694" i="1"/>
  <c r="R694" i="1" s="1"/>
  <c r="W695" i="1"/>
  <c r="J695" i="1"/>
  <c r="K695" i="1" s="1"/>
  <c r="L695" i="1" s="1"/>
  <c r="I695" i="1"/>
  <c r="M694" i="1"/>
  <c r="O695" i="1"/>
  <c r="D695" i="1"/>
  <c r="E695" i="1" s="1"/>
  <c r="F696" i="1" s="1"/>
  <c r="A696" i="1"/>
  <c r="P633" i="1"/>
  <c r="B633" i="1" s="1"/>
  <c r="C634" i="1"/>
  <c r="N638" i="1"/>
  <c r="H639" i="1"/>
  <c r="G640" i="1"/>
  <c r="K639" i="1"/>
  <c r="L639" i="1" s="1"/>
  <c r="M639" i="1" s="1"/>
  <c r="J640" i="1"/>
  <c r="Q695" i="1" l="1"/>
  <c r="R695" i="1" s="1"/>
  <c r="X696" i="1"/>
  <c r="W696" i="1"/>
  <c r="J696" i="1"/>
  <c r="K696" i="1" s="1"/>
  <c r="L696" i="1" s="1"/>
  <c r="I696" i="1"/>
  <c r="M695" i="1"/>
  <c r="A697" i="1"/>
  <c r="O696" i="1"/>
  <c r="D696" i="1"/>
  <c r="E696" i="1" s="1"/>
  <c r="F697" i="1" s="1"/>
  <c r="C635" i="1"/>
  <c r="P634" i="1"/>
  <c r="B634" i="1" s="1"/>
  <c r="N639" i="1"/>
  <c r="J641" i="1"/>
  <c r="K640" i="1"/>
  <c r="L640" i="1" s="1"/>
  <c r="M640" i="1" s="1"/>
  <c r="H640" i="1"/>
  <c r="G641" i="1"/>
  <c r="W697" i="1" l="1"/>
  <c r="Q696" i="1"/>
  <c r="R696" i="1" s="1"/>
  <c r="X697" i="1"/>
  <c r="J697" i="1"/>
  <c r="K697" i="1" s="1"/>
  <c r="L697" i="1" s="1"/>
  <c r="I697" i="1"/>
  <c r="M696" i="1"/>
  <c r="O697" i="1"/>
  <c r="D697" i="1"/>
  <c r="E697" i="1" s="1"/>
  <c r="F698" i="1" s="1"/>
  <c r="A698" i="1"/>
  <c r="C636" i="1"/>
  <c r="P635" i="1"/>
  <c r="B635" i="1" s="1"/>
  <c r="N640" i="1"/>
  <c r="G642" i="1"/>
  <c r="H641" i="1"/>
  <c r="J642" i="1"/>
  <c r="K641" i="1"/>
  <c r="L641" i="1" s="1"/>
  <c r="M641" i="1" s="1"/>
  <c r="M697" i="1" l="1"/>
  <c r="Q697" i="1"/>
  <c r="R697" i="1" s="1"/>
  <c r="X698" i="1"/>
  <c r="W698" i="1"/>
  <c r="J698" i="1"/>
  <c r="K698" i="1" s="1"/>
  <c r="L698" i="1" s="1"/>
  <c r="I698" i="1"/>
  <c r="D698" i="1"/>
  <c r="E698" i="1" s="1"/>
  <c r="F699" i="1" s="1"/>
  <c r="O698" i="1"/>
  <c r="A699" i="1"/>
  <c r="C637" i="1"/>
  <c r="P636" i="1"/>
  <c r="B636" i="1" s="1"/>
  <c r="N641" i="1"/>
  <c r="K642" i="1"/>
  <c r="L642" i="1" s="1"/>
  <c r="M642" i="1" s="1"/>
  <c r="J643" i="1"/>
  <c r="G643" i="1"/>
  <c r="H642" i="1"/>
  <c r="M698" i="1" l="1"/>
  <c r="X699" i="1"/>
  <c r="W699" i="1"/>
  <c r="Q698" i="1"/>
  <c r="R698" i="1" s="1"/>
  <c r="J699" i="1"/>
  <c r="K699" i="1" s="1"/>
  <c r="L699" i="1" s="1"/>
  <c r="I699" i="1"/>
  <c r="D699" i="1"/>
  <c r="E699" i="1" s="1"/>
  <c r="F700" i="1" s="1"/>
  <c r="A700" i="1"/>
  <c r="O699" i="1"/>
  <c r="C638" i="1"/>
  <c r="P637" i="1"/>
  <c r="B637" i="1" s="1"/>
  <c r="N642" i="1"/>
  <c r="G644" i="1"/>
  <c r="H643" i="1"/>
  <c r="J644" i="1"/>
  <c r="K643" i="1"/>
  <c r="L643" i="1" s="1"/>
  <c r="M643" i="1" s="1"/>
  <c r="M699" i="1" l="1"/>
  <c r="A701" i="1"/>
  <c r="D700" i="1"/>
  <c r="E700" i="1" s="1"/>
  <c r="F701" i="1" s="1"/>
  <c r="O700" i="1"/>
  <c r="K700" i="1"/>
  <c r="L700" i="1" s="1"/>
  <c r="X700" i="1"/>
  <c r="W700" i="1"/>
  <c r="Q699" i="1"/>
  <c r="R699" i="1" s="1"/>
  <c r="J700" i="1"/>
  <c r="I700" i="1"/>
  <c r="C639" i="1"/>
  <c r="P638" i="1"/>
  <c r="B638" i="1" s="1"/>
  <c r="N643" i="1"/>
  <c r="J645" i="1"/>
  <c r="K644" i="1"/>
  <c r="L644" i="1" s="1"/>
  <c r="M644" i="1" s="1"/>
  <c r="G645" i="1"/>
  <c r="H644" i="1"/>
  <c r="W701" i="1" l="1"/>
  <c r="Q700" i="1"/>
  <c r="R700" i="1" s="1"/>
  <c r="X701" i="1"/>
  <c r="J701" i="1"/>
  <c r="K701" i="1" s="1"/>
  <c r="L701" i="1" s="1"/>
  <c r="I701" i="1"/>
  <c r="M700" i="1"/>
  <c r="O701" i="1"/>
  <c r="A702" i="1"/>
  <c r="D701" i="1"/>
  <c r="E701" i="1" s="1"/>
  <c r="F702" i="1" s="1"/>
  <c r="C640" i="1"/>
  <c r="P639" i="1"/>
  <c r="B639" i="1" s="1"/>
  <c r="N644" i="1"/>
  <c r="H645" i="1"/>
  <c r="G646" i="1"/>
  <c r="K645" i="1"/>
  <c r="L645" i="1" s="1"/>
  <c r="M645" i="1" s="1"/>
  <c r="J646" i="1"/>
  <c r="D702" i="1" l="1"/>
  <c r="E702" i="1" s="1"/>
  <c r="F703" i="1" s="1"/>
  <c r="O702" i="1"/>
  <c r="A703" i="1"/>
  <c r="M701" i="1"/>
  <c r="Q701" i="1"/>
  <c r="R701" i="1" s="1"/>
  <c r="X702" i="1"/>
  <c r="W702" i="1"/>
  <c r="J702" i="1"/>
  <c r="K702" i="1" s="1"/>
  <c r="L702" i="1" s="1"/>
  <c r="I702" i="1"/>
  <c r="C641" i="1"/>
  <c r="P640" i="1"/>
  <c r="B640" i="1" s="1"/>
  <c r="N645" i="1"/>
  <c r="H646" i="1"/>
  <c r="G647" i="1"/>
  <c r="J647" i="1"/>
  <c r="K646" i="1"/>
  <c r="L646" i="1" s="1"/>
  <c r="M646" i="1" s="1"/>
  <c r="A704" i="1" l="1"/>
  <c r="D703" i="1"/>
  <c r="E703" i="1" s="1"/>
  <c r="F704" i="1" s="1"/>
  <c r="O703" i="1"/>
  <c r="M702" i="1"/>
  <c r="X703" i="1"/>
  <c r="W703" i="1"/>
  <c r="Q702" i="1"/>
  <c r="R702" i="1" s="1"/>
  <c r="J703" i="1"/>
  <c r="K703" i="1" s="1"/>
  <c r="L703" i="1" s="1"/>
  <c r="I703" i="1"/>
  <c r="P641" i="1"/>
  <c r="B641" i="1" s="1"/>
  <c r="C642" i="1"/>
  <c r="N646" i="1"/>
  <c r="K647" i="1"/>
  <c r="L647" i="1" s="1"/>
  <c r="M647" i="1" s="1"/>
  <c r="J648" i="1"/>
  <c r="G648" i="1"/>
  <c r="H647" i="1"/>
  <c r="W704" i="1" l="1"/>
  <c r="Q703" i="1"/>
  <c r="R703" i="1" s="1"/>
  <c r="X704" i="1"/>
  <c r="J704" i="1"/>
  <c r="K704" i="1" s="1"/>
  <c r="L704" i="1" s="1"/>
  <c r="I704" i="1"/>
  <c r="M703" i="1"/>
  <c r="D704" i="1"/>
  <c r="E704" i="1" s="1"/>
  <c r="F705" i="1" s="1"/>
  <c r="A705" i="1"/>
  <c r="O704" i="1"/>
  <c r="P642" i="1"/>
  <c r="B642" i="1" s="1"/>
  <c r="C643" i="1"/>
  <c r="N647" i="1"/>
  <c r="G649" i="1"/>
  <c r="H648" i="1"/>
  <c r="K648" i="1"/>
  <c r="L648" i="1" s="1"/>
  <c r="M648" i="1" s="1"/>
  <c r="J649" i="1"/>
  <c r="M704" i="1" l="1"/>
  <c r="O705" i="1"/>
  <c r="D705" i="1"/>
  <c r="E705" i="1" s="1"/>
  <c r="F706" i="1" s="1"/>
  <c r="A706" i="1"/>
  <c r="Q704" i="1"/>
  <c r="R704" i="1" s="1"/>
  <c r="W705" i="1"/>
  <c r="X705" i="1"/>
  <c r="J705" i="1"/>
  <c r="K705" i="1" s="1"/>
  <c r="L705" i="1" s="1"/>
  <c r="I705" i="1"/>
  <c r="C644" i="1"/>
  <c r="P643" i="1"/>
  <c r="B643" i="1" s="1"/>
  <c r="N648" i="1"/>
  <c r="K649" i="1"/>
  <c r="L649" i="1" s="1"/>
  <c r="M649" i="1" s="1"/>
  <c r="J650" i="1"/>
  <c r="G650" i="1"/>
  <c r="H649" i="1"/>
  <c r="D706" i="1" l="1"/>
  <c r="E706" i="1" s="1"/>
  <c r="F707" i="1" s="1"/>
  <c r="O706" i="1"/>
  <c r="A707" i="1"/>
  <c r="X706" i="1"/>
  <c r="W706" i="1"/>
  <c r="Q705" i="1"/>
  <c r="R705" i="1" s="1"/>
  <c r="J706" i="1"/>
  <c r="K706" i="1" s="1"/>
  <c r="L706" i="1" s="1"/>
  <c r="I706" i="1"/>
  <c r="M705" i="1"/>
  <c r="C645" i="1"/>
  <c r="P644" i="1"/>
  <c r="B644" i="1" s="1"/>
  <c r="N649" i="1"/>
  <c r="G651" i="1"/>
  <c r="H650" i="1"/>
  <c r="K650" i="1"/>
  <c r="L650" i="1" s="1"/>
  <c r="M650" i="1" s="1"/>
  <c r="J651" i="1"/>
  <c r="M706" i="1" l="1"/>
  <c r="O707" i="1"/>
  <c r="D707" i="1"/>
  <c r="E707" i="1" s="1"/>
  <c r="F708" i="1" s="1"/>
  <c r="A708" i="1"/>
  <c r="W707" i="1"/>
  <c r="Q706" i="1"/>
  <c r="R706" i="1" s="1"/>
  <c r="X707" i="1"/>
  <c r="J707" i="1"/>
  <c r="K707" i="1" s="1"/>
  <c r="L707" i="1" s="1"/>
  <c r="I707" i="1"/>
  <c r="C646" i="1"/>
  <c r="P645" i="1"/>
  <c r="B645" i="1" s="1"/>
  <c r="N650" i="1"/>
  <c r="K651" i="1"/>
  <c r="L651" i="1" s="1"/>
  <c r="M651" i="1" s="1"/>
  <c r="J652" i="1"/>
  <c r="H651" i="1"/>
  <c r="G652" i="1"/>
  <c r="G653" i="1" s="1"/>
  <c r="W708" i="1" l="1"/>
  <c r="Q707" i="1"/>
  <c r="R707" i="1" s="1"/>
  <c r="X708" i="1"/>
  <c r="J708" i="1"/>
  <c r="K708" i="1" s="1"/>
  <c r="L708" i="1" s="1"/>
  <c r="I708" i="1"/>
  <c r="D708" i="1"/>
  <c r="E708" i="1" s="1"/>
  <c r="F709" i="1" s="1"/>
  <c r="A709" i="1"/>
  <c r="O708" i="1"/>
  <c r="M707" i="1"/>
  <c r="G654" i="1"/>
  <c r="H653" i="1"/>
  <c r="P646" i="1"/>
  <c r="B646" i="1" s="1"/>
  <c r="C647" i="1"/>
  <c r="N651" i="1"/>
  <c r="H652" i="1"/>
  <c r="K652" i="1"/>
  <c r="Q708" i="1" l="1"/>
  <c r="R708" i="1" s="1"/>
  <c r="W709" i="1"/>
  <c r="X709" i="1"/>
  <c r="J709" i="1"/>
  <c r="K709" i="1" s="1"/>
  <c r="L709" i="1" s="1"/>
  <c r="I709" i="1"/>
  <c r="O709" i="1"/>
  <c r="D709" i="1"/>
  <c r="E709" i="1" s="1"/>
  <c r="F710" i="1" s="1"/>
  <c r="A710" i="1"/>
  <c r="M708" i="1"/>
  <c r="L652" i="1"/>
  <c r="M652" i="1" s="1"/>
  <c r="N652" i="1" s="1"/>
  <c r="L653" i="1"/>
  <c r="M653" i="1" s="1"/>
  <c r="N653" i="1" s="1"/>
  <c r="G655" i="1"/>
  <c r="H654" i="1"/>
  <c r="N654" i="1" s="1"/>
  <c r="C648" i="1"/>
  <c r="P647" i="1"/>
  <c r="B647" i="1" s="1"/>
  <c r="D710" i="1" l="1"/>
  <c r="E710" i="1" s="1"/>
  <c r="F711" i="1" s="1"/>
  <c r="O710" i="1"/>
  <c r="A711" i="1"/>
  <c r="M709" i="1"/>
  <c r="W710" i="1"/>
  <c r="Q709" i="1"/>
  <c r="R709" i="1" s="1"/>
  <c r="X710" i="1"/>
  <c r="J710" i="1"/>
  <c r="K710" i="1" s="1"/>
  <c r="L710" i="1" s="1"/>
  <c r="I710" i="1"/>
  <c r="G656" i="1"/>
  <c r="H655" i="1"/>
  <c r="N655" i="1" s="1"/>
  <c r="C649" i="1"/>
  <c r="P648" i="1"/>
  <c r="B648" i="1" s="1"/>
  <c r="M710" i="1" l="1"/>
  <c r="D711" i="1"/>
  <c r="E711" i="1" s="1"/>
  <c r="F712" i="1" s="1"/>
  <c r="A712" i="1"/>
  <c r="O711" i="1"/>
  <c r="K711" i="1"/>
  <c r="L711" i="1" s="1"/>
  <c r="X711" i="1"/>
  <c r="W711" i="1"/>
  <c r="Q710" i="1"/>
  <c r="R710" i="1" s="1"/>
  <c r="J711" i="1"/>
  <c r="I711" i="1"/>
  <c r="G657" i="1"/>
  <c r="H656" i="1"/>
  <c r="N656" i="1" s="1"/>
  <c r="P649" i="1"/>
  <c r="B649" i="1" s="1"/>
  <c r="C650" i="1"/>
  <c r="B12" i="1"/>
  <c r="X712" i="1" l="1"/>
  <c r="W712" i="1"/>
  <c r="Q711" i="1"/>
  <c r="R711" i="1" s="1"/>
  <c r="J712" i="1"/>
  <c r="K712" i="1" s="1"/>
  <c r="L712" i="1" s="1"/>
  <c r="I712" i="1"/>
  <c r="D712" i="1"/>
  <c r="E712" i="1" s="1"/>
  <c r="F713" i="1" s="1"/>
  <c r="A713" i="1"/>
  <c r="O712" i="1"/>
  <c r="M711" i="1"/>
  <c r="G658" i="1"/>
  <c r="H657" i="1"/>
  <c r="N657" i="1" s="1"/>
  <c r="C651" i="1"/>
  <c r="P650" i="1"/>
  <c r="B650" i="1" s="1"/>
  <c r="W713" i="1" l="1"/>
  <c r="X713" i="1"/>
  <c r="Q712" i="1"/>
  <c r="R712" i="1" s="1"/>
  <c r="J713" i="1"/>
  <c r="I713" i="1"/>
  <c r="A714" i="1"/>
  <c r="D713" i="1"/>
  <c r="E713" i="1" s="1"/>
  <c r="F714" i="1" s="1"/>
  <c r="O713" i="1"/>
  <c r="M712" i="1"/>
  <c r="G659" i="1"/>
  <c r="H658" i="1"/>
  <c r="N658" i="1" s="1"/>
  <c r="C652" i="1"/>
  <c r="P651" i="1"/>
  <c r="B651" i="1" s="1"/>
  <c r="A715" i="1" l="1"/>
  <c r="O714" i="1"/>
  <c r="D714" i="1"/>
  <c r="E714" i="1" s="1"/>
  <c r="F715" i="1" s="1"/>
  <c r="K714" i="1"/>
  <c r="I714" i="1"/>
  <c r="W714" i="1"/>
  <c r="X714" i="1"/>
  <c r="Q713" i="1"/>
  <c r="R713" i="1" s="1"/>
  <c r="J714" i="1"/>
  <c r="K713" i="1"/>
  <c r="L713" i="1" s="1"/>
  <c r="M713" i="1" s="1"/>
  <c r="Q652" i="1"/>
  <c r="C653" i="1"/>
  <c r="G660" i="1"/>
  <c r="H659" i="1"/>
  <c r="N659" i="1" s="1"/>
  <c r="P652" i="1"/>
  <c r="X715" i="1" l="1"/>
  <c r="W715" i="1"/>
  <c r="L714" i="1"/>
  <c r="M714" i="1" s="1"/>
  <c r="Q714" i="1"/>
  <c r="R714" i="1" s="1"/>
  <c r="J715" i="1"/>
  <c r="K715" i="1" s="1"/>
  <c r="L715" i="1" s="1"/>
  <c r="I715" i="1"/>
  <c r="A716" i="1"/>
  <c r="O715" i="1"/>
  <c r="D715" i="1"/>
  <c r="E715" i="1" s="1"/>
  <c r="F716" i="1" s="1"/>
  <c r="P653" i="1"/>
  <c r="B653" i="1" s="1"/>
  <c r="C654" i="1"/>
  <c r="G661" i="1"/>
  <c r="H660" i="1"/>
  <c r="N660" i="1" s="1"/>
  <c r="B652" i="1"/>
  <c r="W716" i="1" l="1"/>
  <c r="M715" i="1"/>
  <c r="A717" i="1"/>
  <c r="O716" i="1"/>
  <c r="D716" i="1"/>
  <c r="E716" i="1" s="1"/>
  <c r="F717" i="1" s="1"/>
  <c r="Q715" i="1"/>
  <c r="R715" i="1" s="1"/>
  <c r="J716" i="1"/>
  <c r="K716" i="1" s="1"/>
  <c r="L716" i="1" s="1"/>
  <c r="I716" i="1"/>
  <c r="X716" i="1"/>
  <c r="P654" i="1"/>
  <c r="B654" i="1" s="1"/>
  <c r="C655" i="1"/>
  <c r="G662" i="1"/>
  <c r="H661" i="1"/>
  <c r="N661" i="1" s="1"/>
  <c r="Q716" i="1" l="1"/>
  <c r="R716" i="1" s="1"/>
  <c r="J717" i="1"/>
  <c r="I717" i="1"/>
  <c r="X717" i="1"/>
  <c r="A718" i="1"/>
  <c r="O717" i="1"/>
  <c r="D717" i="1"/>
  <c r="E717" i="1" s="1"/>
  <c r="F718" i="1" s="1"/>
  <c r="K717" i="1"/>
  <c r="L717" i="1" s="1"/>
  <c r="M716" i="1"/>
  <c r="W717" i="1"/>
  <c r="P655" i="1"/>
  <c r="B655" i="1" s="1"/>
  <c r="C656" i="1"/>
  <c r="G663" i="1"/>
  <c r="H662" i="1"/>
  <c r="N662" i="1" s="1"/>
  <c r="A719" i="1" l="1"/>
  <c r="O718" i="1"/>
  <c r="D718" i="1"/>
  <c r="E718" i="1" s="1"/>
  <c r="F719" i="1" s="1"/>
  <c r="M717" i="1"/>
  <c r="Q717" i="1"/>
  <c r="R717" i="1" s="1"/>
  <c r="J718" i="1"/>
  <c r="K718" i="1" s="1"/>
  <c r="L718" i="1" s="1"/>
  <c r="I718" i="1"/>
  <c r="X718" i="1"/>
  <c r="W718" i="1"/>
  <c r="P656" i="1"/>
  <c r="B656" i="1" s="1"/>
  <c r="C657" i="1"/>
  <c r="G664" i="1"/>
  <c r="H663" i="1"/>
  <c r="N663" i="1" s="1"/>
  <c r="M718" i="1" l="1"/>
  <c r="Q718" i="1"/>
  <c r="R718" i="1" s="1"/>
  <c r="J719" i="1"/>
  <c r="K719" i="1" s="1"/>
  <c r="L719" i="1" s="1"/>
  <c r="I719" i="1"/>
  <c r="W719" i="1"/>
  <c r="X719" i="1"/>
  <c r="O719" i="1"/>
  <c r="A720" i="1"/>
  <c r="D719" i="1"/>
  <c r="E719" i="1" s="1"/>
  <c r="F720" i="1" s="1"/>
  <c r="P657" i="1"/>
  <c r="B657" i="1" s="1"/>
  <c r="C658" i="1"/>
  <c r="G665" i="1"/>
  <c r="H664" i="1"/>
  <c r="N664" i="1" s="1"/>
  <c r="X720" i="1" l="1"/>
  <c r="O720" i="1"/>
  <c r="A721" i="1"/>
  <c r="D720" i="1"/>
  <c r="E720" i="1" s="1"/>
  <c r="F721" i="1" s="1"/>
  <c r="Q719" i="1"/>
  <c r="R719" i="1" s="1"/>
  <c r="J720" i="1"/>
  <c r="K720" i="1" s="1"/>
  <c r="L720" i="1" s="1"/>
  <c r="I720" i="1"/>
  <c r="W720" i="1"/>
  <c r="M719" i="1"/>
  <c r="P658" i="1"/>
  <c r="B658" i="1" s="1"/>
  <c r="C659" i="1"/>
  <c r="G666" i="1"/>
  <c r="H665" i="1"/>
  <c r="N665" i="1" s="1"/>
  <c r="Q720" i="1" l="1"/>
  <c r="R720" i="1" s="1"/>
  <c r="J721" i="1"/>
  <c r="I721" i="1"/>
  <c r="M720" i="1"/>
  <c r="O721" i="1"/>
  <c r="A722" i="1"/>
  <c r="D721" i="1"/>
  <c r="E721" i="1" s="1"/>
  <c r="F722" i="1" s="1"/>
  <c r="K721" i="1"/>
  <c r="L721" i="1" s="1"/>
  <c r="W721" i="1"/>
  <c r="X721" i="1"/>
  <c r="P659" i="1"/>
  <c r="B659" i="1" s="1"/>
  <c r="C660" i="1"/>
  <c r="G667" i="1"/>
  <c r="H666" i="1"/>
  <c r="N666" i="1" s="1"/>
  <c r="D722" i="1" l="1"/>
  <c r="E722" i="1" s="1"/>
  <c r="F723" i="1" s="1"/>
  <c r="O722" i="1"/>
  <c r="A723" i="1"/>
  <c r="Q721" i="1"/>
  <c r="R721" i="1" s="1"/>
  <c r="J722" i="1"/>
  <c r="K722" i="1" s="1"/>
  <c r="L722" i="1" s="1"/>
  <c r="I722" i="1"/>
  <c r="M721" i="1"/>
  <c r="X722" i="1"/>
  <c r="W722" i="1"/>
  <c r="P660" i="1"/>
  <c r="B660" i="1" s="1"/>
  <c r="C661" i="1"/>
  <c r="G668" i="1"/>
  <c r="H667" i="1"/>
  <c r="N667" i="1" s="1"/>
  <c r="W723" i="1" l="1"/>
  <c r="X723" i="1"/>
  <c r="M722" i="1"/>
  <c r="D723" i="1"/>
  <c r="E723" i="1" s="1"/>
  <c r="F724" i="1" s="1"/>
  <c r="A724" i="1"/>
  <c r="O723" i="1"/>
  <c r="Q722" i="1"/>
  <c r="R722" i="1" s="1"/>
  <c r="J723" i="1"/>
  <c r="K723" i="1" s="1"/>
  <c r="L723" i="1" s="1"/>
  <c r="I723" i="1"/>
  <c r="P661" i="1"/>
  <c r="B661" i="1" s="1"/>
  <c r="C662" i="1"/>
  <c r="C663" i="1" s="1"/>
  <c r="G669" i="1"/>
  <c r="H668" i="1"/>
  <c r="N668" i="1" s="1"/>
  <c r="Q723" i="1" l="1"/>
  <c r="R723" i="1" s="1"/>
  <c r="J724" i="1"/>
  <c r="I724" i="1"/>
  <c r="D724" i="1"/>
  <c r="E724" i="1" s="1"/>
  <c r="F725" i="1" s="1"/>
  <c r="O724" i="1"/>
  <c r="A725" i="1"/>
  <c r="K724" i="1"/>
  <c r="L724" i="1" s="1"/>
  <c r="W724" i="1"/>
  <c r="M723" i="1"/>
  <c r="X724" i="1"/>
  <c r="P663" i="1"/>
  <c r="B663" i="1" s="1"/>
  <c r="P662" i="1"/>
  <c r="B662" i="1" s="1"/>
  <c r="C664" i="1"/>
  <c r="G670" i="1"/>
  <c r="H669" i="1"/>
  <c r="N669" i="1" s="1"/>
  <c r="W725" i="1" l="1"/>
  <c r="D725" i="1"/>
  <c r="E725" i="1" s="1"/>
  <c r="F726" i="1" s="1"/>
  <c r="A726" i="1"/>
  <c r="O725" i="1"/>
  <c r="X725" i="1"/>
  <c r="Q724" i="1"/>
  <c r="R724" i="1" s="1"/>
  <c r="J725" i="1"/>
  <c r="K725" i="1" s="1"/>
  <c r="L725" i="1" s="1"/>
  <c r="I725" i="1"/>
  <c r="M724" i="1"/>
  <c r="P664" i="1"/>
  <c r="B664" i="1" s="1"/>
  <c r="G671" i="1"/>
  <c r="H670" i="1"/>
  <c r="N670" i="1" s="1"/>
  <c r="C665" i="1"/>
  <c r="M725" i="1" l="1"/>
  <c r="Q725" i="1"/>
  <c r="R725" i="1" s="1"/>
  <c r="J726" i="1"/>
  <c r="K726" i="1" s="1"/>
  <c r="L726" i="1" s="1"/>
  <c r="I726" i="1"/>
  <c r="W726" i="1"/>
  <c r="X726" i="1"/>
  <c r="D726" i="1"/>
  <c r="E726" i="1" s="1"/>
  <c r="F727" i="1" s="1"/>
  <c r="A727" i="1"/>
  <c r="O726" i="1"/>
  <c r="P665" i="1"/>
  <c r="B665" i="1" s="1"/>
  <c r="C666" i="1"/>
  <c r="G672" i="1"/>
  <c r="H671" i="1"/>
  <c r="N671" i="1" s="1"/>
  <c r="X727" i="1" l="1"/>
  <c r="W727" i="1"/>
  <c r="A728" i="1"/>
  <c r="D727" i="1"/>
  <c r="E727" i="1" s="1"/>
  <c r="F728" i="1" s="1"/>
  <c r="G729" i="1" s="1"/>
  <c r="M726" i="1"/>
  <c r="Q726" i="1"/>
  <c r="R726" i="1" s="1"/>
  <c r="J727" i="1"/>
  <c r="K727" i="1" s="1"/>
  <c r="I727" i="1"/>
  <c r="P666" i="1"/>
  <c r="B666" i="1" s="1"/>
  <c r="G673" i="1"/>
  <c r="H672" i="1"/>
  <c r="N672" i="1" s="1"/>
  <c r="C667" i="1"/>
  <c r="I728" i="1" l="1"/>
  <c r="L727" i="1"/>
  <c r="M727" i="1" s="1"/>
  <c r="A729" i="1"/>
  <c r="D728" i="1"/>
  <c r="E728" i="1" s="1"/>
  <c r="F729" i="1" s="1"/>
  <c r="H729" i="1" s="1"/>
  <c r="K728" i="1"/>
  <c r="L728" i="1" s="1"/>
  <c r="I729" i="1"/>
  <c r="P667" i="1"/>
  <c r="B667" i="1" s="1"/>
  <c r="C668" i="1"/>
  <c r="G674" i="1"/>
  <c r="H673" i="1"/>
  <c r="N673" i="1" s="1"/>
  <c r="D729" i="1" l="1"/>
  <c r="E729" i="1" s="1"/>
  <c r="K729" i="1"/>
  <c r="L729" i="1" s="1"/>
  <c r="M729" i="1" s="1"/>
  <c r="N729" i="1" s="1"/>
  <c r="M728" i="1"/>
  <c r="P668" i="1"/>
  <c r="B668" i="1" s="1"/>
  <c r="G675" i="1"/>
  <c r="H674" i="1"/>
  <c r="N674" i="1" s="1"/>
  <c r="C669" i="1"/>
  <c r="P669" i="1" l="1"/>
  <c r="B669" i="1" s="1"/>
  <c r="C670" i="1"/>
  <c r="G676" i="1"/>
  <c r="H675" i="1"/>
  <c r="N675" i="1" s="1"/>
  <c r="P670" i="1" l="1"/>
  <c r="G677" i="1"/>
  <c r="H676" i="1"/>
  <c r="N676" i="1" s="1"/>
  <c r="C671" i="1"/>
  <c r="P671" i="1" l="1"/>
  <c r="B671" i="1" s="1"/>
  <c r="B670" i="1"/>
  <c r="C672" i="1"/>
  <c r="G678" i="1"/>
  <c r="H677" i="1"/>
  <c r="N677" i="1" s="1"/>
  <c r="P672" i="1" l="1"/>
  <c r="B672" i="1" s="1"/>
  <c r="G679" i="1"/>
  <c r="H678" i="1"/>
  <c r="N678" i="1" s="1"/>
  <c r="C673" i="1"/>
  <c r="P673" i="1" l="1"/>
  <c r="B673" i="1" s="1"/>
  <c r="G680" i="1"/>
  <c r="H679" i="1"/>
  <c r="N679" i="1" s="1"/>
  <c r="C674" i="1"/>
  <c r="P674" i="1" l="1"/>
  <c r="C675" i="1"/>
  <c r="G681" i="1"/>
  <c r="H680" i="1"/>
  <c r="N680" i="1" s="1"/>
  <c r="B674" i="1" l="1"/>
  <c r="P675" i="1"/>
  <c r="B675" i="1" s="1"/>
  <c r="G682" i="1"/>
  <c r="H681" i="1"/>
  <c r="N681" i="1" s="1"/>
  <c r="C676" i="1"/>
  <c r="P676" i="1" l="1"/>
  <c r="B676" i="1" s="1"/>
  <c r="C677" i="1"/>
  <c r="G683" i="1"/>
  <c r="H682" i="1"/>
  <c r="N682" i="1" s="1"/>
  <c r="P677" i="1" l="1"/>
  <c r="B677" i="1" s="1"/>
  <c r="G684" i="1"/>
  <c r="H683" i="1"/>
  <c r="N683" i="1" s="1"/>
  <c r="C678" i="1"/>
  <c r="P678" i="1" l="1"/>
  <c r="B678" i="1" s="1"/>
  <c r="G685" i="1"/>
  <c r="H684" i="1"/>
  <c r="N684" i="1" s="1"/>
  <c r="C679" i="1"/>
  <c r="P679" i="1" l="1"/>
  <c r="C680" i="1"/>
  <c r="G686" i="1"/>
  <c r="H685" i="1"/>
  <c r="N685" i="1" s="1"/>
  <c r="P680" i="1" l="1"/>
  <c r="B680" i="1" s="1"/>
  <c r="B679" i="1"/>
  <c r="G687" i="1"/>
  <c r="H686" i="1"/>
  <c r="N686" i="1" s="1"/>
  <c r="C681" i="1"/>
  <c r="P681" i="1" l="1"/>
  <c r="B681" i="1" s="1"/>
  <c r="C682" i="1"/>
  <c r="G688" i="1"/>
  <c r="H687" i="1"/>
  <c r="N687" i="1" s="1"/>
  <c r="P682" i="1" l="1"/>
  <c r="B682" i="1" s="1"/>
  <c r="G689" i="1"/>
  <c r="H688" i="1"/>
  <c r="N688" i="1" s="1"/>
  <c r="C683" i="1"/>
  <c r="P683" i="1" l="1"/>
  <c r="B683" i="1" s="1"/>
  <c r="C684" i="1"/>
  <c r="G690" i="1"/>
  <c r="H689" i="1"/>
  <c r="N689" i="1" s="1"/>
  <c r="P684" i="1" l="1"/>
  <c r="G691" i="1"/>
  <c r="H690" i="1"/>
  <c r="N690" i="1" s="1"/>
  <c r="C685" i="1"/>
  <c r="B684" i="1" l="1"/>
  <c r="P685" i="1"/>
  <c r="B685" i="1" s="1"/>
  <c r="G692" i="1"/>
  <c r="H691" i="1"/>
  <c r="N691" i="1" s="1"/>
  <c r="C686" i="1"/>
  <c r="P686" i="1" l="1"/>
  <c r="C687" i="1"/>
  <c r="G693" i="1"/>
  <c r="H692" i="1"/>
  <c r="N692" i="1" s="1"/>
  <c r="P687" i="1" l="1"/>
  <c r="B687" i="1" s="1"/>
  <c r="B686" i="1"/>
  <c r="G694" i="1"/>
  <c r="H693" i="1"/>
  <c r="N693" i="1" s="1"/>
  <c r="C688" i="1"/>
  <c r="P688" i="1" l="1"/>
  <c r="B688" i="1" s="1"/>
  <c r="C689" i="1"/>
  <c r="G695" i="1"/>
  <c r="H694" i="1"/>
  <c r="N694" i="1" s="1"/>
  <c r="P689" i="1" l="1"/>
  <c r="B689" i="1" s="1"/>
  <c r="G696" i="1"/>
  <c r="H695" i="1"/>
  <c r="N695" i="1" s="1"/>
  <c r="C690" i="1"/>
  <c r="P690" i="1" l="1"/>
  <c r="B690" i="1" s="1"/>
  <c r="C691" i="1"/>
  <c r="G697" i="1"/>
  <c r="H696" i="1"/>
  <c r="N696" i="1" s="1"/>
  <c r="P691" i="1" l="1"/>
  <c r="B691" i="1" s="1"/>
  <c r="G698" i="1"/>
  <c r="H697" i="1"/>
  <c r="N697" i="1" s="1"/>
  <c r="C692" i="1"/>
  <c r="P692" i="1" l="1"/>
  <c r="B692" i="1" s="1"/>
  <c r="C693" i="1"/>
  <c r="G699" i="1"/>
  <c r="H698" i="1"/>
  <c r="N698" i="1" s="1"/>
  <c r="P693" i="1" l="1"/>
  <c r="B693" i="1" s="1"/>
  <c r="G700" i="1"/>
  <c r="H699" i="1"/>
  <c r="N699" i="1" s="1"/>
  <c r="C694" i="1"/>
  <c r="P694" i="1" l="1"/>
  <c r="B694" i="1" s="1"/>
  <c r="C695" i="1"/>
  <c r="G701" i="1"/>
  <c r="H700" i="1"/>
  <c r="N700" i="1" s="1"/>
  <c r="P695" i="1" l="1"/>
  <c r="G702" i="1"/>
  <c r="H701" i="1"/>
  <c r="N701" i="1" s="1"/>
  <c r="C696" i="1"/>
  <c r="B695" i="1" l="1"/>
  <c r="P696" i="1"/>
  <c r="B696" i="1" s="1"/>
  <c r="C697" i="1"/>
  <c r="G703" i="1"/>
  <c r="H702" i="1"/>
  <c r="N702" i="1" s="1"/>
  <c r="P697" i="1" l="1"/>
  <c r="B697" i="1" s="1"/>
  <c r="G704" i="1"/>
  <c r="H703" i="1"/>
  <c r="N703" i="1" s="1"/>
  <c r="C698" i="1"/>
  <c r="P698" i="1" l="1"/>
  <c r="B698" i="1" s="1"/>
  <c r="G705" i="1"/>
  <c r="H704" i="1"/>
  <c r="N704" i="1" s="1"/>
  <c r="C699" i="1"/>
  <c r="P699" i="1" l="1"/>
  <c r="B699" i="1" s="1"/>
  <c r="C700" i="1"/>
  <c r="G706" i="1"/>
  <c r="H705" i="1"/>
  <c r="N705" i="1" s="1"/>
  <c r="P700" i="1" l="1"/>
  <c r="B700" i="1" s="1"/>
  <c r="G707" i="1"/>
  <c r="H706" i="1"/>
  <c r="N706" i="1" s="1"/>
  <c r="C701" i="1"/>
  <c r="P701" i="1" l="1"/>
  <c r="B701" i="1" s="1"/>
  <c r="C702" i="1"/>
  <c r="G708" i="1"/>
  <c r="H707" i="1"/>
  <c r="N707" i="1" s="1"/>
  <c r="P702" i="1" l="1"/>
  <c r="B702" i="1" s="1"/>
  <c r="G709" i="1"/>
  <c r="H708" i="1"/>
  <c r="N708" i="1" s="1"/>
  <c r="C703" i="1"/>
  <c r="P703" i="1" l="1"/>
  <c r="B703" i="1" s="1"/>
  <c r="C704" i="1"/>
  <c r="G710" i="1"/>
  <c r="H709" i="1"/>
  <c r="N709" i="1" s="1"/>
  <c r="P704" i="1" l="1"/>
  <c r="B704" i="1" s="1"/>
  <c r="G711" i="1"/>
  <c r="H710" i="1"/>
  <c r="N710" i="1" s="1"/>
  <c r="C705" i="1"/>
  <c r="P705" i="1" l="1"/>
  <c r="C706" i="1"/>
  <c r="G712" i="1"/>
  <c r="H711" i="1"/>
  <c r="N711" i="1" s="1"/>
  <c r="P706" i="1" l="1"/>
  <c r="B706" i="1" s="1"/>
  <c r="B705" i="1"/>
  <c r="G713" i="1"/>
  <c r="G714" i="1" s="1"/>
  <c r="H712" i="1"/>
  <c r="N712" i="1" s="1"/>
  <c r="C707" i="1"/>
  <c r="G715" i="1" l="1"/>
  <c r="H714" i="1"/>
  <c r="N714" i="1" s="1"/>
  <c r="P707" i="1"/>
  <c r="B707" i="1" s="1"/>
  <c r="C708" i="1"/>
  <c r="H713" i="1"/>
  <c r="N713" i="1" s="1"/>
  <c r="G716" i="1" l="1"/>
  <c r="H715" i="1"/>
  <c r="N715" i="1" s="1"/>
  <c r="P708" i="1"/>
  <c r="B708" i="1" s="1"/>
  <c r="C709" i="1"/>
  <c r="G717" i="1" l="1"/>
  <c r="H716" i="1"/>
  <c r="N716" i="1" s="1"/>
  <c r="P709" i="1"/>
  <c r="B709" i="1" s="1"/>
  <c r="C710" i="1"/>
  <c r="G718" i="1" l="1"/>
  <c r="H717" i="1"/>
  <c r="N717" i="1" s="1"/>
  <c r="P710" i="1"/>
  <c r="B710" i="1" s="1"/>
  <c r="C711" i="1"/>
  <c r="G719" i="1" l="1"/>
  <c r="H718" i="1"/>
  <c r="N718" i="1" s="1"/>
  <c r="P711" i="1"/>
  <c r="B711" i="1" s="1"/>
  <c r="C712" i="1"/>
  <c r="G720" i="1" l="1"/>
  <c r="H719" i="1"/>
  <c r="N719" i="1" s="1"/>
  <c r="P712" i="1"/>
  <c r="B712" i="1" s="1"/>
  <c r="C713" i="1"/>
  <c r="C714" i="1" s="1"/>
  <c r="C715" i="1" l="1"/>
  <c r="P714" i="1"/>
  <c r="B714" i="1" s="1"/>
  <c r="G721" i="1"/>
  <c r="H720" i="1"/>
  <c r="N720" i="1" s="1"/>
  <c r="P713" i="1"/>
  <c r="B713" i="1" s="1"/>
  <c r="G722" i="1" l="1"/>
  <c r="H721" i="1"/>
  <c r="N721" i="1" s="1"/>
  <c r="C716" i="1"/>
  <c r="P715" i="1"/>
  <c r="B715" i="1" s="1"/>
  <c r="C717" i="1" l="1"/>
  <c r="P716" i="1"/>
  <c r="B716" i="1" s="1"/>
  <c r="G723" i="1"/>
  <c r="H722" i="1"/>
  <c r="N722" i="1" s="1"/>
  <c r="G724" i="1" l="1"/>
  <c r="H723" i="1"/>
  <c r="N723" i="1" s="1"/>
  <c r="C718" i="1"/>
  <c r="P717" i="1"/>
  <c r="B717" i="1" s="1"/>
  <c r="C719" i="1" l="1"/>
  <c r="P718" i="1"/>
  <c r="B718" i="1" s="1"/>
  <c r="G725" i="1"/>
  <c r="H724" i="1"/>
  <c r="N724" i="1" s="1"/>
  <c r="G726" i="1" l="1"/>
  <c r="H725" i="1"/>
  <c r="N725" i="1" s="1"/>
  <c r="C720" i="1"/>
  <c r="P719" i="1"/>
  <c r="B719" i="1" s="1"/>
  <c r="C721" i="1" l="1"/>
  <c r="P720" i="1"/>
  <c r="B720" i="1" s="1"/>
  <c r="G727" i="1"/>
  <c r="H726" i="1"/>
  <c r="N726" i="1" s="1"/>
  <c r="H727" i="1" l="1"/>
  <c r="N727" i="1" s="1"/>
  <c r="G728" i="1"/>
  <c r="H728" i="1" s="1"/>
  <c r="N728" i="1" s="1"/>
  <c r="C722" i="1"/>
  <c r="P721" i="1"/>
  <c r="B721" i="1" l="1"/>
  <c r="C723" i="1"/>
  <c r="P722" i="1"/>
  <c r="B722" i="1" s="1"/>
  <c r="C724" i="1" l="1"/>
  <c r="P723" i="1"/>
  <c r="B723" i="1" l="1"/>
  <c r="C725" i="1"/>
  <c r="P724" i="1"/>
  <c r="B724" i="1" s="1"/>
  <c r="C726" i="1" l="1"/>
  <c r="P725" i="1"/>
  <c r="B725" i="1" s="1"/>
  <c r="C727" i="1" l="1"/>
  <c r="P726" i="1"/>
  <c r="B726" i="1" l="1"/>
  <c r="P727" i="1"/>
  <c r="C728" i="1" l="1"/>
  <c r="B727" i="1"/>
  <c r="Q728" i="1" l="1"/>
  <c r="P728" i="1"/>
  <c r="C729" i="1"/>
  <c r="R729" i="1" l="1"/>
  <c r="P729" i="1"/>
  <c r="B729" i="1" s="1"/>
  <c r="B728" i="1"/>
</calcChain>
</file>

<file path=xl/sharedStrings.xml><?xml version="1.0" encoding="utf-8"?>
<sst xmlns="http://schemas.openxmlformats.org/spreadsheetml/2006/main" count="135" uniqueCount="93">
  <si>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</si>
  <si>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</si>
  <si>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</si>
  <si>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</si>
  <si>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</si>
  <si>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</si>
  <si>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</si>
  <si>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</si>
  <si>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</si>
  <si>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</si>
  <si>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</si>
  <si>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</si>
  <si>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</si>
  <si>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</si>
  <si>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</si>
  <si>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</si>
  <si>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</si>
  <si>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</si>
  <si>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</si>
  <si>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</si>
  <si>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</si>
  <si>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</si>
  <si>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</si>
  <si>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</si>
  <si>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</si>
  <si>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</si>
  <si>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</si>
  <si>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</si>
  <si>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</si>
  <si>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</si>
  <si>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</si>
  <si>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</si>
  <si>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</si>
  <si>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</si>
  <si>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</si>
  <si>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</si>
  <si>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</si>
  <si>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</si>
  <si>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</si>
  <si>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</si>
  <si>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</si>
  <si>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</si>
  <si>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</si>
  <si>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</si>
  <si>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</si>
  <si>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</si>
  <si>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</si>
  <si>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</si>
  <si>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</si>
  <si>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</si>
  <si>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</si>
  <si>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</si>
  <si>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</si>
  <si>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</si>
  <si>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</si>
  <si>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</si>
  <si>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</si>
  <si>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</si>
  <si>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</si>
  <si>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</si>
  <si>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</si>
  <si>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</si>
  <si>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</si>
  <si>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</si>
  <si>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</si>
  <si>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</si>
  <si>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</si>
  <si>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</si>
  <si>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</si>
  <si>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</si>
  <si>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</si>
  <si>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</si>
  <si>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</si>
  <si>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</si>
  <si>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</si>
  <si>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</si>
  <si>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</si>
  <si>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[CRONOGRAMA]</t>
  </si>
  <si>
    <t>ISIN</t>
  </si>
  <si>
    <t>DATA VENCIMENTO</t>
  </si>
  <si>
    <t>DI + 10,00% A.A.</t>
  </si>
  <si>
    <t>CONFORME</t>
  </si>
  <si>
    <t>WAIVER FEE</t>
  </si>
  <si>
    <t>B3</t>
  </si>
  <si>
    <t>JUROS PAGOS</t>
  </si>
  <si>
    <t>J+P=</t>
  </si>
  <si>
    <t>A+J=</t>
  </si>
  <si>
    <t>LS ENERGIA GD III S.A. - 1ª EMISSÃO DE DEBÊNTURES - R$ 6.000.000,00 - 6.000.000 DEBÊNTURES</t>
  </si>
  <si>
    <t>LSE311</t>
  </si>
  <si>
    <t>LS ENERGIA GD III</t>
  </si>
  <si>
    <t>AMEX TOTAL TED</t>
  </si>
  <si>
    <t>AMEX UNITÁRIA TED</t>
  </si>
  <si>
    <t>AGD 15/02/2023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</si>
</sst>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000000"/>
    <numFmt numFmtId="176" formatCode="&quot;R$&quot;#,##0.00"/>
    <numFmt numFmtId="177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2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5" fillId="6" borderId="0" xfId="2" applyNumberFormat="1" applyFont="1" applyAlignment="1">
      <alignment horizontal="center" vertical="center"/>
    </xf>
    <xf numFmtId="0" fontId="15" fillId="6" borderId="0" xfId="2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13" fillId="6" borderId="0" xfId="2" applyNumberFormat="1" applyAlignment="1">
      <alignment horizontal="center"/>
    </xf>
    <xf numFmtId="14" fontId="2" fillId="4" borderId="0" xfId="0" applyNumberFormat="1" applyFont="1" applyFill="1" applyAlignment="1">
      <alignment horizontal="center"/>
    </xf>
    <xf numFmtId="166" fontId="17" fillId="6" borderId="0" xfId="2" applyNumberFormat="1" applyFont="1" applyAlignment="1">
      <alignment horizontal="center"/>
    </xf>
    <xf numFmtId="3" fontId="18" fillId="7" borderId="0" xfId="0" applyNumberFormat="1" applyFont="1" applyFill="1" applyAlignment="1">
      <alignment horizontal="left"/>
    </xf>
    <xf numFmtId="4" fontId="13" fillId="6" borderId="0" xfId="2" applyNumberFormat="1" applyAlignment="1">
      <alignment horizontal="center"/>
    </xf>
    <xf numFmtId="175" fontId="13" fillId="6" borderId="0" xfId="2" applyNumberFormat="1" applyAlignment="1">
      <alignment horizontal="center"/>
    </xf>
    <xf numFmtId="166" fontId="15" fillId="6" borderId="0" xfId="2" applyNumberFormat="1" applyFont="1" applyAlignment="1">
      <alignment horizontal="center"/>
    </xf>
    <xf numFmtId="166" fontId="19" fillId="6" borderId="0" xfId="2" applyNumberFormat="1" applyFont="1" applyAlignment="1">
      <alignment horizontal="center"/>
    </xf>
    <xf numFmtId="14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0" fontId="1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168" fontId="1" fillId="9" borderId="0" xfId="0" applyNumberFormat="1" applyFont="1" applyFill="1" applyAlignment="1">
      <alignment horizontal="center"/>
    </xf>
    <xf numFmtId="171" fontId="1" fillId="9" borderId="0" xfId="0" applyNumberFormat="1" applyFont="1" applyFill="1" applyAlignment="1">
      <alignment horizontal="center"/>
    </xf>
    <xf numFmtId="166" fontId="17" fillId="9" borderId="0" xfId="2" applyNumberFormat="1" applyFont="1" applyFill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176" fontId="13" fillId="6" borderId="0" xfId="2" applyNumberFormat="1" applyAlignment="1">
      <alignment horizontal="center"/>
    </xf>
    <xf numFmtId="177" fontId="13" fillId="6" borderId="0" xfId="2" applyNumberFormat="1" applyAlignment="1">
      <alignment horizontal="center"/>
    </xf>
    <xf numFmtId="171" fontId="17" fillId="6" borderId="0" xfId="2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75" fontId="21" fillId="9" borderId="0" xfId="0" applyNumberFormat="1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3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523875</xdr:colOff>
      <xdr:row>2</xdr:row>
      <xdr:rowOff>0</xdr:rowOff>
    </xdr:from>
    <xdr:to>
      <xdr:col>25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438150</xdr:colOff>
      <xdr:row>1</xdr:row>
      <xdr:rowOff>161925</xdr:rowOff>
    </xdr:from>
    <xdr:to>
      <xdr:col>31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66675</xdr:rowOff>
    </xdr:from>
    <xdr:to>
      <xdr:col>0</xdr:col>
      <xdr:colOff>1152525</xdr:colOff>
      <xdr:row>2</xdr:row>
      <xdr:rowOff>140691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FBCE99C-5191-4C20-BB5E-3F53E722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6675"/>
          <a:ext cx="952500" cy="4550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425781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11.2851562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22" width="17.7109375" style="7" customWidth="1"/>
    <col min="23" max="23" width="22.140625" style="7" bestFit="1" customWidth="1"/>
    <col min="24" max="24" width="17.140625" style="7" bestFit="1" customWidth="1"/>
    <col min="25" max="26" width="18.8554687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146" width="20.140625" style="7" customWidth="1"/>
    <col min="147" max="186" width="12.42578125" style="7" customWidth="1"/>
    <col min="187" max="187" width="20.140625" style="8" customWidth="1"/>
    <col min="188" max="188" width="21.42578125" style="8" customWidth="1"/>
    <col min="189" max="189" width="22.7109375" style="8" customWidth="1"/>
    <col min="190" max="190" width="13.7109375" style="8" customWidth="1"/>
    <col min="191" max="191" width="15" style="8" customWidth="1"/>
    <col min="192" max="194" width="17.5703125" style="8" customWidth="1"/>
    <col min="195" max="195" width="16.28515625" style="8" customWidth="1"/>
    <col min="196" max="196" width="15" style="8" customWidth="1"/>
    <col min="197" max="198" width="12.42578125" style="8" customWidth="1"/>
    <col min="199" max="200" width="17.5703125" style="8" customWidth="1"/>
    <col min="201" max="201" width="7.28515625" style="8" customWidth="1"/>
    <col min="202" max="202" width="21.42578125" style="8" customWidth="1"/>
    <col min="203" max="203" width="17.5703125" style="8" customWidth="1"/>
    <col min="204" max="204" width="20.140625" style="8" customWidth="1"/>
    <col min="205" max="205" width="16.28515625" style="8" customWidth="1"/>
    <col min="206" max="206" width="17.5703125" style="8" customWidth="1"/>
    <col min="207" max="207" width="6" style="8" customWidth="1"/>
    <col min="208" max="209" width="18.85546875" style="8" customWidth="1"/>
    <col min="210" max="211" width="20.140625" style="8" customWidth="1"/>
    <col min="212" max="212" width="6" style="8" customWidth="1"/>
    <col min="213" max="213" width="12.42578125" style="8" customWidth="1"/>
    <col min="214" max="214" width="18.85546875" style="8" customWidth="1"/>
    <col min="215" max="216" width="15" style="8" customWidth="1"/>
    <col min="217" max="217" width="7.28515625" style="8" customWidth="1"/>
    <col min="218" max="218" width="11.140625" style="8" customWidth="1"/>
    <col min="219" max="219" width="13.7109375" style="8" customWidth="1"/>
    <col min="220" max="220" width="18.85546875" style="8" customWidth="1"/>
    <col min="221" max="221" width="17.5703125" style="8" customWidth="1"/>
    <col min="222" max="222" width="25.28515625" style="8" customWidth="1"/>
    <col min="223" max="223" width="20.140625" style="8" customWidth="1"/>
    <col min="224" max="224" width="15" style="8" customWidth="1"/>
    <col min="225" max="225" width="17.5703125" style="8" customWidth="1"/>
    <col min="226" max="226" width="16.28515625" style="8" customWidth="1"/>
    <col min="227" max="228" width="15" style="8" customWidth="1"/>
    <col min="229" max="229" width="17.5703125" style="8" customWidth="1"/>
    <col min="230" max="230" width="20.140625" style="8" customWidth="1"/>
    <col min="231" max="231" width="16.28515625" style="8" customWidth="1"/>
    <col min="232" max="233" width="25.28515625" style="8" customWidth="1"/>
    <col min="234" max="234" width="18.85546875" style="8" customWidth="1"/>
    <col min="235" max="236" width="20.140625" style="8" customWidth="1"/>
    <col min="237" max="237" width="11.140625" style="8" customWidth="1"/>
    <col min="238" max="238" width="29.140625" style="8" customWidth="1"/>
    <col min="239" max="239" width="34.28515625" style="8" customWidth="1"/>
    <col min="240" max="241" width="9.85546875" style="8" customWidth="1"/>
    <col min="242" max="242" width="17.5703125" style="8" customWidth="1"/>
    <col min="243" max="243" width="18.85546875" style="8" customWidth="1"/>
    <col min="244" max="244" width="9.85546875" style="8" customWidth="1"/>
    <col min="245" max="246" width="6" style="8" customWidth="1"/>
    <col min="247" max="247" width="13.7109375" style="8" customWidth="1"/>
    <col min="248" max="249" width="15" style="8" customWidth="1"/>
    <col min="250" max="250" width="17.5703125" style="8" customWidth="1"/>
    <col min="251" max="251" width="9.85546875" style="8" customWidth="1"/>
    <col min="252" max="252" width="7.28515625" style="8" customWidth="1"/>
    <col min="253" max="253" width="6" style="8" customWidth="1"/>
    <col min="254" max="259" width="17.5703125" style="8" customWidth="1"/>
    <col min="260" max="402" width="20.140625" style="8" customWidth="1"/>
    <col min="403" max="442" width="12.42578125" style="8" customWidth="1"/>
    <col min="443" max="443" width="20.140625" style="8" customWidth="1"/>
    <col min="444" max="444" width="21.42578125" style="8" customWidth="1"/>
    <col min="445" max="445" width="22.7109375" style="8" customWidth="1"/>
    <col min="446" max="446" width="13.7109375" style="8" customWidth="1"/>
    <col min="447" max="447" width="15" style="8" customWidth="1"/>
    <col min="448" max="450" width="17.5703125" style="8" customWidth="1"/>
    <col min="451" max="451" width="16.28515625" style="8" customWidth="1"/>
    <col min="452" max="452" width="15" style="8" customWidth="1"/>
    <col min="453" max="454" width="12.42578125" style="8" customWidth="1"/>
    <col min="455" max="456" width="17.5703125" style="8" customWidth="1"/>
    <col min="457" max="457" width="7.28515625" style="8" customWidth="1"/>
    <col min="458" max="458" width="21.42578125" style="8" customWidth="1"/>
    <col min="459" max="459" width="17.5703125" style="8" customWidth="1"/>
    <col min="460" max="460" width="20.140625" style="8" customWidth="1"/>
    <col min="461" max="461" width="16.28515625" style="8" customWidth="1"/>
    <col min="462" max="462" width="17.5703125" style="8" customWidth="1"/>
    <col min="463" max="463" width="6" style="8" customWidth="1"/>
    <col min="464" max="465" width="18.85546875" style="8" customWidth="1"/>
    <col min="466" max="467" width="20.140625" style="8" customWidth="1"/>
    <col min="468" max="468" width="6" style="8" customWidth="1"/>
    <col min="469" max="469" width="12.42578125" style="8" customWidth="1"/>
    <col min="470" max="470" width="18.85546875" style="8" customWidth="1"/>
    <col min="471" max="472" width="15" style="8" customWidth="1"/>
    <col min="473" max="473" width="7.28515625" style="8" customWidth="1"/>
    <col min="474" max="474" width="11.140625" style="8" customWidth="1"/>
    <col min="475" max="475" width="13.7109375" style="8" customWidth="1"/>
    <col min="476" max="476" width="18.85546875" style="8" customWidth="1"/>
    <col min="477" max="477" width="17.5703125" style="8" customWidth="1"/>
    <col min="478" max="478" width="25.28515625" style="8" customWidth="1"/>
    <col min="479" max="479" width="20.140625" style="8" customWidth="1"/>
    <col min="480" max="480" width="15" style="8" customWidth="1"/>
    <col min="481" max="481" width="17.5703125" style="8" customWidth="1"/>
    <col min="482" max="482" width="16.28515625" style="8" customWidth="1"/>
    <col min="483" max="484" width="15" style="8" customWidth="1"/>
    <col min="485" max="485" width="17.5703125" style="8" customWidth="1"/>
    <col min="486" max="486" width="20.140625" style="8" customWidth="1"/>
    <col min="487" max="487" width="16.28515625" style="8" customWidth="1"/>
    <col min="488" max="489" width="25.28515625" style="8" customWidth="1"/>
    <col min="490" max="490" width="18.85546875" style="8" customWidth="1"/>
    <col min="491" max="492" width="20.140625" style="8" customWidth="1"/>
    <col min="493" max="493" width="11.140625" style="8" customWidth="1"/>
    <col min="494" max="494" width="29.140625" style="8" customWidth="1"/>
    <col min="495" max="495" width="34.28515625" style="8" customWidth="1"/>
    <col min="496" max="497" width="9.85546875" style="8" customWidth="1"/>
    <col min="498" max="498" width="17.5703125" style="8" customWidth="1"/>
    <col min="499" max="499" width="18.85546875" style="8" customWidth="1"/>
    <col min="500" max="500" width="9.85546875" style="8" customWidth="1"/>
    <col min="501" max="502" width="6" style="8" customWidth="1"/>
    <col min="503" max="503" width="13.7109375" style="8" customWidth="1"/>
    <col min="504" max="505" width="15" style="8" customWidth="1"/>
    <col min="506" max="506" width="17.5703125" style="8" customWidth="1"/>
    <col min="507" max="507" width="9.85546875" style="8" customWidth="1"/>
    <col min="508" max="508" width="7.28515625" style="8" customWidth="1"/>
    <col min="509" max="509" width="6" style="8" customWidth="1"/>
    <col min="510" max="515" width="17.5703125" style="8" customWidth="1"/>
    <col min="516" max="658" width="20.140625" style="8" customWidth="1"/>
    <col min="659" max="698" width="12.42578125" style="8" customWidth="1"/>
    <col min="699" max="699" width="20.140625" style="8" customWidth="1"/>
    <col min="700" max="700" width="21.42578125" style="8" customWidth="1"/>
    <col min="701" max="701" width="22.7109375" style="8" customWidth="1"/>
    <col min="702" max="702" width="13.7109375" style="8" customWidth="1"/>
    <col min="703" max="703" width="15" style="8" customWidth="1"/>
    <col min="704" max="706" width="17.5703125" style="8" customWidth="1"/>
    <col min="707" max="707" width="16.28515625" style="8" customWidth="1"/>
    <col min="708" max="708" width="15" style="8" customWidth="1"/>
    <col min="709" max="710" width="12.42578125" style="8" customWidth="1"/>
    <col min="711" max="712" width="17.5703125" style="8" customWidth="1"/>
    <col min="713" max="713" width="7.28515625" style="8" customWidth="1"/>
    <col min="714" max="714" width="21.42578125" style="8" customWidth="1"/>
    <col min="715" max="715" width="17.5703125" style="8" customWidth="1"/>
    <col min="716" max="716" width="20.140625" style="8" customWidth="1"/>
    <col min="717" max="717" width="16.28515625" style="8" customWidth="1"/>
    <col min="718" max="718" width="17.5703125" style="8" customWidth="1"/>
    <col min="719" max="719" width="6" style="8" customWidth="1"/>
    <col min="720" max="721" width="18.85546875" style="8" customWidth="1"/>
    <col min="722" max="723" width="20.140625" style="8" customWidth="1"/>
    <col min="724" max="724" width="6" style="8" customWidth="1"/>
    <col min="725" max="725" width="12.42578125" style="8" customWidth="1"/>
    <col min="726" max="726" width="18.85546875" style="8" customWidth="1"/>
    <col min="727" max="728" width="15" style="8" customWidth="1"/>
    <col min="729" max="729" width="7.28515625" style="8" customWidth="1"/>
    <col min="730" max="730" width="11.140625" style="8" customWidth="1"/>
    <col min="731" max="731" width="13.7109375" style="8" customWidth="1"/>
    <col min="732" max="732" width="18.85546875" style="8" customWidth="1"/>
    <col min="733" max="733" width="17.5703125" style="8" customWidth="1"/>
    <col min="734" max="734" width="25.28515625" style="8" customWidth="1"/>
    <col min="735" max="735" width="20.140625" style="8" customWidth="1"/>
    <col min="736" max="736" width="15" style="8" customWidth="1"/>
    <col min="737" max="737" width="17.5703125" style="8" customWidth="1"/>
    <col min="738" max="738" width="16.28515625" style="8" customWidth="1"/>
    <col min="739" max="740" width="15" style="8" customWidth="1"/>
    <col min="741" max="741" width="17.5703125" style="8" customWidth="1"/>
    <col min="742" max="742" width="20.140625" style="8" customWidth="1"/>
    <col min="743" max="743" width="16.28515625" style="8" customWidth="1"/>
    <col min="744" max="745" width="25.28515625" style="8" customWidth="1"/>
    <col min="746" max="746" width="18.85546875" style="8" customWidth="1"/>
    <col min="747" max="748" width="20.140625" style="8" customWidth="1"/>
    <col min="749" max="749" width="11.140625" style="8" customWidth="1"/>
    <col min="750" max="750" width="29.140625" style="8" customWidth="1"/>
    <col min="751" max="751" width="34.28515625" style="8" customWidth="1"/>
    <col min="752" max="753" width="9.85546875" style="8" customWidth="1"/>
    <col min="754" max="754" width="17.5703125" style="8" customWidth="1"/>
    <col min="755" max="755" width="18.85546875" style="8" customWidth="1"/>
    <col min="756" max="756" width="9.85546875" style="8" customWidth="1"/>
    <col min="757" max="758" width="6" style="8" customWidth="1"/>
    <col min="759" max="759" width="13.7109375" style="8" customWidth="1"/>
    <col min="760" max="761" width="15" style="8" customWidth="1"/>
    <col min="762" max="762" width="17.5703125" style="8" customWidth="1"/>
    <col min="763" max="763" width="9.85546875" style="8" customWidth="1"/>
    <col min="764" max="764" width="7.28515625" style="8" customWidth="1"/>
    <col min="765" max="765" width="6" style="8" customWidth="1"/>
    <col min="766" max="771" width="17.5703125" style="8" customWidth="1"/>
    <col min="772" max="914" width="20.140625" style="8" customWidth="1"/>
    <col min="915" max="954" width="12.42578125" style="8" customWidth="1"/>
    <col min="955" max="955" width="20.140625" style="8" customWidth="1"/>
    <col min="956" max="956" width="21.42578125" style="8" customWidth="1"/>
    <col min="957" max="957" width="22.7109375" style="8" customWidth="1"/>
    <col min="958" max="958" width="13.7109375" style="8" customWidth="1"/>
    <col min="959" max="959" width="15" style="8" customWidth="1"/>
    <col min="960" max="962" width="17.5703125" style="8" customWidth="1"/>
    <col min="963" max="963" width="16.28515625" style="8" customWidth="1"/>
    <col min="964" max="964" width="15" style="8" customWidth="1"/>
    <col min="965" max="966" width="12.42578125" style="8" customWidth="1"/>
    <col min="967" max="968" width="17.5703125" style="8" customWidth="1"/>
    <col min="969" max="969" width="7.28515625" style="8" customWidth="1"/>
    <col min="970" max="970" width="21.42578125" style="8" customWidth="1"/>
    <col min="971" max="971" width="17.5703125" style="8" customWidth="1"/>
    <col min="972" max="972" width="20.140625" style="8" customWidth="1"/>
    <col min="973" max="973" width="16.28515625" style="8" customWidth="1"/>
    <col min="974" max="974" width="17.5703125" style="8" customWidth="1"/>
    <col min="975" max="975" width="6" style="8" customWidth="1"/>
    <col min="976" max="977" width="18.85546875" style="8" customWidth="1"/>
    <col min="978" max="979" width="20.140625" style="8" customWidth="1"/>
    <col min="980" max="980" width="6" style="8" customWidth="1"/>
    <col min="981" max="981" width="12.42578125" style="8" customWidth="1"/>
    <col min="982" max="982" width="18.85546875" style="8" customWidth="1"/>
    <col min="983" max="984" width="15" style="8" customWidth="1"/>
    <col min="985" max="985" width="7.28515625" style="8" customWidth="1"/>
    <col min="986" max="986" width="11.140625" style="8" customWidth="1"/>
    <col min="987" max="987" width="13.7109375" style="8" customWidth="1"/>
    <col min="988" max="988" width="18.85546875" style="8" customWidth="1"/>
    <col min="989" max="989" width="17.5703125" style="8" customWidth="1"/>
    <col min="990" max="990" width="25.28515625" style="8" customWidth="1"/>
    <col min="991" max="991" width="20.140625" style="8" customWidth="1"/>
    <col min="992" max="992" width="15" style="8" customWidth="1"/>
    <col min="993" max="993" width="17.5703125" style="8" customWidth="1"/>
    <col min="994" max="994" width="16.28515625" style="8" customWidth="1"/>
    <col min="995" max="996" width="15" style="8" customWidth="1"/>
    <col min="997" max="997" width="17.5703125" style="8" customWidth="1"/>
    <col min="998" max="998" width="20.140625" style="8" customWidth="1"/>
    <col min="999" max="999" width="16.28515625" style="8" customWidth="1"/>
    <col min="1000" max="1001" width="25.28515625" style="8" customWidth="1"/>
    <col min="1002" max="1002" width="18.85546875" style="8" customWidth="1"/>
    <col min="1003" max="1004" width="20.140625" style="8" customWidth="1"/>
    <col min="1005" max="1005" width="11.140625" style="8" customWidth="1"/>
    <col min="1006" max="1006" width="29.140625" style="8" customWidth="1"/>
    <col min="1007" max="1007" width="34.28515625" style="8" customWidth="1"/>
    <col min="1008" max="1009" width="9.85546875" style="8" customWidth="1"/>
    <col min="1010" max="1010" width="17.5703125" style="8" customWidth="1"/>
    <col min="1011" max="1011" width="18.85546875" style="8" customWidth="1"/>
    <col min="1012" max="1012" width="9.85546875" style="8" customWidth="1"/>
    <col min="1013" max="1014" width="6" style="8" customWidth="1"/>
    <col min="1015" max="1015" width="13.7109375" style="8" customWidth="1"/>
    <col min="1016" max="1017" width="15" style="8" customWidth="1"/>
    <col min="1018" max="1018" width="17.5703125" style="8" customWidth="1"/>
    <col min="1019" max="1019" width="9.85546875" style="8" customWidth="1"/>
    <col min="1020" max="1020" width="7.28515625" style="8" customWidth="1"/>
    <col min="1021" max="1021" width="6" style="8" customWidth="1"/>
    <col min="1022" max="1027" width="17.5703125" style="8" customWidth="1"/>
    <col min="1028" max="1170" width="20.140625" style="8" customWidth="1"/>
    <col min="1171" max="1210" width="12.42578125" style="8" customWidth="1"/>
    <col min="1211" max="1211" width="20.140625" style="8" customWidth="1"/>
    <col min="1212" max="1212" width="21.42578125" style="8" customWidth="1"/>
    <col min="1213" max="1213" width="22.7109375" style="8" customWidth="1"/>
    <col min="1214" max="1214" width="13.7109375" style="8" customWidth="1"/>
    <col min="1215" max="1215" width="15" style="8" customWidth="1"/>
    <col min="1216" max="1218" width="17.5703125" style="8" customWidth="1"/>
    <col min="1219" max="1219" width="16.28515625" style="8" customWidth="1"/>
    <col min="1220" max="1220" width="15" style="8" customWidth="1"/>
    <col min="1221" max="1222" width="12.42578125" style="8" customWidth="1"/>
    <col min="1223" max="1224" width="17.5703125" style="8" customWidth="1"/>
    <col min="1225" max="1225" width="7.28515625" style="8" customWidth="1"/>
    <col min="1226" max="1226" width="21.42578125" style="8" customWidth="1"/>
    <col min="1227" max="1227" width="17.5703125" style="8" customWidth="1"/>
    <col min="1228" max="1228" width="20.140625" style="8" customWidth="1"/>
    <col min="1229" max="1229" width="16.28515625" style="8" customWidth="1"/>
    <col min="1230" max="1230" width="17.5703125" style="8" customWidth="1"/>
    <col min="1231" max="1231" width="6" style="8" customWidth="1"/>
    <col min="1232" max="1233" width="18.85546875" style="8" customWidth="1"/>
    <col min="1234" max="1235" width="20.140625" style="8" customWidth="1"/>
    <col min="1236" max="1236" width="6" style="8" customWidth="1"/>
    <col min="1237" max="1237" width="12.42578125" style="8" customWidth="1"/>
    <col min="1238" max="1238" width="18.85546875" style="8" customWidth="1"/>
    <col min="1239" max="1240" width="15" style="8" customWidth="1"/>
    <col min="1241" max="1241" width="7.28515625" style="8" customWidth="1"/>
    <col min="1242" max="1242" width="11.140625" style="8" customWidth="1"/>
    <col min="1243" max="1243" width="13.7109375" style="8" customWidth="1"/>
    <col min="1244" max="1244" width="18.85546875" style="8" customWidth="1"/>
    <col min="1245" max="1245" width="17.5703125" style="8" customWidth="1"/>
    <col min="1246" max="1246" width="25.28515625" style="8" customWidth="1"/>
    <col min="1247" max="1247" width="20.140625" style="8" customWidth="1"/>
    <col min="1248" max="1248" width="15" style="8" customWidth="1"/>
    <col min="1249" max="1249" width="17.5703125" style="8" customWidth="1"/>
    <col min="1250" max="1250" width="16.28515625" style="8" customWidth="1"/>
    <col min="1251" max="1252" width="15" style="8" customWidth="1"/>
    <col min="1253" max="1253" width="17.5703125" style="8" customWidth="1"/>
    <col min="1254" max="1254" width="20.140625" style="8" customWidth="1"/>
    <col min="1255" max="1255" width="16.28515625" style="8" customWidth="1"/>
    <col min="1256" max="1257" width="25.28515625" style="8" customWidth="1"/>
    <col min="1258" max="1258" width="18.85546875" style="8" customWidth="1"/>
    <col min="1259" max="1260" width="20.140625" style="8" customWidth="1"/>
    <col min="1261" max="1261" width="11.140625" style="8" customWidth="1"/>
    <col min="1262" max="1262" width="29.140625" style="8" customWidth="1"/>
    <col min="1263" max="1263" width="34.28515625" style="8" customWidth="1"/>
    <col min="1264" max="1265" width="9.85546875" style="8" customWidth="1"/>
    <col min="1266" max="1266" width="17.5703125" style="8" customWidth="1"/>
    <col min="1267" max="1267" width="18.85546875" style="8" customWidth="1"/>
    <col min="1268" max="1268" width="9.85546875" style="8" customWidth="1"/>
    <col min="1269" max="1270" width="6" style="8" customWidth="1"/>
    <col min="1271" max="1271" width="13.7109375" style="8" customWidth="1"/>
    <col min="1272" max="1273" width="15" style="8" customWidth="1"/>
    <col min="1274" max="1274" width="17.5703125" style="8" customWidth="1"/>
    <col min="1275" max="1275" width="9.85546875" style="8" customWidth="1"/>
    <col min="1276" max="1276" width="7.28515625" style="8" customWidth="1"/>
    <col min="1277" max="1277" width="6" style="8" customWidth="1"/>
    <col min="1278" max="1283" width="17.5703125" style="8" customWidth="1"/>
    <col min="1284" max="1426" width="20.140625" style="8" customWidth="1"/>
    <col min="1427" max="1466" width="12.42578125" style="8" customWidth="1"/>
    <col min="1467" max="1467" width="20.140625" style="8" customWidth="1"/>
    <col min="1468" max="1468" width="21.42578125" style="8" customWidth="1"/>
    <col min="1469" max="1469" width="22.7109375" style="8" customWidth="1"/>
    <col min="1470" max="1470" width="13.7109375" style="8" customWidth="1"/>
    <col min="1471" max="1471" width="15" style="8" customWidth="1"/>
    <col min="1472" max="1474" width="17.5703125" style="8" customWidth="1"/>
    <col min="1475" max="1475" width="16.28515625" style="8" customWidth="1"/>
    <col min="1476" max="1476" width="15" style="8" customWidth="1"/>
    <col min="1477" max="1478" width="12.42578125" style="8" customWidth="1"/>
    <col min="1479" max="1480" width="17.5703125" style="8" customWidth="1"/>
    <col min="1481" max="1481" width="7.28515625" style="8" customWidth="1"/>
    <col min="1482" max="1482" width="21.42578125" style="8" customWidth="1"/>
    <col min="1483" max="1483" width="17.5703125" style="8" customWidth="1"/>
    <col min="1484" max="1484" width="20.140625" style="8" customWidth="1"/>
    <col min="1485" max="1485" width="16.28515625" style="8" customWidth="1"/>
    <col min="1486" max="1486" width="17.5703125" style="8" customWidth="1"/>
    <col min="1487" max="1487" width="6" style="8" customWidth="1"/>
    <col min="1488" max="1489" width="18.85546875" style="8" customWidth="1"/>
    <col min="1490" max="1491" width="20.140625" style="8" customWidth="1"/>
    <col min="1492" max="1492" width="6" style="8" customWidth="1"/>
    <col min="1493" max="1493" width="12.42578125" style="8" customWidth="1"/>
    <col min="1494" max="1494" width="18.85546875" style="8" customWidth="1"/>
    <col min="1495" max="1496" width="15" style="8" customWidth="1"/>
    <col min="1497" max="1497" width="7.28515625" style="8" customWidth="1"/>
    <col min="1498" max="1498" width="11.140625" style="8" customWidth="1"/>
    <col min="1499" max="1499" width="13.7109375" style="8" customWidth="1"/>
    <col min="1500" max="1500" width="18.85546875" style="8" customWidth="1"/>
    <col min="1501" max="1501" width="17.5703125" style="8" customWidth="1"/>
    <col min="1502" max="1502" width="25.28515625" style="8" customWidth="1"/>
    <col min="1503" max="1503" width="20.140625" style="8" customWidth="1"/>
    <col min="1504" max="1504" width="15" style="8" customWidth="1"/>
    <col min="1505" max="1505" width="17.5703125" style="8" customWidth="1"/>
    <col min="1506" max="1506" width="16.28515625" style="8" customWidth="1"/>
    <col min="1507" max="1508" width="15" style="8" customWidth="1"/>
    <col min="1509" max="1509" width="17.5703125" style="8" customWidth="1"/>
    <col min="1510" max="1510" width="20.140625" style="8" customWidth="1"/>
    <col min="1511" max="1511" width="16.28515625" style="8" customWidth="1"/>
    <col min="1512" max="1513" width="25.28515625" style="8" customWidth="1"/>
    <col min="1514" max="1514" width="18.85546875" style="8" customWidth="1"/>
    <col min="1515" max="1516" width="20.140625" style="8" customWidth="1"/>
    <col min="1517" max="1517" width="11.140625" style="8" customWidth="1"/>
    <col min="1518" max="1518" width="29.140625" style="8" customWidth="1"/>
    <col min="1519" max="1519" width="34.28515625" style="8" customWidth="1"/>
    <col min="1520" max="1521" width="9.85546875" style="8" customWidth="1"/>
    <col min="1522" max="1522" width="17.5703125" style="8" customWidth="1"/>
    <col min="1523" max="1523" width="18.85546875" style="8" customWidth="1"/>
    <col min="1524" max="1524" width="9.85546875" style="8" customWidth="1"/>
    <col min="1525" max="1526" width="6" style="8" customWidth="1"/>
    <col min="1527" max="1527" width="13.7109375" style="8" customWidth="1"/>
    <col min="1528" max="1529" width="15" style="8" customWidth="1"/>
    <col min="1530" max="1530" width="17.5703125" style="8" customWidth="1"/>
    <col min="1531" max="1531" width="9.85546875" style="8" customWidth="1"/>
    <col min="1532" max="1532" width="7.28515625" style="8" customWidth="1"/>
    <col min="1533" max="1533" width="6" style="8" customWidth="1"/>
    <col min="1534" max="1539" width="17.5703125" style="8" customWidth="1"/>
    <col min="1540" max="1682" width="20.140625" style="8" customWidth="1"/>
    <col min="1683" max="1722" width="12.42578125" style="8" customWidth="1"/>
    <col min="1723" max="1723" width="20.140625" style="8" customWidth="1"/>
    <col min="1724" max="1724" width="21.42578125" style="8" customWidth="1"/>
    <col min="1725" max="1725" width="22.7109375" style="8" customWidth="1"/>
    <col min="1726" max="1726" width="13.7109375" style="8" customWidth="1"/>
    <col min="1727" max="1727" width="15" style="8" customWidth="1"/>
    <col min="1728" max="1730" width="17.5703125" style="8" customWidth="1"/>
    <col min="1731" max="1731" width="16.28515625" style="8" customWidth="1"/>
    <col min="1732" max="1732" width="15" style="8" customWidth="1"/>
    <col min="1733" max="1734" width="12.42578125" style="8" customWidth="1"/>
    <col min="1735" max="1736" width="17.5703125" style="8" customWidth="1"/>
    <col min="1737" max="1737" width="7.28515625" style="8" customWidth="1"/>
    <col min="1738" max="1738" width="21.42578125" style="8" customWidth="1"/>
    <col min="1739" max="1739" width="17.5703125" style="8" customWidth="1"/>
    <col min="1740" max="1740" width="20.140625" style="8" customWidth="1"/>
    <col min="1741" max="1741" width="16.28515625" style="8" customWidth="1"/>
    <col min="1742" max="1742" width="17.5703125" style="8" customWidth="1"/>
    <col min="1743" max="1743" width="6" style="8" customWidth="1"/>
    <col min="1744" max="1745" width="18.85546875" style="8" customWidth="1"/>
    <col min="1746" max="1747" width="20.140625" style="8" customWidth="1"/>
    <col min="1748" max="1748" width="6" style="8" customWidth="1"/>
    <col min="1749" max="1749" width="12.42578125" style="8" customWidth="1"/>
    <col min="1750" max="1750" width="18.85546875" style="8" customWidth="1"/>
    <col min="1751" max="1752" width="15" style="8" customWidth="1"/>
    <col min="1753" max="1753" width="7.28515625" style="8" customWidth="1"/>
    <col min="1754" max="1754" width="11.140625" style="8" customWidth="1"/>
    <col min="1755" max="1755" width="13.7109375" style="8" customWidth="1"/>
    <col min="1756" max="1756" width="18.85546875" style="8" customWidth="1"/>
    <col min="1757" max="1757" width="17.5703125" style="8" customWidth="1"/>
    <col min="1758" max="1758" width="25.28515625" style="8" customWidth="1"/>
    <col min="1759" max="1759" width="20.140625" style="8" customWidth="1"/>
    <col min="1760" max="1760" width="15" style="8" customWidth="1"/>
    <col min="1761" max="1761" width="17.5703125" style="8" customWidth="1"/>
    <col min="1762" max="1762" width="16.28515625" style="8" customWidth="1"/>
    <col min="1763" max="1764" width="15" style="8" customWidth="1"/>
    <col min="1765" max="1765" width="17.5703125" style="8" customWidth="1"/>
    <col min="1766" max="1766" width="20.140625" style="8" customWidth="1"/>
    <col min="1767" max="1767" width="16.28515625" style="8" customWidth="1"/>
    <col min="1768" max="1769" width="25.28515625" style="8" customWidth="1"/>
    <col min="1770" max="1770" width="18.85546875" style="8" customWidth="1"/>
    <col min="1771" max="1772" width="20.140625" style="8" customWidth="1"/>
    <col min="1773" max="1773" width="11.140625" style="8" customWidth="1"/>
    <col min="1774" max="1774" width="29.140625" style="8" customWidth="1"/>
    <col min="1775" max="1775" width="34.28515625" style="8" customWidth="1"/>
    <col min="1776" max="1777" width="9.85546875" style="8" customWidth="1"/>
    <col min="1778" max="1778" width="17.5703125" style="8" customWidth="1"/>
    <col min="1779" max="1779" width="18.85546875" style="8" customWidth="1"/>
    <col min="1780" max="1780" width="9.85546875" style="8" customWidth="1"/>
    <col min="1781" max="1782" width="6" style="8" customWidth="1"/>
    <col min="1783" max="1783" width="13.7109375" style="8" customWidth="1"/>
    <col min="1784" max="1785" width="15" style="8" customWidth="1"/>
    <col min="1786" max="1786" width="17.5703125" style="8" customWidth="1"/>
    <col min="1787" max="1787" width="9.85546875" style="8" customWidth="1"/>
    <col min="1788" max="1788" width="7.28515625" style="8" customWidth="1"/>
    <col min="1789" max="1789" width="6" style="8" customWidth="1"/>
    <col min="1790" max="1795" width="17.5703125" style="8" customWidth="1"/>
    <col min="1796" max="1938" width="20.140625" style="8" customWidth="1"/>
    <col min="1939" max="1978" width="12.42578125" style="8" customWidth="1"/>
    <col min="1979" max="1979" width="20.140625" style="8" customWidth="1"/>
    <col min="1980" max="1980" width="21.42578125" style="8" customWidth="1"/>
    <col min="1981" max="1981" width="22.7109375" style="8" customWidth="1"/>
    <col min="1982" max="1982" width="13.7109375" style="8" customWidth="1"/>
    <col min="1983" max="1983" width="15" style="8" customWidth="1"/>
    <col min="1984" max="1986" width="17.5703125" style="8" customWidth="1"/>
    <col min="1987" max="1987" width="16.28515625" style="8" customWidth="1"/>
    <col min="1988" max="1988" width="15" style="8" customWidth="1"/>
    <col min="1989" max="1990" width="12.42578125" style="8" customWidth="1"/>
    <col min="1991" max="1992" width="17.5703125" style="8" customWidth="1"/>
    <col min="1993" max="1993" width="7.28515625" style="8" customWidth="1"/>
    <col min="1994" max="1994" width="21.42578125" style="8" customWidth="1"/>
    <col min="1995" max="1995" width="17.5703125" style="8" customWidth="1"/>
    <col min="1996" max="1996" width="20.140625" style="8" customWidth="1"/>
    <col min="1997" max="1997" width="16.28515625" style="8" customWidth="1"/>
    <col min="1998" max="1998" width="17.5703125" style="8" customWidth="1"/>
    <col min="1999" max="1999" width="6" style="8" customWidth="1"/>
    <col min="2000" max="2001" width="18.85546875" style="8" customWidth="1"/>
    <col min="2002" max="2003" width="20.140625" style="8" customWidth="1"/>
    <col min="2004" max="2004" width="6" style="8" customWidth="1"/>
    <col min="2005" max="2005" width="12.42578125" style="8" customWidth="1"/>
    <col min="2006" max="2006" width="18.85546875" style="8" customWidth="1"/>
    <col min="2007" max="2008" width="15" style="8" customWidth="1"/>
    <col min="2009" max="2009" width="7.28515625" style="8" customWidth="1"/>
    <col min="2010" max="2010" width="11.140625" style="8" customWidth="1"/>
    <col min="2011" max="2011" width="13.7109375" style="8" customWidth="1"/>
    <col min="2012" max="2012" width="18.85546875" style="8" customWidth="1"/>
    <col min="2013" max="2013" width="17.5703125" style="8" customWidth="1"/>
    <col min="2014" max="2014" width="25.28515625" style="8" customWidth="1"/>
    <col min="2015" max="2015" width="20.140625" style="8" customWidth="1"/>
    <col min="2016" max="2016" width="15" style="8" customWidth="1"/>
    <col min="2017" max="2017" width="17.5703125" style="8" customWidth="1"/>
    <col min="2018" max="2018" width="16.28515625" style="8" customWidth="1"/>
    <col min="2019" max="2020" width="15" style="8" customWidth="1"/>
    <col min="2021" max="2021" width="17.5703125" style="8" customWidth="1"/>
    <col min="2022" max="2022" width="20.140625" style="8" customWidth="1"/>
    <col min="2023" max="2023" width="16.28515625" style="8" customWidth="1"/>
    <col min="2024" max="2025" width="25.28515625" style="8" customWidth="1"/>
    <col min="2026" max="2026" width="18.85546875" style="8" customWidth="1"/>
    <col min="2027" max="2028" width="20.140625" style="8" customWidth="1"/>
    <col min="2029" max="2029" width="11.140625" style="8" customWidth="1"/>
    <col min="2030" max="2030" width="29.140625" style="8" customWidth="1"/>
    <col min="2031" max="2031" width="34.28515625" style="8" customWidth="1"/>
    <col min="2032" max="2033" width="9.85546875" style="8" customWidth="1"/>
    <col min="2034" max="2034" width="17.5703125" style="8" customWidth="1"/>
    <col min="2035" max="2035" width="18.85546875" style="8" customWidth="1"/>
    <col min="2036" max="2036" width="9.85546875" style="8" customWidth="1"/>
    <col min="2037" max="2038" width="6" style="8" customWidth="1"/>
    <col min="2039" max="2039" width="13.7109375" style="8" customWidth="1"/>
    <col min="2040" max="2041" width="15" style="8" customWidth="1"/>
    <col min="2042" max="2042" width="17.5703125" style="8" customWidth="1"/>
    <col min="2043" max="2043" width="9.85546875" style="8" customWidth="1"/>
    <col min="2044" max="2044" width="7.28515625" style="8" customWidth="1"/>
    <col min="2045" max="2045" width="6" style="8" customWidth="1"/>
    <col min="2046" max="2051" width="17.5703125" style="8" customWidth="1"/>
    <col min="2052" max="2194" width="20.140625" style="8" customWidth="1"/>
    <col min="2195" max="2234" width="12.42578125" style="8" customWidth="1"/>
    <col min="2235" max="2235" width="20.140625" style="8" customWidth="1"/>
    <col min="2236" max="2236" width="21.42578125" style="8" customWidth="1"/>
    <col min="2237" max="2237" width="22.7109375" style="8" customWidth="1"/>
    <col min="2238" max="2238" width="13.7109375" style="8" customWidth="1"/>
    <col min="2239" max="2239" width="15" style="8" customWidth="1"/>
    <col min="2240" max="2242" width="17.5703125" style="8" customWidth="1"/>
    <col min="2243" max="2243" width="16.28515625" style="8" customWidth="1"/>
    <col min="2244" max="2244" width="15" style="8" customWidth="1"/>
    <col min="2245" max="2246" width="12.42578125" style="8" customWidth="1"/>
    <col min="2247" max="2248" width="17.5703125" style="8" customWidth="1"/>
    <col min="2249" max="2249" width="7.28515625" style="8" customWidth="1"/>
    <col min="2250" max="2250" width="21.42578125" style="8" customWidth="1"/>
    <col min="2251" max="2251" width="17.5703125" style="8" customWidth="1"/>
    <col min="2252" max="2252" width="20.140625" style="8" customWidth="1"/>
    <col min="2253" max="2253" width="16.28515625" style="8" customWidth="1"/>
    <col min="2254" max="2254" width="17.5703125" style="8" customWidth="1"/>
    <col min="2255" max="2255" width="6" style="8" customWidth="1"/>
    <col min="2256" max="2257" width="18.85546875" style="8" customWidth="1"/>
    <col min="2258" max="2259" width="20.140625" style="8" customWidth="1"/>
    <col min="2260" max="2260" width="6" style="8" customWidth="1"/>
    <col min="2261" max="2261" width="12.42578125" style="8" customWidth="1"/>
    <col min="2262" max="2262" width="18.85546875" style="8" customWidth="1"/>
    <col min="2263" max="2264" width="15" style="8" customWidth="1"/>
    <col min="2265" max="2265" width="7.28515625" style="8" customWidth="1"/>
    <col min="2266" max="2266" width="11.140625" style="8" customWidth="1"/>
    <col min="2267" max="2267" width="13.7109375" style="8" customWidth="1"/>
    <col min="2268" max="2268" width="18.85546875" style="8" customWidth="1"/>
    <col min="2269" max="2269" width="17.5703125" style="8" customWidth="1"/>
    <col min="2270" max="2270" width="25.28515625" style="8" customWidth="1"/>
    <col min="2271" max="2271" width="20.140625" style="8" customWidth="1"/>
    <col min="2272" max="2272" width="15" style="8" customWidth="1"/>
    <col min="2273" max="2273" width="17.5703125" style="8" customWidth="1"/>
    <col min="2274" max="2274" width="16.28515625" style="8" customWidth="1"/>
    <col min="2275" max="2276" width="15" style="8" customWidth="1"/>
    <col min="2277" max="2277" width="17.5703125" style="8" customWidth="1"/>
    <col min="2278" max="2278" width="20.140625" style="8" customWidth="1"/>
    <col min="2279" max="2279" width="16.28515625" style="8" customWidth="1"/>
    <col min="2280" max="2281" width="25.28515625" style="8" customWidth="1"/>
    <col min="2282" max="2282" width="18.85546875" style="8" customWidth="1"/>
    <col min="2283" max="2284" width="20.140625" style="8" customWidth="1"/>
    <col min="2285" max="2285" width="11.140625" style="8" customWidth="1"/>
    <col min="2286" max="2286" width="29.140625" style="8" customWidth="1"/>
    <col min="2287" max="2287" width="34.28515625" style="8" customWidth="1"/>
    <col min="2288" max="2289" width="9.85546875" style="8" customWidth="1"/>
    <col min="2290" max="2290" width="17.5703125" style="8" customWidth="1"/>
    <col min="2291" max="2291" width="18.85546875" style="8" customWidth="1"/>
    <col min="2292" max="2292" width="9.85546875" style="8" customWidth="1"/>
    <col min="2293" max="2294" width="6" style="8" customWidth="1"/>
    <col min="2295" max="2295" width="13.7109375" style="8" customWidth="1"/>
    <col min="2296" max="2297" width="15" style="8" customWidth="1"/>
    <col min="2298" max="2298" width="17.5703125" style="8" customWidth="1"/>
    <col min="2299" max="2299" width="9.85546875" style="8" customWidth="1"/>
    <col min="2300" max="2300" width="7.28515625" style="8" customWidth="1"/>
    <col min="2301" max="2301" width="6" style="8" customWidth="1"/>
    <col min="2302" max="2307" width="17.5703125" style="8" customWidth="1"/>
    <col min="2308" max="2450" width="20.140625" style="8" customWidth="1"/>
    <col min="2451" max="2490" width="12.42578125" style="8" customWidth="1"/>
    <col min="2491" max="2491" width="20.140625" style="8" customWidth="1"/>
    <col min="2492" max="2492" width="21.42578125" style="8" customWidth="1"/>
    <col min="2493" max="2493" width="22.7109375" style="8" customWidth="1"/>
    <col min="2494" max="2494" width="13.7109375" style="8" customWidth="1"/>
    <col min="2495" max="2495" width="15" style="8" customWidth="1"/>
    <col min="2496" max="2498" width="17.5703125" style="8" customWidth="1"/>
    <col min="2499" max="2499" width="16.28515625" style="8" customWidth="1"/>
    <col min="2500" max="2500" width="15" style="8" customWidth="1"/>
    <col min="2501" max="2502" width="12.42578125" style="8" customWidth="1"/>
    <col min="2503" max="2504" width="17.5703125" style="8" customWidth="1"/>
    <col min="2505" max="2505" width="7.28515625" style="8" customWidth="1"/>
    <col min="2506" max="2506" width="21.42578125" style="8" customWidth="1"/>
    <col min="2507" max="2507" width="17.5703125" style="8" customWidth="1"/>
    <col min="2508" max="2508" width="20.140625" style="8" customWidth="1"/>
    <col min="2509" max="2509" width="16.28515625" style="8" customWidth="1"/>
    <col min="2510" max="2510" width="17.5703125" style="8" customWidth="1"/>
    <col min="2511" max="2511" width="6" style="8" customWidth="1"/>
    <col min="2512" max="2513" width="18.85546875" style="8" customWidth="1"/>
    <col min="2514" max="2515" width="20.140625" style="8" customWidth="1"/>
    <col min="2516" max="2516" width="6" style="8" customWidth="1"/>
    <col min="2517" max="2517" width="12.42578125" style="8" customWidth="1"/>
    <col min="2518" max="2518" width="18.85546875" style="8" customWidth="1"/>
    <col min="2519" max="2520" width="15" style="8" customWidth="1"/>
    <col min="2521" max="2521" width="7.28515625" style="8" customWidth="1"/>
    <col min="2522" max="2522" width="11.140625" style="8" customWidth="1"/>
    <col min="2523" max="2523" width="13.7109375" style="8" customWidth="1"/>
    <col min="2524" max="2524" width="18.85546875" style="8" customWidth="1"/>
    <col min="2525" max="2525" width="17.5703125" style="8" customWidth="1"/>
    <col min="2526" max="2526" width="25.28515625" style="8" customWidth="1"/>
    <col min="2527" max="2527" width="20.140625" style="8" customWidth="1"/>
    <col min="2528" max="2528" width="15" style="8" customWidth="1"/>
    <col min="2529" max="2529" width="17.5703125" style="8" customWidth="1"/>
    <col min="2530" max="2530" width="16.28515625" style="8" customWidth="1"/>
    <col min="2531" max="2532" width="15" style="8" customWidth="1"/>
    <col min="2533" max="2533" width="17.5703125" style="8" customWidth="1"/>
    <col min="2534" max="2534" width="20.140625" style="8" customWidth="1"/>
    <col min="2535" max="2535" width="16.28515625" style="8" customWidth="1"/>
    <col min="2536" max="2537" width="25.28515625" style="8" customWidth="1"/>
    <col min="2538" max="2538" width="18.85546875" style="8" customWidth="1"/>
    <col min="2539" max="2540" width="20.140625" style="8" customWidth="1"/>
    <col min="2541" max="2541" width="11.140625" style="8" customWidth="1"/>
    <col min="2542" max="2542" width="29.140625" style="8" customWidth="1"/>
    <col min="2543" max="2543" width="34.28515625" style="8" customWidth="1"/>
    <col min="2544" max="2545" width="9.85546875" style="8" customWidth="1"/>
    <col min="2546" max="2546" width="17.5703125" style="8" customWidth="1"/>
    <col min="2547" max="2547" width="18.85546875" style="8" customWidth="1"/>
    <col min="2548" max="2548" width="9.85546875" style="8" customWidth="1"/>
    <col min="2549" max="2550" width="6" style="8" customWidth="1"/>
    <col min="2551" max="2551" width="13.7109375" style="8" customWidth="1"/>
    <col min="2552" max="2553" width="15" style="8" customWidth="1"/>
    <col min="2554" max="2554" width="17.5703125" style="8" customWidth="1"/>
    <col min="2555" max="2555" width="9.85546875" style="8" customWidth="1"/>
    <col min="2556" max="2556" width="7.28515625" style="8" customWidth="1"/>
    <col min="2557" max="2557" width="6" style="8" customWidth="1"/>
    <col min="2558" max="2563" width="17.5703125" style="8" customWidth="1"/>
    <col min="2564" max="2706" width="20.140625" style="8" customWidth="1"/>
    <col min="2707" max="2746" width="12.42578125" style="8" customWidth="1"/>
    <col min="2747" max="2747" width="20.140625" style="8" customWidth="1"/>
    <col min="2748" max="2748" width="21.42578125" style="8" customWidth="1"/>
    <col min="2749" max="2749" width="22.7109375" style="8" customWidth="1"/>
    <col min="2750" max="2750" width="13.7109375" style="8" customWidth="1"/>
    <col min="2751" max="2751" width="15" style="8" customWidth="1"/>
    <col min="2752" max="2754" width="17.5703125" style="8" customWidth="1"/>
    <col min="2755" max="2755" width="16.28515625" style="8" customWidth="1"/>
    <col min="2756" max="2756" width="15" style="8" customWidth="1"/>
    <col min="2757" max="2758" width="12.42578125" style="8" customWidth="1"/>
    <col min="2759" max="2760" width="17.5703125" style="8" customWidth="1"/>
    <col min="2761" max="2761" width="7.28515625" style="8" customWidth="1"/>
    <col min="2762" max="2762" width="21.42578125" style="8" customWidth="1"/>
    <col min="2763" max="2763" width="17.5703125" style="8" customWidth="1"/>
    <col min="2764" max="2764" width="20.140625" style="8" customWidth="1"/>
    <col min="2765" max="2765" width="16.28515625" style="8" customWidth="1"/>
    <col min="2766" max="2766" width="17.5703125" style="8" customWidth="1"/>
    <col min="2767" max="2767" width="6" style="8" customWidth="1"/>
    <col min="2768" max="2769" width="18.85546875" style="8" customWidth="1"/>
    <col min="2770" max="2771" width="20.140625" style="8" customWidth="1"/>
    <col min="2772" max="2772" width="6" style="8" customWidth="1"/>
    <col min="2773" max="2773" width="12.42578125" style="8" customWidth="1"/>
    <col min="2774" max="2774" width="18.85546875" style="8" customWidth="1"/>
    <col min="2775" max="2776" width="15" style="8" customWidth="1"/>
    <col min="2777" max="2777" width="7.28515625" style="8" customWidth="1"/>
    <col min="2778" max="2778" width="11.140625" style="8" customWidth="1"/>
    <col min="2779" max="2779" width="13.7109375" style="8" customWidth="1"/>
    <col min="2780" max="2780" width="18.85546875" style="8" customWidth="1"/>
    <col min="2781" max="2781" width="17.5703125" style="8" customWidth="1"/>
    <col min="2782" max="2782" width="25.28515625" style="8" customWidth="1"/>
    <col min="2783" max="2783" width="20.140625" style="8" customWidth="1"/>
    <col min="2784" max="2784" width="15" style="8" customWidth="1"/>
    <col min="2785" max="2785" width="17.5703125" style="8" customWidth="1"/>
    <col min="2786" max="2786" width="16.28515625" style="8" customWidth="1"/>
    <col min="2787" max="2788" width="15" style="8" customWidth="1"/>
    <col min="2789" max="2789" width="17.5703125" style="8" customWidth="1"/>
    <col min="2790" max="2790" width="20.140625" style="8" customWidth="1"/>
    <col min="2791" max="2791" width="16.28515625" style="8" customWidth="1"/>
    <col min="2792" max="2793" width="25.28515625" style="8" customWidth="1"/>
    <col min="2794" max="2794" width="18.85546875" style="8" customWidth="1"/>
    <col min="2795" max="2796" width="20.140625" style="8" customWidth="1"/>
    <col min="2797" max="2797" width="11.140625" style="8" customWidth="1"/>
    <col min="2798" max="2798" width="29.140625" style="8" customWidth="1"/>
    <col min="2799" max="2799" width="34.28515625" style="8" customWidth="1"/>
    <col min="2800" max="2801" width="9.85546875" style="8" customWidth="1"/>
    <col min="2802" max="2802" width="17.5703125" style="8" customWidth="1"/>
    <col min="2803" max="2803" width="18.85546875" style="8" customWidth="1"/>
    <col min="2804" max="2804" width="9.85546875" style="8" customWidth="1"/>
    <col min="2805" max="2806" width="6" style="8" customWidth="1"/>
    <col min="2807" max="2807" width="13.7109375" style="8" customWidth="1"/>
    <col min="2808" max="2809" width="15" style="8" customWidth="1"/>
    <col min="2810" max="2810" width="17.5703125" style="8" customWidth="1"/>
    <col min="2811" max="2811" width="9.85546875" style="8" customWidth="1"/>
    <col min="2812" max="2812" width="7.28515625" style="8" customWidth="1"/>
    <col min="2813" max="2813" width="6" style="8" customWidth="1"/>
    <col min="2814" max="2819" width="17.5703125" style="8" customWidth="1"/>
    <col min="2820" max="2962" width="20.140625" style="8" customWidth="1"/>
    <col min="2963" max="3002" width="12.42578125" style="8" customWidth="1"/>
    <col min="3003" max="3003" width="20.140625" style="8" customWidth="1"/>
    <col min="3004" max="3004" width="21.42578125" style="8" customWidth="1"/>
    <col min="3005" max="3005" width="22.7109375" style="8" customWidth="1"/>
    <col min="3006" max="3006" width="13.7109375" style="8" customWidth="1"/>
    <col min="3007" max="3007" width="15" style="8" customWidth="1"/>
    <col min="3008" max="3010" width="17.5703125" style="8" customWidth="1"/>
    <col min="3011" max="3011" width="16.28515625" style="8" customWidth="1"/>
    <col min="3012" max="3012" width="15" style="8" customWidth="1"/>
    <col min="3013" max="3014" width="12.42578125" style="8" customWidth="1"/>
    <col min="3015" max="3016" width="17.5703125" style="8" customWidth="1"/>
    <col min="3017" max="3017" width="7.28515625" style="8" customWidth="1"/>
    <col min="3018" max="3018" width="21.42578125" style="8" customWidth="1"/>
    <col min="3019" max="3019" width="17.5703125" style="8" customWidth="1"/>
    <col min="3020" max="3020" width="20.140625" style="8" customWidth="1"/>
    <col min="3021" max="3021" width="16.28515625" style="8" customWidth="1"/>
    <col min="3022" max="3022" width="17.5703125" style="8" customWidth="1"/>
    <col min="3023" max="3023" width="6" style="8" customWidth="1"/>
    <col min="3024" max="3025" width="18.85546875" style="8" customWidth="1"/>
    <col min="3026" max="3027" width="20.140625" style="8" customWidth="1"/>
    <col min="3028" max="3028" width="6" style="8" customWidth="1"/>
    <col min="3029" max="3029" width="12.42578125" style="8" customWidth="1"/>
    <col min="3030" max="3030" width="18.85546875" style="8" customWidth="1"/>
    <col min="3031" max="3032" width="15" style="8" customWidth="1"/>
    <col min="3033" max="3033" width="7.28515625" style="8" customWidth="1"/>
    <col min="3034" max="3034" width="11.140625" style="8" customWidth="1"/>
    <col min="3035" max="3035" width="13.7109375" style="8" customWidth="1"/>
    <col min="3036" max="3036" width="18.85546875" style="8" customWidth="1"/>
    <col min="3037" max="3037" width="17.5703125" style="8" customWidth="1"/>
    <col min="3038" max="3038" width="25.28515625" style="8" customWidth="1"/>
    <col min="3039" max="3039" width="20.140625" style="8" customWidth="1"/>
    <col min="3040" max="3040" width="15" style="8" customWidth="1"/>
    <col min="3041" max="3041" width="17.5703125" style="8" customWidth="1"/>
    <col min="3042" max="3042" width="16.28515625" style="8" customWidth="1"/>
    <col min="3043" max="3044" width="15" style="8" customWidth="1"/>
    <col min="3045" max="3045" width="17.5703125" style="8" customWidth="1"/>
    <col min="3046" max="3046" width="20.140625" style="8" customWidth="1"/>
    <col min="3047" max="3047" width="16.28515625" style="8" customWidth="1"/>
    <col min="3048" max="3049" width="25.28515625" style="8" customWidth="1"/>
    <col min="3050" max="3050" width="18.85546875" style="8" customWidth="1"/>
    <col min="3051" max="3052" width="20.140625" style="8" customWidth="1"/>
    <col min="3053" max="3053" width="11.140625" style="8" customWidth="1"/>
    <col min="3054" max="3054" width="29.140625" style="8" customWidth="1"/>
    <col min="3055" max="3055" width="34.28515625" style="8" customWidth="1"/>
    <col min="3056" max="3057" width="9.85546875" style="8" customWidth="1"/>
    <col min="3058" max="3058" width="17.5703125" style="8" customWidth="1"/>
    <col min="3059" max="3059" width="18.85546875" style="8" customWidth="1"/>
    <col min="3060" max="3060" width="9.85546875" style="8" customWidth="1"/>
    <col min="3061" max="3062" width="6" style="8" customWidth="1"/>
    <col min="3063" max="3063" width="13.7109375" style="8" customWidth="1"/>
    <col min="3064" max="3065" width="15" style="8" customWidth="1"/>
    <col min="3066" max="3066" width="17.5703125" style="8" customWidth="1"/>
    <col min="3067" max="3067" width="9.85546875" style="8" customWidth="1"/>
    <col min="3068" max="3068" width="7.28515625" style="8" customWidth="1"/>
    <col min="3069" max="3069" width="6" style="8" customWidth="1"/>
    <col min="3070" max="3075" width="17.5703125" style="8" customWidth="1"/>
    <col min="3076" max="3218" width="20.140625" style="8" customWidth="1"/>
    <col min="3219" max="3258" width="12.42578125" style="8" customWidth="1"/>
    <col min="3259" max="3259" width="20.140625" style="8" customWidth="1"/>
    <col min="3260" max="3260" width="21.42578125" style="8" customWidth="1"/>
    <col min="3261" max="3261" width="22.7109375" style="8" customWidth="1"/>
    <col min="3262" max="3262" width="13.7109375" style="8" customWidth="1"/>
    <col min="3263" max="3263" width="15" style="8" customWidth="1"/>
    <col min="3264" max="3266" width="17.5703125" style="8" customWidth="1"/>
    <col min="3267" max="3267" width="16.28515625" style="8" customWidth="1"/>
    <col min="3268" max="3268" width="15" style="8" customWidth="1"/>
    <col min="3269" max="3270" width="12.42578125" style="8" customWidth="1"/>
    <col min="3271" max="3272" width="17.5703125" style="8" customWidth="1"/>
    <col min="3273" max="3273" width="7.28515625" style="8" customWidth="1"/>
    <col min="3274" max="3274" width="21.42578125" style="8" customWidth="1"/>
    <col min="3275" max="3275" width="17.5703125" style="8" customWidth="1"/>
    <col min="3276" max="3276" width="20.140625" style="8" customWidth="1"/>
    <col min="3277" max="3277" width="16.28515625" style="8" customWidth="1"/>
    <col min="3278" max="3278" width="17.5703125" style="8" customWidth="1"/>
    <col min="3279" max="3279" width="6" style="8" customWidth="1"/>
    <col min="3280" max="3281" width="18.85546875" style="8" customWidth="1"/>
    <col min="3282" max="3283" width="20.140625" style="8" customWidth="1"/>
    <col min="3284" max="3284" width="6" style="8" customWidth="1"/>
    <col min="3285" max="3285" width="12.42578125" style="8" customWidth="1"/>
    <col min="3286" max="3286" width="18.85546875" style="8" customWidth="1"/>
    <col min="3287" max="3288" width="15" style="8" customWidth="1"/>
    <col min="3289" max="3289" width="7.28515625" style="8" customWidth="1"/>
    <col min="3290" max="3290" width="11.140625" style="8" customWidth="1"/>
    <col min="3291" max="3291" width="13.7109375" style="8" customWidth="1"/>
    <col min="3292" max="3292" width="18.85546875" style="8" customWidth="1"/>
    <col min="3293" max="3293" width="17.5703125" style="8" customWidth="1"/>
    <col min="3294" max="3294" width="25.28515625" style="8" customWidth="1"/>
    <col min="3295" max="3295" width="20.140625" style="8" customWidth="1"/>
    <col min="3296" max="3296" width="15" style="8" customWidth="1"/>
    <col min="3297" max="3297" width="17.5703125" style="8" customWidth="1"/>
    <col min="3298" max="3298" width="16.28515625" style="8" customWidth="1"/>
    <col min="3299" max="3300" width="15" style="8" customWidth="1"/>
    <col min="3301" max="3301" width="17.5703125" style="8" customWidth="1"/>
    <col min="3302" max="3302" width="20.140625" style="8" customWidth="1"/>
    <col min="3303" max="3303" width="16.28515625" style="8" customWidth="1"/>
    <col min="3304" max="3305" width="25.28515625" style="8" customWidth="1"/>
    <col min="3306" max="3306" width="18.85546875" style="8" customWidth="1"/>
    <col min="3307" max="3308" width="20.140625" style="8" customWidth="1"/>
    <col min="3309" max="3309" width="11.140625" style="8" customWidth="1"/>
    <col min="3310" max="3310" width="29.140625" style="8" customWidth="1"/>
    <col min="3311" max="3311" width="34.28515625" style="8" customWidth="1"/>
    <col min="3312" max="3313" width="9.85546875" style="8" customWidth="1"/>
    <col min="3314" max="3314" width="17.5703125" style="8" customWidth="1"/>
    <col min="3315" max="3315" width="18.85546875" style="8" customWidth="1"/>
    <col min="3316" max="3316" width="9.85546875" style="8" customWidth="1"/>
    <col min="3317" max="3318" width="6" style="8" customWidth="1"/>
    <col min="3319" max="3319" width="13.7109375" style="8" customWidth="1"/>
    <col min="3320" max="3321" width="15" style="8" customWidth="1"/>
    <col min="3322" max="3322" width="17.5703125" style="8" customWidth="1"/>
    <col min="3323" max="3323" width="9.85546875" style="8" customWidth="1"/>
    <col min="3324" max="3324" width="7.28515625" style="8" customWidth="1"/>
    <col min="3325" max="3325" width="6" style="8" customWidth="1"/>
    <col min="3326" max="3331" width="17.5703125" style="8" customWidth="1"/>
    <col min="3332" max="3474" width="20.140625" style="8" customWidth="1"/>
    <col min="3475" max="3514" width="12.42578125" style="8" customWidth="1"/>
    <col min="3515" max="3515" width="20.140625" style="8" customWidth="1"/>
    <col min="3516" max="3516" width="21.42578125" style="8" customWidth="1"/>
    <col min="3517" max="3517" width="22.7109375" style="8" customWidth="1"/>
    <col min="3518" max="3518" width="13.7109375" style="8" customWidth="1"/>
    <col min="3519" max="3519" width="15" style="8" customWidth="1"/>
    <col min="3520" max="3522" width="17.5703125" style="8" customWidth="1"/>
    <col min="3523" max="3523" width="16.28515625" style="8" customWidth="1"/>
    <col min="3524" max="3524" width="15" style="8" customWidth="1"/>
    <col min="3525" max="3526" width="12.42578125" style="8" customWidth="1"/>
    <col min="3527" max="3528" width="17.5703125" style="8" customWidth="1"/>
    <col min="3529" max="3529" width="7.28515625" style="8" customWidth="1"/>
    <col min="3530" max="3530" width="21.42578125" style="8" customWidth="1"/>
    <col min="3531" max="3531" width="17.5703125" style="8" customWidth="1"/>
    <col min="3532" max="3532" width="20.140625" style="8" customWidth="1"/>
    <col min="3533" max="3533" width="16.28515625" style="8" customWidth="1"/>
    <col min="3534" max="3534" width="17.5703125" style="8" customWidth="1"/>
    <col min="3535" max="3535" width="6" style="8" customWidth="1"/>
    <col min="3536" max="3537" width="18.85546875" style="8" customWidth="1"/>
    <col min="3538" max="3539" width="20.140625" style="8" customWidth="1"/>
    <col min="3540" max="3540" width="6" style="8" customWidth="1"/>
    <col min="3541" max="3541" width="12.42578125" style="8" customWidth="1"/>
    <col min="3542" max="3542" width="18.85546875" style="8" customWidth="1"/>
    <col min="3543" max="3544" width="15" style="8" customWidth="1"/>
    <col min="3545" max="3545" width="7.28515625" style="8" customWidth="1"/>
    <col min="3546" max="3546" width="11.140625" style="8" customWidth="1"/>
    <col min="3547" max="3547" width="13.7109375" style="8" customWidth="1"/>
    <col min="3548" max="3548" width="18.85546875" style="8" customWidth="1"/>
    <col min="3549" max="3549" width="17.5703125" style="8" customWidth="1"/>
    <col min="3550" max="3550" width="25.28515625" style="8" customWidth="1"/>
    <col min="3551" max="3551" width="20.140625" style="8" customWidth="1"/>
    <col min="3552" max="3552" width="15" style="8" customWidth="1"/>
    <col min="3553" max="3553" width="17.5703125" style="8" customWidth="1"/>
    <col min="3554" max="3554" width="16.28515625" style="8" customWidth="1"/>
    <col min="3555" max="3556" width="15" style="8" customWidth="1"/>
    <col min="3557" max="3557" width="17.5703125" style="8" customWidth="1"/>
    <col min="3558" max="3558" width="20.140625" style="8" customWidth="1"/>
    <col min="3559" max="3559" width="16.28515625" style="8" customWidth="1"/>
    <col min="3560" max="3561" width="25.28515625" style="8" customWidth="1"/>
    <col min="3562" max="3562" width="18.85546875" style="8" customWidth="1"/>
    <col min="3563" max="3564" width="20.140625" style="8" customWidth="1"/>
    <col min="3565" max="3565" width="11.140625" style="8" customWidth="1"/>
    <col min="3566" max="3566" width="29.140625" style="8" customWidth="1"/>
    <col min="3567" max="3567" width="34.28515625" style="8" customWidth="1"/>
    <col min="3568" max="3569" width="9.85546875" style="8" customWidth="1"/>
    <col min="3570" max="3570" width="17.5703125" style="8" customWidth="1"/>
    <col min="3571" max="3571" width="18.85546875" style="8" customWidth="1"/>
    <col min="3572" max="3572" width="9.85546875" style="8" customWidth="1"/>
    <col min="3573" max="3574" width="6" style="8" customWidth="1"/>
    <col min="3575" max="3575" width="13.7109375" style="8" customWidth="1"/>
    <col min="3576" max="3577" width="15" style="8" customWidth="1"/>
    <col min="3578" max="3578" width="17.5703125" style="8" customWidth="1"/>
    <col min="3579" max="3579" width="9.85546875" style="8" customWidth="1"/>
    <col min="3580" max="3580" width="7.28515625" style="8" customWidth="1"/>
    <col min="3581" max="3581" width="6" style="8" customWidth="1"/>
    <col min="3582" max="3587" width="17.5703125" style="8" customWidth="1"/>
    <col min="3588" max="3730" width="20.140625" style="8" customWidth="1"/>
    <col min="3731" max="3770" width="12.42578125" style="8" customWidth="1"/>
    <col min="3771" max="3771" width="20.140625" style="8" customWidth="1"/>
    <col min="3772" max="3772" width="21.42578125" style="8" customWidth="1"/>
    <col min="3773" max="3773" width="22.7109375" style="8" customWidth="1"/>
    <col min="3774" max="3774" width="13.7109375" style="8" customWidth="1"/>
    <col min="3775" max="3775" width="15" style="8" customWidth="1"/>
    <col min="3776" max="3778" width="17.5703125" style="8" customWidth="1"/>
    <col min="3779" max="3779" width="16.28515625" style="8" customWidth="1"/>
    <col min="3780" max="3780" width="15" style="8" customWidth="1"/>
    <col min="3781" max="3782" width="12.42578125" style="8" customWidth="1"/>
    <col min="3783" max="3784" width="17.5703125" style="8" customWidth="1"/>
    <col min="3785" max="3785" width="7.28515625" style="8" customWidth="1"/>
    <col min="3786" max="3786" width="21.42578125" style="8" customWidth="1"/>
    <col min="3787" max="3787" width="17.5703125" style="8" customWidth="1"/>
    <col min="3788" max="3788" width="20.140625" style="8" customWidth="1"/>
    <col min="3789" max="3789" width="16.28515625" style="8" customWidth="1"/>
    <col min="3790" max="3790" width="17.5703125" style="8" customWidth="1"/>
    <col min="3791" max="3791" width="6" style="8" customWidth="1"/>
    <col min="3792" max="3793" width="18.85546875" style="8" customWidth="1"/>
    <col min="3794" max="3795" width="20.140625" style="8" customWidth="1"/>
    <col min="3796" max="3796" width="6" style="8" customWidth="1"/>
    <col min="3797" max="3797" width="12.42578125" style="8" customWidth="1"/>
    <col min="3798" max="3798" width="18.85546875" style="8" customWidth="1"/>
    <col min="3799" max="3800" width="15" style="8" customWidth="1"/>
    <col min="3801" max="3801" width="7.28515625" style="8" customWidth="1"/>
    <col min="3802" max="3802" width="11.140625" style="8" customWidth="1"/>
    <col min="3803" max="3803" width="13.7109375" style="8" customWidth="1"/>
    <col min="3804" max="3804" width="18.85546875" style="8" customWidth="1"/>
    <col min="3805" max="3805" width="17.5703125" style="8" customWidth="1"/>
    <col min="3806" max="3806" width="25.28515625" style="8" customWidth="1"/>
    <col min="3807" max="3807" width="20.140625" style="8" customWidth="1"/>
    <col min="3808" max="3808" width="15" style="8" customWidth="1"/>
    <col min="3809" max="3809" width="17.5703125" style="8" customWidth="1"/>
    <col min="3810" max="3810" width="16.28515625" style="8" customWidth="1"/>
    <col min="3811" max="3812" width="15" style="8" customWidth="1"/>
    <col min="3813" max="3813" width="17.5703125" style="8" customWidth="1"/>
    <col min="3814" max="3814" width="20.140625" style="8" customWidth="1"/>
    <col min="3815" max="3815" width="16.28515625" style="8" customWidth="1"/>
    <col min="3816" max="3817" width="25.28515625" style="8" customWidth="1"/>
    <col min="3818" max="3818" width="18.85546875" style="8" customWidth="1"/>
    <col min="3819" max="3820" width="20.140625" style="8" customWidth="1"/>
    <col min="3821" max="3821" width="11.140625" style="8" customWidth="1"/>
    <col min="3822" max="3822" width="29.140625" style="8" customWidth="1"/>
    <col min="3823" max="3823" width="34.28515625" style="8" customWidth="1"/>
    <col min="3824" max="3825" width="9.85546875" style="8" customWidth="1"/>
    <col min="3826" max="3826" width="17.5703125" style="8" customWidth="1"/>
    <col min="3827" max="3827" width="18.85546875" style="8" customWidth="1"/>
    <col min="3828" max="3828" width="9.85546875" style="8" customWidth="1"/>
    <col min="3829" max="3830" width="6" style="8" customWidth="1"/>
    <col min="3831" max="3831" width="13.7109375" style="8" customWidth="1"/>
    <col min="3832" max="3833" width="15" style="8" customWidth="1"/>
    <col min="3834" max="3834" width="17.5703125" style="8" customWidth="1"/>
    <col min="3835" max="3835" width="9.85546875" style="8" customWidth="1"/>
    <col min="3836" max="3836" width="7.28515625" style="8" customWidth="1"/>
    <col min="3837" max="3837" width="6" style="8" customWidth="1"/>
    <col min="3838" max="3843" width="17.5703125" style="8" customWidth="1"/>
    <col min="3844" max="3986" width="20.140625" style="8" customWidth="1"/>
    <col min="3987" max="4026" width="12.42578125" style="8" customWidth="1"/>
    <col min="4027" max="4027" width="20.140625" style="8" customWidth="1"/>
    <col min="4028" max="4028" width="21.42578125" style="8" customWidth="1"/>
    <col min="4029" max="4029" width="22.7109375" style="8" customWidth="1"/>
    <col min="4030" max="4030" width="13.7109375" style="8" customWidth="1"/>
    <col min="4031" max="4031" width="15" style="8" customWidth="1"/>
    <col min="4032" max="4034" width="17.5703125" style="8" customWidth="1"/>
    <col min="4035" max="4035" width="16.28515625" style="8" customWidth="1"/>
    <col min="4036" max="4036" width="15" style="8" customWidth="1"/>
    <col min="4037" max="4038" width="12.42578125" style="8" customWidth="1"/>
    <col min="4039" max="4040" width="17.5703125" style="8" customWidth="1"/>
    <col min="4041" max="4041" width="7.28515625" style="8" customWidth="1"/>
    <col min="4042" max="4042" width="21.42578125" style="8" customWidth="1"/>
    <col min="4043" max="4043" width="17.5703125" style="8" customWidth="1"/>
    <col min="4044" max="4044" width="20.140625" style="8" customWidth="1"/>
    <col min="4045" max="4045" width="16.28515625" style="8" customWidth="1"/>
    <col min="4046" max="4046" width="17.5703125" style="8" customWidth="1"/>
    <col min="4047" max="4047" width="6" style="8" customWidth="1"/>
    <col min="4048" max="4049" width="18.85546875" style="8" customWidth="1"/>
    <col min="4050" max="4051" width="20.140625" style="8" customWidth="1"/>
    <col min="4052" max="4052" width="6" style="8" customWidth="1"/>
    <col min="4053" max="4053" width="12.42578125" style="8" customWidth="1"/>
    <col min="4054" max="4054" width="18.85546875" style="8" customWidth="1"/>
    <col min="4055" max="4056" width="15" style="8" customWidth="1"/>
    <col min="4057" max="4057" width="7.28515625" style="8" customWidth="1"/>
    <col min="4058" max="4058" width="11.140625" style="8" customWidth="1"/>
    <col min="4059" max="4059" width="13.7109375" style="8" customWidth="1"/>
    <col min="4060" max="4060" width="18.85546875" style="8" customWidth="1"/>
    <col min="4061" max="4061" width="17.5703125" style="8" customWidth="1"/>
    <col min="4062" max="4062" width="25.28515625" style="8" customWidth="1"/>
    <col min="4063" max="4063" width="20.140625" style="8" customWidth="1"/>
    <col min="4064" max="4064" width="15" style="8" customWidth="1"/>
    <col min="4065" max="4065" width="17.5703125" style="8" customWidth="1"/>
    <col min="4066" max="4066" width="16.28515625" style="8" customWidth="1"/>
    <col min="4067" max="4068" width="15" style="8" customWidth="1"/>
    <col min="4069" max="4069" width="17.5703125" style="8" customWidth="1"/>
    <col min="4070" max="4070" width="20.140625" style="8" customWidth="1"/>
    <col min="4071" max="4071" width="16.28515625" style="8" customWidth="1"/>
    <col min="4072" max="4073" width="25.28515625" style="8" customWidth="1"/>
    <col min="4074" max="4074" width="18.85546875" style="8" customWidth="1"/>
    <col min="4075" max="4076" width="20.140625" style="8" customWidth="1"/>
    <col min="4077" max="4077" width="11.140625" style="8" customWidth="1"/>
    <col min="4078" max="4078" width="29.140625" style="8" customWidth="1"/>
    <col min="4079" max="4079" width="34.28515625" style="8" customWidth="1"/>
    <col min="4080" max="4081" width="9.85546875" style="8" customWidth="1"/>
    <col min="4082" max="4082" width="17.5703125" style="8" customWidth="1"/>
    <col min="4083" max="4083" width="18.85546875" style="8" customWidth="1"/>
    <col min="4084" max="4084" width="9.85546875" style="8" customWidth="1"/>
    <col min="4085" max="4086" width="6" style="8" customWidth="1"/>
    <col min="4087" max="4087" width="13.7109375" style="8" customWidth="1"/>
    <col min="4088" max="4089" width="15" style="8" customWidth="1"/>
    <col min="4090" max="4090" width="17.5703125" style="8" customWidth="1"/>
    <col min="4091" max="4091" width="9.85546875" style="8" customWidth="1"/>
    <col min="4092" max="4092" width="7.28515625" style="8" customWidth="1"/>
    <col min="4093" max="4093" width="6" style="8" customWidth="1"/>
    <col min="4094" max="4099" width="17.5703125" style="8" customWidth="1"/>
    <col min="4100" max="4242" width="20.140625" style="8" customWidth="1"/>
    <col min="4243" max="4282" width="12.42578125" style="8" customWidth="1"/>
    <col min="4283" max="4283" width="20.140625" style="8" customWidth="1"/>
    <col min="4284" max="4284" width="21.42578125" style="8" customWidth="1"/>
    <col min="4285" max="4285" width="22.7109375" style="8" customWidth="1"/>
    <col min="4286" max="4286" width="13.7109375" style="8" customWidth="1"/>
    <col min="4287" max="4287" width="15" style="8" customWidth="1"/>
    <col min="4288" max="4290" width="17.5703125" style="8" customWidth="1"/>
    <col min="4291" max="4291" width="16.28515625" style="8" customWidth="1"/>
    <col min="4292" max="4292" width="15" style="8" customWidth="1"/>
    <col min="4293" max="4294" width="12.42578125" style="8" customWidth="1"/>
    <col min="4295" max="4296" width="17.5703125" style="8" customWidth="1"/>
    <col min="4297" max="4297" width="7.28515625" style="8" customWidth="1"/>
    <col min="4298" max="4298" width="21.42578125" style="8" customWidth="1"/>
    <col min="4299" max="4299" width="17.5703125" style="8" customWidth="1"/>
    <col min="4300" max="4300" width="20.140625" style="8" customWidth="1"/>
    <col min="4301" max="4301" width="16.28515625" style="8" customWidth="1"/>
    <col min="4302" max="4302" width="17.5703125" style="8" customWidth="1"/>
    <col min="4303" max="4303" width="6" style="8" customWidth="1"/>
    <col min="4304" max="4305" width="18.85546875" style="8" customWidth="1"/>
    <col min="4306" max="4307" width="20.140625" style="8" customWidth="1"/>
    <col min="4308" max="4308" width="6" style="8" customWidth="1"/>
    <col min="4309" max="4309" width="12.42578125" style="8" customWidth="1"/>
    <col min="4310" max="4310" width="18.85546875" style="8" customWidth="1"/>
    <col min="4311" max="4312" width="15" style="8" customWidth="1"/>
    <col min="4313" max="4313" width="7.28515625" style="8" customWidth="1"/>
    <col min="4314" max="4314" width="11.140625" style="8" customWidth="1"/>
    <col min="4315" max="4315" width="13.7109375" style="8" customWidth="1"/>
    <col min="4316" max="4316" width="18.85546875" style="8" customWidth="1"/>
    <col min="4317" max="4317" width="17.5703125" style="8" customWidth="1"/>
    <col min="4318" max="4318" width="25.28515625" style="8" customWidth="1"/>
    <col min="4319" max="4319" width="20.140625" style="8" customWidth="1"/>
    <col min="4320" max="4320" width="15" style="8" customWidth="1"/>
    <col min="4321" max="4321" width="17.5703125" style="8" customWidth="1"/>
    <col min="4322" max="4322" width="16.28515625" style="8" customWidth="1"/>
    <col min="4323" max="4324" width="15" style="8" customWidth="1"/>
    <col min="4325" max="4325" width="17.5703125" style="8" customWidth="1"/>
    <col min="4326" max="4326" width="20.140625" style="8" customWidth="1"/>
    <col min="4327" max="4327" width="16.28515625" style="8" customWidth="1"/>
    <col min="4328" max="4329" width="25.28515625" style="8" customWidth="1"/>
    <col min="4330" max="4330" width="18.85546875" style="8" customWidth="1"/>
    <col min="4331" max="4332" width="20.140625" style="8" customWidth="1"/>
    <col min="4333" max="4333" width="11.140625" style="8" customWidth="1"/>
    <col min="4334" max="4334" width="29.140625" style="8" customWidth="1"/>
    <col min="4335" max="4335" width="34.28515625" style="8" customWidth="1"/>
    <col min="4336" max="4337" width="9.85546875" style="8" customWidth="1"/>
    <col min="4338" max="4338" width="17.5703125" style="8" customWidth="1"/>
    <col min="4339" max="4339" width="18.85546875" style="8" customWidth="1"/>
    <col min="4340" max="4340" width="9.85546875" style="8" customWidth="1"/>
    <col min="4341" max="4342" width="6" style="8" customWidth="1"/>
    <col min="4343" max="4343" width="13.7109375" style="8" customWidth="1"/>
    <col min="4344" max="4345" width="15" style="8" customWidth="1"/>
    <col min="4346" max="4346" width="17.5703125" style="8" customWidth="1"/>
    <col min="4347" max="4347" width="9.85546875" style="8" customWidth="1"/>
    <col min="4348" max="4348" width="7.28515625" style="8" customWidth="1"/>
    <col min="4349" max="4349" width="6" style="8" customWidth="1"/>
    <col min="4350" max="4355" width="17.5703125" style="8" customWidth="1"/>
    <col min="4356" max="4498" width="20.140625" style="8" customWidth="1"/>
    <col min="4499" max="4538" width="12.42578125" style="8" customWidth="1"/>
    <col min="4539" max="4539" width="20.140625" style="8" customWidth="1"/>
    <col min="4540" max="4540" width="21.42578125" style="8" customWidth="1"/>
    <col min="4541" max="4541" width="22.7109375" style="8" customWidth="1"/>
    <col min="4542" max="4542" width="13.7109375" style="8" customWidth="1"/>
    <col min="4543" max="4543" width="15" style="8" customWidth="1"/>
    <col min="4544" max="4546" width="17.5703125" style="8" customWidth="1"/>
    <col min="4547" max="4547" width="16.28515625" style="8" customWidth="1"/>
    <col min="4548" max="4548" width="15" style="8" customWidth="1"/>
    <col min="4549" max="4550" width="12.42578125" style="8" customWidth="1"/>
    <col min="4551" max="4552" width="17.5703125" style="8" customWidth="1"/>
    <col min="4553" max="4553" width="7.28515625" style="8" customWidth="1"/>
    <col min="4554" max="4554" width="21.42578125" style="8" customWidth="1"/>
    <col min="4555" max="4555" width="17.5703125" style="8" customWidth="1"/>
    <col min="4556" max="4556" width="20.140625" style="8" customWidth="1"/>
    <col min="4557" max="4557" width="16.28515625" style="8" customWidth="1"/>
    <col min="4558" max="4558" width="17.5703125" style="8" customWidth="1"/>
    <col min="4559" max="4559" width="6" style="8" customWidth="1"/>
    <col min="4560" max="4561" width="18.85546875" style="8" customWidth="1"/>
    <col min="4562" max="4563" width="20.140625" style="8" customWidth="1"/>
    <col min="4564" max="4564" width="6" style="8" customWidth="1"/>
    <col min="4565" max="4565" width="12.42578125" style="8" customWidth="1"/>
    <col min="4566" max="4566" width="18.85546875" style="8" customWidth="1"/>
    <col min="4567" max="4568" width="15" style="8" customWidth="1"/>
    <col min="4569" max="4569" width="7.28515625" style="8" customWidth="1"/>
    <col min="4570" max="4570" width="11.140625" style="8" customWidth="1"/>
    <col min="4571" max="4571" width="13.7109375" style="8" customWidth="1"/>
    <col min="4572" max="4572" width="18.85546875" style="8" customWidth="1"/>
    <col min="4573" max="4573" width="17.5703125" style="8" customWidth="1"/>
    <col min="4574" max="4574" width="25.28515625" style="8" customWidth="1"/>
    <col min="4575" max="4575" width="20.140625" style="8" customWidth="1"/>
    <col min="4576" max="4576" width="15" style="8" customWidth="1"/>
    <col min="4577" max="4577" width="17.5703125" style="8" customWidth="1"/>
    <col min="4578" max="4578" width="16.28515625" style="8" customWidth="1"/>
    <col min="4579" max="4580" width="15" style="8" customWidth="1"/>
    <col min="4581" max="4581" width="17.5703125" style="8" customWidth="1"/>
    <col min="4582" max="4582" width="20.140625" style="8" customWidth="1"/>
    <col min="4583" max="4583" width="16.28515625" style="8" customWidth="1"/>
    <col min="4584" max="4585" width="25.28515625" style="8" customWidth="1"/>
    <col min="4586" max="4586" width="18.85546875" style="8" customWidth="1"/>
    <col min="4587" max="4588" width="20.140625" style="8" customWidth="1"/>
    <col min="4589" max="4589" width="11.140625" style="8" customWidth="1"/>
    <col min="4590" max="4590" width="29.140625" style="8" customWidth="1"/>
    <col min="4591" max="4591" width="34.28515625" style="8" customWidth="1"/>
    <col min="4592" max="4593" width="9.85546875" style="8" customWidth="1"/>
    <col min="4594" max="4594" width="17.5703125" style="8" customWidth="1"/>
    <col min="4595" max="4595" width="18.85546875" style="8" customWidth="1"/>
    <col min="4596" max="4596" width="9.85546875" style="8" customWidth="1"/>
    <col min="4597" max="4598" width="6" style="8" customWidth="1"/>
    <col min="4599" max="4599" width="13.7109375" style="8" customWidth="1"/>
    <col min="4600" max="4601" width="15" style="8" customWidth="1"/>
    <col min="4602" max="4602" width="17.5703125" style="8" customWidth="1"/>
    <col min="4603" max="4603" width="9.85546875" style="8" customWidth="1"/>
    <col min="4604" max="4604" width="7.28515625" style="8" customWidth="1"/>
    <col min="4605" max="4605" width="6" style="8" customWidth="1"/>
    <col min="4606" max="4611" width="17.5703125" style="8" customWidth="1"/>
    <col min="4612" max="4754" width="20.140625" style="8" customWidth="1"/>
    <col min="4755" max="4794" width="12.42578125" style="8" customWidth="1"/>
    <col min="4795" max="4795" width="20.140625" style="8" customWidth="1"/>
    <col min="4796" max="4796" width="21.42578125" style="8" customWidth="1"/>
    <col min="4797" max="4797" width="22.7109375" style="8" customWidth="1"/>
    <col min="4798" max="4798" width="13.7109375" style="8" customWidth="1"/>
    <col min="4799" max="4799" width="15" style="8" customWidth="1"/>
    <col min="4800" max="4802" width="17.5703125" style="8" customWidth="1"/>
    <col min="4803" max="4803" width="16.28515625" style="8" customWidth="1"/>
    <col min="4804" max="4804" width="15" style="8" customWidth="1"/>
    <col min="4805" max="4806" width="12.42578125" style="8" customWidth="1"/>
    <col min="4807" max="4808" width="17.5703125" style="8" customWidth="1"/>
    <col min="4809" max="4809" width="7.28515625" style="8" customWidth="1"/>
    <col min="4810" max="4810" width="21.42578125" style="8" customWidth="1"/>
    <col min="4811" max="4811" width="17.5703125" style="8" customWidth="1"/>
    <col min="4812" max="4812" width="20.140625" style="8" customWidth="1"/>
    <col min="4813" max="4813" width="16.28515625" style="8" customWidth="1"/>
    <col min="4814" max="4814" width="17.5703125" style="8" customWidth="1"/>
    <col min="4815" max="4815" width="6" style="8" customWidth="1"/>
    <col min="4816" max="4817" width="18.85546875" style="8" customWidth="1"/>
    <col min="4818" max="4819" width="20.140625" style="8" customWidth="1"/>
    <col min="4820" max="4820" width="6" style="8" customWidth="1"/>
    <col min="4821" max="4821" width="12.42578125" style="8" customWidth="1"/>
    <col min="4822" max="4822" width="18.85546875" style="8" customWidth="1"/>
    <col min="4823" max="4824" width="15" style="8" customWidth="1"/>
    <col min="4825" max="4825" width="7.28515625" style="8" customWidth="1"/>
    <col min="4826" max="4826" width="11.140625" style="8" customWidth="1"/>
    <col min="4827" max="4827" width="13.7109375" style="8" customWidth="1"/>
    <col min="4828" max="4828" width="18.85546875" style="8" customWidth="1"/>
    <col min="4829" max="4829" width="17.5703125" style="8" customWidth="1"/>
    <col min="4830" max="4830" width="25.28515625" style="8" customWidth="1"/>
    <col min="4831" max="4831" width="20.140625" style="8" customWidth="1"/>
    <col min="4832" max="4832" width="15" style="8" customWidth="1"/>
    <col min="4833" max="4833" width="17.5703125" style="8" customWidth="1"/>
    <col min="4834" max="4834" width="16.28515625" style="8" customWidth="1"/>
    <col min="4835" max="4836" width="15" style="8" customWidth="1"/>
    <col min="4837" max="4837" width="17.5703125" style="8" customWidth="1"/>
    <col min="4838" max="4838" width="20.140625" style="8" customWidth="1"/>
    <col min="4839" max="4839" width="16.28515625" style="8" customWidth="1"/>
    <col min="4840" max="4841" width="25.28515625" style="8" customWidth="1"/>
    <col min="4842" max="4842" width="18.85546875" style="8" customWidth="1"/>
    <col min="4843" max="4844" width="20.140625" style="8" customWidth="1"/>
    <col min="4845" max="4845" width="11.140625" style="8" customWidth="1"/>
    <col min="4846" max="4846" width="29.140625" style="8" customWidth="1"/>
    <col min="4847" max="4847" width="34.28515625" style="8" customWidth="1"/>
    <col min="4848" max="4849" width="9.85546875" style="8" customWidth="1"/>
    <col min="4850" max="4850" width="17.5703125" style="8" customWidth="1"/>
    <col min="4851" max="4851" width="18.85546875" style="8" customWidth="1"/>
    <col min="4852" max="4852" width="9.85546875" style="8" customWidth="1"/>
    <col min="4853" max="4854" width="6" style="8" customWidth="1"/>
    <col min="4855" max="4855" width="13.7109375" style="8" customWidth="1"/>
    <col min="4856" max="4857" width="15" style="8" customWidth="1"/>
    <col min="4858" max="4858" width="17.5703125" style="8" customWidth="1"/>
    <col min="4859" max="4859" width="9.85546875" style="8" customWidth="1"/>
    <col min="4860" max="4860" width="7.28515625" style="8" customWidth="1"/>
    <col min="4861" max="4861" width="6" style="8" customWidth="1"/>
    <col min="4862" max="4867" width="17.5703125" style="8" customWidth="1"/>
    <col min="4868" max="5010" width="20.140625" style="8" customWidth="1"/>
    <col min="5011" max="5050" width="12.42578125" style="8" customWidth="1"/>
    <col min="5051" max="5051" width="20.140625" style="8" customWidth="1"/>
    <col min="5052" max="5052" width="21.42578125" style="8" customWidth="1"/>
    <col min="5053" max="5053" width="22.7109375" style="8" customWidth="1"/>
    <col min="5054" max="5054" width="13.7109375" style="8" customWidth="1"/>
    <col min="5055" max="5055" width="15" style="8" customWidth="1"/>
    <col min="5056" max="5058" width="17.5703125" style="8" customWidth="1"/>
    <col min="5059" max="5059" width="16.28515625" style="8" customWidth="1"/>
    <col min="5060" max="5060" width="15" style="8" customWidth="1"/>
    <col min="5061" max="5062" width="12.42578125" style="8" customWidth="1"/>
    <col min="5063" max="5064" width="17.5703125" style="8" customWidth="1"/>
    <col min="5065" max="5065" width="7.28515625" style="8" customWidth="1"/>
    <col min="5066" max="5066" width="21.42578125" style="8" customWidth="1"/>
    <col min="5067" max="5067" width="17.5703125" style="8" customWidth="1"/>
    <col min="5068" max="5068" width="20.140625" style="8" customWidth="1"/>
    <col min="5069" max="5069" width="16.28515625" style="8" customWidth="1"/>
    <col min="5070" max="5070" width="17.5703125" style="8" customWidth="1"/>
    <col min="5071" max="5071" width="6" style="8" customWidth="1"/>
    <col min="5072" max="5073" width="18.85546875" style="8" customWidth="1"/>
    <col min="5074" max="5075" width="20.140625" style="8" customWidth="1"/>
    <col min="5076" max="5076" width="6" style="8" customWidth="1"/>
    <col min="5077" max="5077" width="12.42578125" style="8" customWidth="1"/>
    <col min="5078" max="5078" width="18.85546875" style="8" customWidth="1"/>
    <col min="5079" max="5080" width="15" style="8" customWidth="1"/>
    <col min="5081" max="5081" width="7.28515625" style="8" customWidth="1"/>
    <col min="5082" max="5082" width="11.140625" style="8" customWidth="1"/>
    <col min="5083" max="5083" width="13.7109375" style="8" customWidth="1"/>
    <col min="5084" max="5084" width="18.85546875" style="8" customWidth="1"/>
    <col min="5085" max="5085" width="17.5703125" style="8" customWidth="1"/>
    <col min="5086" max="5086" width="25.28515625" style="8" customWidth="1"/>
    <col min="5087" max="5087" width="20.140625" style="8" customWidth="1"/>
    <col min="5088" max="5088" width="15" style="8" customWidth="1"/>
    <col min="5089" max="5089" width="17.5703125" style="8" customWidth="1"/>
    <col min="5090" max="5090" width="16.28515625" style="8" customWidth="1"/>
    <col min="5091" max="5092" width="15" style="8" customWidth="1"/>
    <col min="5093" max="5093" width="17.5703125" style="8" customWidth="1"/>
    <col min="5094" max="5094" width="20.140625" style="8" customWidth="1"/>
    <col min="5095" max="5095" width="16.28515625" style="8" customWidth="1"/>
    <col min="5096" max="5097" width="25.28515625" style="8" customWidth="1"/>
    <col min="5098" max="5098" width="18.85546875" style="8" customWidth="1"/>
    <col min="5099" max="5100" width="20.140625" style="8" customWidth="1"/>
    <col min="5101" max="5101" width="11.140625" style="8" customWidth="1"/>
    <col min="5102" max="5102" width="29.140625" style="8" customWidth="1"/>
    <col min="5103" max="5103" width="34.28515625" style="8" customWidth="1"/>
    <col min="5104" max="5105" width="9.85546875" style="8" customWidth="1"/>
    <col min="5106" max="5106" width="17.5703125" style="8" customWidth="1"/>
    <col min="5107" max="5107" width="18.85546875" style="8" customWidth="1"/>
    <col min="5108" max="5108" width="9.85546875" style="8" customWidth="1"/>
    <col min="5109" max="5110" width="6" style="8" customWidth="1"/>
    <col min="5111" max="5111" width="13.7109375" style="8" customWidth="1"/>
    <col min="5112" max="5113" width="15" style="8" customWidth="1"/>
    <col min="5114" max="5114" width="17.5703125" style="8" customWidth="1"/>
    <col min="5115" max="5115" width="9.85546875" style="8" customWidth="1"/>
    <col min="5116" max="5116" width="7.28515625" style="8" customWidth="1"/>
    <col min="5117" max="5117" width="6" style="8" customWidth="1"/>
    <col min="5118" max="5123" width="17.5703125" style="8" customWidth="1"/>
    <col min="5124" max="5266" width="20.140625" style="8" customWidth="1"/>
    <col min="5267" max="5306" width="12.42578125" style="8" customWidth="1"/>
    <col min="5307" max="5307" width="20.140625" style="8" customWidth="1"/>
    <col min="5308" max="5308" width="21.42578125" style="8" customWidth="1"/>
    <col min="5309" max="5309" width="22.7109375" style="8" customWidth="1"/>
    <col min="5310" max="5310" width="13.7109375" style="8" customWidth="1"/>
    <col min="5311" max="5311" width="15" style="8" customWidth="1"/>
    <col min="5312" max="5314" width="17.5703125" style="8" customWidth="1"/>
    <col min="5315" max="5315" width="16.28515625" style="8" customWidth="1"/>
    <col min="5316" max="5316" width="15" style="8" customWidth="1"/>
    <col min="5317" max="5318" width="12.42578125" style="8" customWidth="1"/>
    <col min="5319" max="5320" width="17.5703125" style="8" customWidth="1"/>
    <col min="5321" max="5321" width="7.28515625" style="8" customWidth="1"/>
    <col min="5322" max="5322" width="21.42578125" style="8" customWidth="1"/>
    <col min="5323" max="5323" width="17.5703125" style="8" customWidth="1"/>
    <col min="5324" max="5324" width="20.140625" style="8" customWidth="1"/>
    <col min="5325" max="5325" width="16.28515625" style="8" customWidth="1"/>
    <col min="5326" max="5326" width="17.5703125" style="8" customWidth="1"/>
    <col min="5327" max="5327" width="6" style="8" customWidth="1"/>
    <col min="5328" max="5329" width="18.85546875" style="8" customWidth="1"/>
    <col min="5330" max="5331" width="20.140625" style="8" customWidth="1"/>
    <col min="5332" max="5332" width="6" style="8" customWidth="1"/>
    <col min="5333" max="5333" width="12.42578125" style="8" customWidth="1"/>
    <col min="5334" max="5334" width="18.85546875" style="8" customWidth="1"/>
    <col min="5335" max="5336" width="15" style="8" customWidth="1"/>
    <col min="5337" max="5337" width="7.28515625" style="8" customWidth="1"/>
    <col min="5338" max="5338" width="11.140625" style="8" customWidth="1"/>
    <col min="5339" max="5339" width="13.7109375" style="8" customWidth="1"/>
    <col min="5340" max="5340" width="18.85546875" style="8" customWidth="1"/>
    <col min="5341" max="5341" width="17.5703125" style="8" customWidth="1"/>
    <col min="5342" max="5342" width="25.28515625" style="8" customWidth="1"/>
    <col min="5343" max="5343" width="20.140625" style="8" customWidth="1"/>
    <col min="5344" max="5344" width="15" style="8" customWidth="1"/>
    <col min="5345" max="5345" width="17.5703125" style="8" customWidth="1"/>
    <col min="5346" max="5346" width="16.28515625" style="8" customWidth="1"/>
    <col min="5347" max="5348" width="15" style="8" customWidth="1"/>
    <col min="5349" max="5349" width="17.5703125" style="8" customWidth="1"/>
    <col min="5350" max="5350" width="20.140625" style="8" customWidth="1"/>
    <col min="5351" max="5351" width="16.28515625" style="8" customWidth="1"/>
    <col min="5352" max="5353" width="25.28515625" style="8" customWidth="1"/>
    <col min="5354" max="5354" width="18.85546875" style="8" customWidth="1"/>
    <col min="5355" max="5356" width="20.140625" style="8" customWidth="1"/>
    <col min="5357" max="5357" width="11.140625" style="8" customWidth="1"/>
    <col min="5358" max="5358" width="29.140625" style="8" customWidth="1"/>
    <col min="5359" max="5359" width="34.28515625" style="8" customWidth="1"/>
    <col min="5360" max="5361" width="9.85546875" style="8" customWidth="1"/>
    <col min="5362" max="5362" width="17.5703125" style="8" customWidth="1"/>
    <col min="5363" max="5363" width="18.85546875" style="8" customWidth="1"/>
    <col min="5364" max="5364" width="9.85546875" style="8" customWidth="1"/>
    <col min="5365" max="5366" width="6" style="8" customWidth="1"/>
    <col min="5367" max="5367" width="13.7109375" style="8" customWidth="1"/>
    <col min="5368" max="5369" width="15" style="8" customWidth="1"/>
    <col min="5370" max="5370" width="17.5703125" style="8" customWidth="1"/>
    <col min="5371" max="5371" width="9.85546875" style="8" customWidth="1"/>
    <col min="5372" max="5372" width="7.28515625" style="8" customWidth="1"/>
    <col min="5373" max="5373" width="6" style="8" customWidth="1"/>
    <col min="5374" max="5379" width="17.5703125" style="8" customWidth="1"/>
    <col min="5380" max="5522" width="20.140625" style="8" customWidth="1"/>
    <col min="5523" max="5562" width="12.42578125" style="8" customWidth="1"/>
    <col min="5563" max="5563" width="20.140625" style="8" customWidth="1"/>
    <col min="5564" max="5564" width="21.42578125" style="8" customWidth="1"/>
    <col min="5565" max="5565" width="22.7109375" style="8" customWidth="1"/>
    <col min="5566" max="5566" width="13.7109375" style="8" customWidth="1"/>
    <col min="5567" max="5567" width="15" style="8" customWidth="1"/>
    <col min="5568" max="5570" width="17.5703125" style="8" customWidth="1"/>
    <col min="5571" max="5571" width="16.28515625" style="8" customWidth="1"/>
    <col min="5572" max="5572" width="15" style="8" customWidth="1"/>
    <col min="5573" max="5574" width="12.42578125" style="8" customWidth="1"/>
    <col min="5575" max="5576" width="17.5703125" style="8" customWidth="1"/>
    <col min="5577" max="5577" width="7.28515625" style="8" customWidth="1"/>
    <col min="5578" max="5578" width="21.42578125" style="8" customWidth="1"/>
    <col min="5579" max="5579" width="17.5703125" style="8" customWidth="1"/>
    <col min="5580" max="5580" width="20.140625" style="8" customWidth="1"/>
    <col min="5581" max="5581" width="16.28515625" style="8" customWidth="1"/>
    <col min="5582" max="5582" width="17.5703125" style="8" customWidth="1"/>
    <col min="5583" max="5583" width="6" style="8" customWidth="1"/>
    <col min="5584" max="5585" width="18.85546875" style="8" customWidth="1"/>
    <col min="5586" max="5587" width="20.140625" style="8" customWidth="1"/>
    <col min="5588" max="5588" width="6" style="8" customWidth="1"/>
    <col min="5589" max="5589" width="12.42578125" style="8" customWidth="1"/>
    <col min="5590" max="5590" width="18.85546875" style="8" customWidth="1"/>
    <col min="5591" max="5592" width="15" style="8" customWidth="1"/>
    <col min="5593" max="5593" width="7.28515625" style="8" customWidth="1"/>
    <col min="5594" max="5594" width="11.140625" style="8" customWidth="1"/>
    <col min="5595" max="5595" width="13.7109375" style="8" customWidth="1"/>
    <col min="5596" max="5596" width="18.85546875" style="8" customWidth="1"/>
    <col min="5597" max="5597" width="17.5703125" style="8" customWidth="1"/>
    <col min="5598" max="5598" width="25.28515625" style="8" customWidth="1"/>
    <col min="5599" max="5599" width="20.140625" style="8" customWidth="1"/>
    <col min="5600" max="5600" width="15" style="8" customWidth="1"/>
    <col min="5601" max="5601" width="17.5703125" style="8" customWidth="1"/>
    <col min="5602" max="5602" width="16.28515625" style="8" customWidth="1"/>
    <col min="5603" max="5604" width="15" style="8" customWidth="1"/>
    <col min="5605" max="5605" width="17.5703125" style="8" customWidth="1"/>
    <col min="5606" max="5606" width="20.140625" style="8" customWidth="1"/>
    <col min="5607" max="5607" width="16.28515625" style="8" customWidth="1"/>
    <col min="5608" max="5609" width="25.28515625" style="8" customWidth="1"/>
    <col min="5610" max="5610" width="18.85546875" style="8" customWidth="1"/>
    <col min="5611" max="5612" width="20.140625" style="8" customWidth="1"/>
    <col min="5613" max="5613" width="11.140625" style="8" customWidth="1"/>
    <col min="5614" max="5614" width="29.140625" style="8" customWidth="1"/>
    <col min="5615" max="5615" width="34.28515625" style="8" customWidth="1"/>
    <col min="5616" max="5617" width="9.85546875" style="8" customWidth="1"/>
    <col min="5618" max="5618" width="17.5703125" style="8" customWidth="1"/>
    <col min="5619" max="5619" width="18.85546875" style="8" customWidth="1"/>
    <col min="5620" max="5620" width="9.85546875" style="8" customWidth="1"/>
    <col min="5621" max="5622" width="6" style="8" customWidth="1"/>
    <col min="5623" max="5623" width="13.7109375" style="8" customWidth="1"/>
    <col min="5624" max="5625" width="15" style="8" customWidth="1"/>
    <col min="5626" max="5626" width="17.5703125" style="8" customWidth="1"/>
    <col min="5627" max="5627" width="9.85546875" style="8" customWidth="1"/>
    <col min="5628" max="5628" width="7.28515625" style="8" customWidth="1"/>
    <col min="5629" max="5629" width="6" style="8" customWidth="1"/>
    <col min="5630" max="5635" width="17.5703125" style="8" customWidth="1"/>
    <col min="5636" max="5778" width="20.140625" style="8" customWidth="1"/>
    <col min="5779" max="5818" width="12.42578125" style="8" customWidth="1"/>
    <col min="5819" max="5819" width="20.140625" style="8" customWidth="1"/>
    <col min="5820" max="5820" width="21.42578125" style="8" customWidth="1"/>
    <col min="5821" max="5821" width="22.7109375" style="8" customWidth="1"/>
    <col min="5822" max="5822" width="13.7109375" style="8" customWidth="1"/>
    <col min="5823" max="5823" width="15" style="8" customWidth="1"/>
    <col min="5824" max="5826" width="17.5703125" style="8" customWidth="1"/>
    <col min="5827" max="5827" width="16.28515625" style="8" customWidth="1"/>
    <col min="5828" max="5828" width="15" style="8" customWidth="1"/>
    <col min="5829" max="5830" width="12.42578125" style="8" customWidth="1"/>
    <col min="5831" max="5832" width="17.5703125" style="8" customWidth="1"/>
    <col min="5833" max="5833" width="7.28515625" style="8" customWidth="1"/>
    <col min="5834" max="5834" width="21.42578125" style="8" customWidth="1"/>
    <col min="5835" max="5835" width="17.5703125" style="8" customWidth="1"/>
    <col min="5836" max="5836" width="20.140625" style="8" customWidth="1"/>
    <col min="5837" max="5837" width="16.28515625" style="8" customWidth="1"/>
    <col min="5838" max="5838" width="17.5703125" style="8" customWidth="1"/>
    <col min="5839" max="5839" width="6" style="8" customWidth="1"/>
    <col min="5840" max="5841" width="18.85546875" style="8" customWidth="1"/>
    <col min="5842" max="5843" width="20.140625" style="8" customWidth="1"/>
    <col min="5844" max="5844" width="6" style="8" customWidth="1"/>
    <col min="5845" max="5845" width="12.42578125" style="8" customWidth="1"/>
    <col min="5846" max="5846" width="18.85546875" style="8" customWidth="1"/>
    <col min="5847" max="5848" width="15" style="8" customWidth="1"/>
    <col min="5849" max="5849" width="7.28515625" style="8" customWidth="1"/>
    <col min="5850" max="5850" width="11.140625" style="8" customWidth="1"/>
    <col min="5851" max="5851" width="13.7109375" style="8" customWidth="1"/>
    <col min="5852" max="5852" width="18.85546875" style="8" customWidth="1"/>
    <col min="5853" max="5853" width="17.5703125" style="8" customWidth="1"/>
    <col min="5854" max="5854" width="25.28515625" style="8" customWidth="1"/>
    <col min="5855" max="5855" width="20.140625" style="8" customWidth="1"/>
    <col min="5856" max="5856" width="15" style="8" customWidth="1"/>
    <col min="5857" max="5857" width="17.5703125" style="8" customWidth="1"/>
    <col min="5858" max="5858" width="16.28515625" style="8" customWidth="1"/>
    <col min="5859" max="5860" width="15" style="8" customWidth="1"/>
    <col min="5861" max="5861" width="17.5703125" style="8" customWidth="1"/>
    <col min="5862" max="5862" width="20.140625" style="8" customWidth="1"/>
    <col min="5863" max="5863" width="16.28515625" style="8" customWidth="1"/>
    <col min="5864" max="5865" width="25.28515625" style="8" customWidth="1"/>
    <col min="5866" max="5866" width="18.85546875" style="8" customWidth="1"/>
    <col min="5867" max="5868" width="20.140625" style="8" customWidth="1"/>
    <col min="5869" max="5869" width="11.140625" style="8" customWidth="1"/>
    <col min="5870" max="5870" width="29.140625" style="8" customWidth="1"/>
    <col min="5871" max="5871" width="34.28515625" style="8" customWidth="1"/>
    <col min="5872" max="5873" width="9.85546875" style="8" customWidth="1"/>
    <col min="5874" max="5874" width="17.5703125" style="8" customWidth="1"/>
    <col min="5875" max="5875" width="18.85546875" style="8" customWidth="1"/>
    <col min="5876" max="5876" width="9.85546875" style="8" customWidth="1"/>
    <col min="5877" max="5878" width="6" style="8" customWidth="1"/>
    <col min="5879" max="5879" width="13.7109375" style="8" customWidth="1"/>
    <col min="5880" max="5881" width="15" style="8" customWidth="1"/>
    <col min="5882" max="5882" width="17.5703125" style="8" customWidth="1"/>
    <col min="5883" max="5883" width="9.85546875" style="8" customWidth="1"/>
    <col min="5884" max="5884" width="7.28515625" style="8" customWidth="1"/>
    <col min="5885" max="5885" width="6" style="8" customWidth="1"/>
    <col min="5886" max="5891" width="17.5703125" style="8" customWidth="1"/>
    <col min="5892" max="6034" width="20.140625" style="8" customWidth="1"/>
    <col min="6035" max="6074" width="12.42578125" style="8" customWidth="1"/>
    <col min="6075" max="6075" width="20.140625" style="8" customWidth="1"/>
    <col min="6076" max="6076" width="21.42578125" style="8" customWidth="1"/>
    <col min="6077" max="6077" width="22.7109375" style="8" customWidth="1"/>
    <col min="6078" max="6078" width="13.7109375" style="8" customWidth="1"/>
    <col min="6079" max="6079" width="15" style="8" customWidth="1"/>
    <col min="6080" max="6082" width="17.5703125" style="8" customWidth="1"/>
    <col min="6083" max="6083" width="16.28515625" style="8" customWidth="1"/>
    <col min="6084" max="6084" width="15" style="8" customWidth="1"/>
    <col min="6085" max="6086" width="12.42578125" style="8" customWidth="1"/>
    <col min="6087" max="6088" width="17.5703125" style="8" customWidth="1"/>
    <col min="6089" max="6089" width="7.28515625" style="8" customWidth="1"/>
    <col min="6090" max="6090" width="21.42578125" style="8" customWidth="1"/>
    <col min="6091" max="6091" width="17.5703125" style="8" customWidth="1"/>
    <col min="6092" max="6092" width="20.140625" style="8" customWidth="1"/>
    <col min="6093" max="6093" width="16.28515625" style="8" customWidth="1"/>
    <col min="6094" max="6094" width="17.5703125" style="8" customWidth="1"/>
    <col min="6095" max="6095" width="6" style="8" customWidth="1"/>
    <col min="6096" max="6097" width="18.85546875" style="8" customWidth="1"/>
    <col min="6098" max="6099" width="20.140625" style="8" customWidth="1"/>
    <col min="6100" max="6100" width="6" style="8" customWidth="1"/>
    <col min="6101" max="6101" width="12.42578125" style="8" customWidth="1"/>
    <col min="6102" max="6102" width="18.85546875" style="8" customWidth="1"/>
    <col min="6103" max="6104" width="15" style="8" customWidth="1"/>
    <col min="6105" max="6105" width="7.28515625" style="8" customWidth="1"/>
    <col min="6106" max="6106" width="11.140625" style="8" customWidth="1"/>
    <col min="6107" max="6107" width="13.7109375" style="8" customWidth="1"/>
    <col min="6108" max="6108" width="18.85546875" style="8" customWidth="1"/>
    <col min="6109" max="6109" width="17.5703125" style="8" customWidth="1"/>
    <col min="6110" max="6110" width="25.28515625" style="8" customWidth="1"/>
    <col min="6111" max="6111" width="20.140625" style="8" customWidth="1"/>
    <col min="6112" max="6112" width="15" style="8" customWidth="1"/>
    <col min="6113" max="6113" width="17.5703125" style="8" customWidth="1"/>
    <col min="6114" max="6114" width="16.28515625" style="8" customWidth="1"/>
    <col min="6115" max="6116" width="15" style="8" customWidth="1"/>
    <col min="6117" max="6117" width="17.5703125" style="8" customWidth="1"/>
    <col min="6118" max="6118" width="20.140625" style="8" customWidth="1"/>
    <col min="6119" max="6119" width="16.28515625" style="8" customWidth="1"/>
    <col min="6120" max="6121" width="25.28515625" style="8" customWidth="1"/>
    <col min="6122" max="6122" width="18.85546875" style="8" customWidth="1"/>
    <col min="6123" max="6124" width="20.140625" style="8" customWidth="1"/>
    <col min="6125" max="6125" width="11.140625" style="8" customWidth="1"/>
    <col min="6126" max="6126" width="29.140625" style="8" customWidth="1"/>
    <col min="6127" max="6127" width="34.28515625" style="8" customWidth="1"/>
    <col min="6128" max="6129" width="9.85546875" style="8" customWidth="1"/>
    <col min="6130" max="6130" width="17.5703125" style="8" customWidth="1"/>
    <col min="6131" max="6131" width="18.85546875" style="8" customWidth="1"/>
    <col min="6132" max="6132" width="9.85546875" style="8" customWidth="1"/>
    <col min="6133" max="6134" width="6" style="8" customWidth="1"/>
    <col min="6135" max="6135" width="13.7109375" style="8" customWidth="1"/>
    <col min="6136" max="6137" width="15" style="8" customWidth="1"/>
    <col min="6138" max="6138" width="17.5703125" style="8" customWidth="1"/>
    <col min="6139" max="6139" width="9.85546875" style="8" customWidth="1"/>
    <col min="6140" max="6140" width="7.28515625" style="8" customWidth="1"/>
    <col min="6141" max="6141" width="6" style="8" customWidth="1"/>
    <col min="6142" max="6147" width="17.5703125" style="8" customWidth="1"/>
    <col min="6148" max="6290" width="20.140625" style="8" customWidth="1"/>
    <col min="6291" max="6330" width="12.42578125" style="8" customWidth="1"/>
    <col min="6331" max="6331" width="20.140625" style="8" customWidth="1"/>
    <col min="6332" max="6332" width="21.42578125" style="8" customWidth="1"/>
    <col min="6333" max="6333" width="22.7109375" style="8" customWidth="1"/>
    <col min="6334" max="6334" width="13.7109375" style="8" customWidth="1"/>
    <col min="6335" max="6335" width="15" style="8" customWidth="1"/>
    <col min="6336" max="6338" width="17.5703125" style="8" customWidth="1"/>
    <col min="6339" max="6339" width="16.28515625" style="8" customWidth="1"/>
    <col min="6340" max="6340" width="15" style="8" customWidth="1"/>
    <col min="6341" max="6342" width="12.42578125" style="8" customWidth="1"/>
    <col min="6343" max="6344" width="17.5703125" style="8" customWidth="1"/>
    <col min="6345" max="6345" width="7.28515625" style="8" customWidth="1"/>
    <col min="6346" max="6346" width="21.42578125" style="8" customWidth="1"/>
    <col min="6347" max="6347" width="17.5703125" style="8" customWidth="1"/>
    <col min="6348" max="6348" width="20.140625" style="8" customWidth="1"/>
    <col min="6349" max="6349" width="16.28515625" style="8" customWidth="1"/>
    <col min="6350" max="6350" width="17.5703125" style="8" customWidth="1"/>
    <col min="6351" max="6351" width="6" style="8" customWidth="1"/>
    <col min="6352" max="6353" width="18.85546875" style="8" customWidth="1"/>
    <col min="6354" max="6355" width="20.140625" style="8" customWidth="1"/>
    <col min="6356" max="6356" width="6" style="8" customWidth="1"/>
    <col min="6357" max="6357" width="12.42578125" style="8" customWidth="1"/>
    <col min="6358" max="6358" width="18.85546875" style="8" customWidth="1"/>
    <col min="6359" max="6360" width="15" style="8" customWidth="1"/>
    <col min="6361" max="6361" width="7.28515625" style="8" customWidth="1"/>
    <col min="6362" max="6362" width="11.140625" style="8" customWidth="1"/>
    <col min="6363" max="6363" width="13.7109375" style="8" customWidth="1"/>
    <col min="6364" max="6364" width="18.85546875" style="8" customWidth="1"/>
    <col min="6365" max="6365" width="17.5703125" style="8" customWidth="1"/>
    <col min="6366" max="6366" width="25.28515625" style="8" customWidth="1"/>
    <col min="6367" max="6367" width="20.140625" style="8" customWidth="1"/>
    <col min="6368" max="6368" width="15" style="8" customWidth="1"/>
    <col min="6369" max="6369" width="17.5703125" style="8" customWidth="1"/>
    <col min="6370" max="6370" width="16.28515625" style="8" customWidth="1"/>
    <col min="6371" max="6372" width="15" style="8" customWidth="1"/>
    <col min="6373" max="6373" width="17.5703125" style="8" customWidth="1"/>
    <col min="6374" max="6374" width="20.140625" style="8" customWidth="1"/>
    <col min="6375" max="6375" width="16.28515625" style="8" customWidth="1"/>
    <col min="6376" max="6377" width="25.28515625" style="8" customWidth="1"/>
    <col min="6378" max="6378" width="18.85546875" style="8" customWidth="1"/>
    <col min="6379" max="6380" width="20.140625" style="8" customWidth="1"/>
    <col min="6381" max="6381" width="11.140625" style="8" customWidth="1"/>
    <col min="6382" max="6382" width="29.140625" style="8" customWidth="1"/>
    <col min="6383" max="6383" width="34.28515625" style="8" customWidth="1"/>
    <col min="6384" max="6385" width="9.85546875" style="8" customWidth="1"/>
    <col min="6386" max="6386" width="17.5703125" style="8" customWidth="1"/>
    <col min="6387" max="6387" width="18.85546875" style="8" customWidth="1"/>
    <col min="6388" max="6388" width="9.85546875" style="8" customWidth="1"/>
    <col min="6389" max="6390" width="6" style="8" customWidth="1"/>
    <col min="6391" max="6391" width="13.7109375" style="8" customWidth="1"/>
    <col min="6392" max="6393" width="15" style="8" customWidth="1"/>
    <col min="6394" max="6394" width="17.5703125" style="8" customWidth="1"/>
    <col min="6395" max="6395" width="9.85546875" style="8" customWidth="1"/>
    <col min="6396" max="6396" width="7.28515625" style="8" customWidth="1"/>
    <col min="6397" max="6397" width="6" style="8" customWidth="1"/>
    <col min="6398" max="6403" width="17.5703125" style="8" customWidth="1"/>
    <col min="6404" max="6546" width="20.140625" style="8" customWidth="1"/>
    <col min="6547" max="6586" width="12.42578125" style="8" customWidth="1"/>
    <col min="6587" max="6587" width="20.140625" style="8" customWidth="1"/>
    <col min="6588" max="6588" width="21.42578125" style="8" customWidth="1"/>
    <col min="6589" max="6589" width="22.7109375" style="8" customWidth="1"/>
    <col min="6590" max="6590" width="13.7109375" style="8" customWidth="1"/>
    <col min="6591" max="6591" width="15" style="8" customWidth="1"/>
    <col min="6592" max="6594" width="17.5703125" style="8" customWidth="1"/>
    <col min="6595" max="6595" width="16.28515625" style="8" customWidth="1"/>
    <col min="6596" max="6596" width="15" style="8" customWidth="1"/>
    <col min="6597" max="6598" width="12.42578125" style="8" customWidth="1"/>
    <col min="6599" max="6600" width="17.5703125" style="8" customWidth="1"/>
    <col min="6601" max="6601" width="7.28515625" style="8" customWidth="1"/>
    <col min="6602" max="6602" width="21.42578125" style="8" customWidth="1"/>
    <col min="6603" max="6603" width="17.5703125" style="8" customWidth="1"/>
    <col min="6604" max="6604" width="20.140625" style="8" customWidth="1"/>
    <col min="6605" max="6605" width="16.28515625" style="8" customWidth="1"/>
    <col min="6606" max="6606" width="17.5703125" style="8" customWidth="1"/>
    <col min="6607" max="6607" width="6" style="8" customWidth="1"/>
    <col min="6608" max="6609" width="18.85546875" style="8" customWidth="1"/>
    <col min="6610" max="6611" width="20.140625" style="8" customWidth="1"/>
    <col min="6612" max="6612" width="6" style="8" customWidth="1"/>
    <col min="6613" max="6613" width="12.42578125" style="8" customWidth="1"/>
    <col min="6614" max="6614" width="18.85546875" style="8" customWidth="1"/>
    <col min="6615" max="6616" width="15" style="8" customWidth="1"/>
    <col min="6617" max="6617" width="7.28515625" style="8" customWidth="1"/>
    <col min="6618" max="6618" width="11.140625" style="8" customWidth="1"/>
    <col min="6619" max="6619" width="13.7109375" style="8" customWidth="1"/>
    <col min="6620" max="6620" width="18.85546875" style="8" customWidth="1"/>
    <col min="6621" max="6621" width="17.5703125" style="8" customWidth="1"/>
    <col min="6622" max="6622" width="25.28515625" style="8" customWidth="1"/>
    <col min="6623" max="6623" width="20.140625" style="8" customWidth="1"/>
    <col min="6624" max="6624" width="15" style="8" customWidth="1"/>
    <col min="6625" max="6625" width="17.5703125" style="8" customWidth="1"/>
    <col min="6626" max="6626" width="16.28515625" style="8" customWidth="1"/>
    <col min="6627" max="6628" width="15" style="8" customWidth="1"/>
    <col min="6629" max="6629" width="17.5703125" style="8" customWidth="1"/>
    <col min="6630" max="6630" width="20.140625" style="8" customWidth="1"/>
    <col min="6631" max="6631" width="16.28515625" style="8" customWidth="1"/>
    <col min="6632" max="6633" width="25.28515625" style="8" customWidth="1"/>
    <col min="6634" max="6634" width="18.85546875" style="8" customWidth="1"/>
    <col min="6635" max="6636" width="20.140625" style="8" customWidth="1"/>
    <col min="6637" max="6637" width="11.140625" style="8" customWidth="1"/>
    <col min="6638" max="6638" width="29.140625" style="8" customWidth="1"/>
    <col min="6639" max="6639" width="34.28515625" style="8" customWidth="1"/>
    <col min="6640" max="6641" width="9.85546875" style="8" customWidth="1"/>
    <col min="6642" max="6642" width="17.5703125" style="8" customWidth="1"/>
    <col min="6643" max="6643" width="18.85546875" style="8" customWidth="1"/>
    <col min="6644" max="6644" width="9.85546875" style="8" customWidth="1"/>
    <col min="6645" max="6646" width="6" style="8" customWidth="1"/>
    <col min="6647" max="6647" width="13.7109375" style="8" customWidth="1"/>
    <col min="6648" max="6649" width="15" style="8" customWidth="1"/>
    <col min="6650" max="6650" width="17.5703125" style="8" customWidth="1"/>
    <col min="6651" max="6651" width="9.85546875" style="8" customWidth="1"/>
    <col min="6652" max="6652" width="7.28515625" style="8" customWidth="1"/>
    <col min="6653" max="6653" width="6" style="8" customWidth="1"/>
    <col min="6654" max="6659" width="17.5703125" style="8" customWidth="1"/>
    <col min="6660" max="6802" width="20.140625" style="8" customWidth="1"/>
    <col min="6803" max="6842" width="12.42578125" style="8" customWidth="1"/>
    <col min="6843" max="6843" width="20.140625" style="8" customWidth="1"/>
    <col min="6844" max="6844" width="21.42578125" style="8" customWidth="1"/>
    <col min="6845" max="6845" width="22.7109375" style="8" customWidth="1"/>
    <col min="6846" max="6846" width="13.7109375" style="8" customWidth="1"/>
    <col min="6847" max="6847" width="15" style="8" customWidth="1"/>
    <col min="6848" max="6850" width="17.5703125" style="8" customWidth="1"/>
    <col min="6851" max="6851" width="16.28515625" style="8" customWidth="1"/>
    <col min="6852" max="6852" width="15" style="8" customWidth="1"/>
    <col min="6853" max="6854" width="12.42578125" style="8" customWidth="1"/>
    <col min="6855" max="6856" width="17.5703125" style="8" customWidth="1"/>
    <col min="6857" max="6857" width="7.28515625" style="8" customWidth="1"/>
    <col min="6858" max="6858" width="21.42578125" style="8" customWidth="1"/>
    <col min="6859" max="6859" width="17.5703125" style="8" customWidth="1"/>
    <col min="6860" max="6860" width="20.140625" style="8" customWidth="1"/>
    <col min="6861" max="6861" width="16.28515625" style="8" customWidth="1"/>
    <col min="6862" max="6862" width="17.5703125" style="8" customWidth="1"/>
    <col min="6863" max="6863" width="6" style="8" customWidth="1"/>
    <col min="6864" max="6865" width="18.85546875" style="8" customWidth="1"/>
    <col min="6866" max="6867" width="20.140625" style="8" customWidth="1"/>
    <col min="6868" max="6868" width="6" style="8" customWidth="1"/>
    <col min="6869" max="6869" width="12.42578125" style="8" customWidth="1"/>
    <col min="6870" max="6870" width="18.85546875" style="8" customWidth="1"/>
    <col min="6871" max="6872" width="15" style="8" customWidth="1"/>
    <col min="6873" max="6873" width="7.28515625" style="8" customWidth="1"/>
    <col min="6874" max="6874" width="11.140625" style="8" customWidth="1"/>
    <col min="6875" max="6875" width="13.7109375" style="8" customWidth="1"/>
    <col min="6876" max="6876" width="18.85546875" style="8" customWidth="1"/>
    <col min="6877" max="6877" width="17.5703125" style="8" customWidth="1"/>
    <col min="6878" max="6878" width="25.28515625" style="8" customWidth="1"/>
    <col min="6879" max="6879" width="20.140625" style="8" customWidth="1"/>
    <col min="6880" max="6880" width="15" style="8" customWidth="1"/>
    <col min="6881" max="6881" width="17.5703125" style="8" customWidth="1"/>
    <col min="6882" max="6882" width="16.28515625" style="8" customWidth="1"/>
    <col min="6883" max="6884" width="15" style="8" customWidth="1"/>
    <col min="6885" max="6885" width="17.5703125" style="8" customWidth="1"/>
    <col min="6886" max="6886" width="20.140625" style="8" customWidth="1"/>
    <col min="6887" max="6887" width="16.28515625" style="8" customWidth="1"/>
    <col min="6888" max="6889" width="25.28515625" style="8" customWidth="1"/>
    <col min="6890" max="6890" width="18.85546875" style="8" customWidth="1"/>
    <col min="6891" max="6892" width="20.140625" style="8" customWidth="1"/>
    <col min="6893" max="6893" width="11.140625" style="8" customWidth="1"/>
    <col min="6894" max="6894" width="29.140625" style="8" customWidth="1"/>
    <col min="6895" max="6895" width="34.28515625" style="8" customWidth="1"/>
    <col min="6896" max="6897" width="9.85546875" style="8" customWidth="1"/>
    <col min="6898" max="6898" width="17.5703125" style="8" customWidth="1"/>
    <col min="6899" max="6899" width="18.85546875" style="8" customWidth="1"/>
    <col min="6900" max="6900" width="9.85546875" style="8" customWidth="1"/>
    <col min="6901" max="6902" width="6" style="8" customWidth="1"/>
    <col min="6903" max="6903" width="13.7109375" style="8" customWidth="1"/>
    <col min="6904" max="6905" width="15" style="8" customWidth="1"/>
    <col min="6906" max="6906" width="17.5703125" style="8" customWidth="1"/>
    <col min="6907" max="6907" width="9.85546875" style="8" customWidth="1"/>
    <col min="6908" max="6908" width="7.28515625" style="8" customWidth="1"/>
    <col min="6909" max="6909" width="6" style="8" customWidth="1"/>
    <col min="6910" max="6915" width="17.5703125" style="8" customWidth="1"/>
    <col min="6916" max="7058" width="20.140625" style="8" customWidth="1"/>
    <col min="7059" max="7098" width="12.42578125" style="8" customWidth="1"/>
    <col min="7099" max="7099" width="20.140625" style="8" customWidth="1"/>
    <col min="7100" max="7100" width="21.42578125" style="8" customWidth="1"/>
    <col min="7101" max="7101" width="22.7109375" style="8" customWidth="1"/>
    <col min="7102" max="7102" width="13.7109375" style="8" customWidth="1"/>
    <col min="7103" max="7103" width="15" style="8" customWidth="1"/>
    <col min="7104" max="7106" width="17.5703125" style="8" customWidth="1"/>
    <col min="7107" max="7107" width="16.28515625" style="8" customWidth="1"/>
    <col min="7108" max="7108" width="15" style="8" customWidth="1"/>
    <col min="7109" max="7110" width="12.42578125" style="8" customWidth="1"/>
    <col min="7111" max="7112" width="17.5703125" style="8" customWidth="1"/>
    <col min="7113" max="7113" width="7.28515625" style="8" customWidth="1"/>
    <col min="7114" max="7114" width="21.42578125" style="8" customWidth="1"/>
    <col min="7115" max="7115" width="17.5703125" style="8" customWidth="1"/>
    <col min="7116" max="7116" width="20.140625" style="8" customWidth="1"/>
    <col min="7117" max="7117" width="16.28515625" style="8" customWidth="1"/>
    <col min="7118" max="7118" width="17.5703125" style="8" customWidth="1"/>
    <col min="7119" max="7119" width="6" style="8" customWidth="1"/>
    <col min="7120" max="7121" width="18.85546875" style="8" customWidth="1"/>
    <col min="7122" max="7123" width="20.140625" style="8" customWidth="1"/>
    <col min="7124" max="7124" width="6" style="8" customWidth="1"/>
    <col min="7125" max="7125" width="12.42578125" style="8" customWidth="1"/>
    <col min="7126" max="7126" width="18.85546875" style="8" customWidth="1"/>
    <col min="7127" max="7128" width="15" style="8" customWidth="1"/>
    <col min="7129" max="7129" width="7.28515625" style="8" customWidth="1"/>
    <col min="7130" max="7130" width="11.140625" style="8" customWidth="1"/>
    <col min="7131" max="7131" width="13.7109375" style="8" customWidth="1"/>
    <col min="7132" max="7132" width="18.85546875" style="8" customWidth="1"/>
    <col min="7133" max="7133" width="17.5703125" style="8" customWidth="1"/>
    <col min="7134" max="7134" width="25.28515625" style="8" customWidth="1"/>
    <col min="7135" max="7135" width="20.140625" style="8" customWidth="1"/>
    <col min="7136" max="7136" width="15" style="8" customWidth="1"/>
    <col min="7137" max="7137" width="17.5703125" style="8" customWidth="1"/>
    <col min="7138" max="7138" width="16.28515625" style="8" customWidth="1"/>
    <col min="7139" max="7140" width="15" style="8" customWidth="1"/>
    <col min="7141" max="7141" width="17.5703125" style="8" customWidth="1"/>
    <col min="7142" max="7142" width="20.140625" style="8" customWidth="1"/>
    <col min="7143" max="7143" width="16.28515625" style="8" customWidth="1"/>
    <col min="7144" max="7145" width="25.28515625" style="8" customWidth="1"/>
    <col min="7146" max="7146" width="18.85546875" style="8" customWidth="1"/>
    <col min="7147" max="7148" width="20.140625" style="8" customWidth="1"/>
    <col min="7149" max="7149" width="11.140625" style="8" customWidth="1"/>
    <col min="7150" max="7150" width="29.140625" style="8" customWidth="1"/>
    <col min="7151" max="7151" width="34.28515625" style="8" customWidth="1"/>
    <col min="7152" max="7153" width="9.85546875" style="8" customWidth="1"/>
    <col min="7154" max="7154" width="17.5703125" style="8" customWidth="1"/>
    <col min="7155" max="7155" width="18.85546875" style="8" customWidth="1"/>
    <col min="7156" max="7156" width="9.85546875" style="8" customWidth="1"/>
    <col min="7157" max="7158" width="6" style="8" customWidth="1"/>
    <col min="7159" max="7159" width="13.7109375" style="8" customWidth="1"/>
    <col min="7160" max="7161" width="15" style="8" customWidth="1"/>
    <col min="7162" max="7162" width="17.5703125" style="8" customWidth="1"/>
    <col min="7163" max="7163" width="9.85546875" style="8" customWidth="1"/>
    <col min="7164" max="7164" width="7.28515625" style="8" customWidth="1"/>
    <col min="7165" max="7165" width="6" style="8" customWidth="1"/>
    <col min="7166" max="7171" width="17.5703125" style="8" customWidth="1"/>
    <col min="7172" max="7314" width="20.140625" style="8" customWidth="1"/>
    <col min="7315" max="7354" width="12.42578125" style="8" customWidth="1"/>
    <col min="7355" max="7355" width="20.140625" style="8" customWidth="1"/>
    <col min="7356" max="7356" width="21.42578125" style="8" customWidth="1"/>
    <col min="7357" max="7357" width="22.7109375" style="8" customWidth="1"/>
    <col min="7358" max="7358" width="13.7109375" style="8" customWidth="1"/>
    <col min="7359" max="7359" width="15" style="8" customWidth="1"/>
    <col min="7360" max="7362" width="17.5703125" style="8" customWidth="1"/>
    <col min="7363" max="7363" width="16.28515625" style="8" customWidth="1"/>
    <col min="7364" max="7364" width="15" style="8" customWidth="1"/>
    <col min="7365" max="7366" width="12.42578125" style="8" customWidth="1"/>
    <col min="7367" max="7368" width="17.5703125" style="8" customWidth="1"/>
    <col min="7369" max="7369" width="7.28515625" style="8" customWidth="1"/>
    <col min="7370" max="7370" width="21.42578125" style="8" customWidth="1"/>
    <col min="7371" max="7371" width="17.5703125" style="8" customWidth="1"/>
    <col min="7372" max="7372" width="20.140625" style="8" customWidth="1"/>
    <col min="7373" max="7373" width="16.28515625" style="8" customWidth="1"/>
    <col min="7374" max="7374" width="17.5703125" style="8" customWidth="1"/>
    <col min="7375" max="7375" width="6" style="8" customWidth="1"/>
    <col min="7376" max="7377" width="18.85546875" style="8" customWidth="1"/>
    <col min="7378" max="7379" width="20.140625" style="8" customWidth="1"/>
    <col min="7380" max="7380" width="6" style="8" customWidth="1"/>
    <col min="7381" max="7381" width="12.42578125" style="8" customWidth="1"/>
    <col min="7382" max="7382" width="18.85546875" style="8" customWidth="1"/>
    <col min="7383" max="7384" width="15" style="8" customWidth="1"/>
    <col min="7385" max="7385" width="7.28515625" style="8" customWidth="1"/>
    <col min="7386" max="7386" width="11.140625" style="8" customWidth="1"/>
    <col min="7387" max="7387" width="13.7109375" style="8" customWidth="1"/>
    <col min="7388" max="7388" width="18.85546875" style="8" customWidth="1"/>
    <col min="7389" max="7389" width="17.5703125" style="8" customWidth="1"/>
    <col min="7390" max="7390" width="25.28515625" style="8" customWidth="1"/>
    <col min="7391" max="7391" width="20.140625" style="8" customWidth="1"/>
    <col min="7392" max="7392" width="15" style="8" customWidth="1"/>
    <col min="7393" max="7393" width="17.5703125" style="8" customWidth="1"/>
    <col min="7394" max="7394" width="16.28515625" style="8" customWidth="1"/>
    <col min="7395" max="7396" width="15" style="8" customWidth="1"/>
    <col min="7397" max="7397" width="17.5703125" style="8" customWidth="1"/>
    <col min="7398" max="7398" width="20.140625" style="8" customWidth="1"/>
    <col min="7399" max="7399" width="16.28515625" style="8" customWidth="1"/>
    <col min="7400" max="7401" width="25.28515625" style="8" customWidth="1"/>
    <col min="7402" max="7402" width="18.85546875" style="8" customWidth="1"/>
    <col min="7403" max="7404" width="20.140625" style="8" customWidth="1"/>
    <col min="7405" max="7405" width="11.140625" style="8" customWidth="1"/>
    <col min="7406" max="7406" width="29.140625" style="8" customWidth="1"/>
    <col min="7407" max="7407" width="34.28515625" style="8" customWidth="1"/>
    <col min="7408" max="7409" width="9.85546875" style="8" customWidth="1"/>
    <col min="7410" max="7410" width="17.5703125" style="8" customWidth="1"/>
    <col min="7411" max="7411" width="18.85546875" style="8" customWidth="1"/>
    <col min="7412" max="7412" width="9.85546875" style="8" customWidth="1"/>
    <col min="7413" max="7414" width="6" style="8" customWidth="1"/>
    <col min="7415" max="7415" width="13.7109375" style="8" customWidth="1"/>
    <col min="7416" max="7417" width="15" style="8" customWidth="1"/>
    <col min="7418" max="7418" width="17.5703125" style="8" customWidth="1"/>
    <col min="7419" max="7419" width="9.85546875" style="8" customWidth="1"/>
    <col min="7420" max="7420" width="7.28515625" style="8" customWidth="1"/>
    <col min="7421" max="7421" width="6" style="8" customWidth="1"/>
    <col min="7422" max="7427" width="17.5703125" style="8" customWidth="1"/>
    <col min="7428" max="7570" width="20.140625" style="8" customWidth="1"/>
    <col min="7571" max="7610" width="12.42578125" style="8" customWidth="1"/>
    <col min="7611" max="7611" width="20.140625" style="8" customWidth="1"/>
    <col min="7612" max="7612" width="21.42578125" style="8" customWidth="1"/>
    <col min="7613" max="7613" width="22.7109375" style="8" customWidth="1"/>
    <col min="7614" max="7614" width="13.7109375" style="8" customWidth="1"/>
    <col min="7615" max="7615" width="15" style="8" customWidth="1"/>
    <col min="7616" max="7618" width="17.5703125" style="8" customWidth="1"/>
    <col min="7619" max="7619" width="16.28515625" style="8" customWidth="1"/>
    <col min="7620" max="7620" width="15" style="8" customWidth="1"/>
    <col min="7621" max="7622" width="12.42578125" style="8" customWidth="1"/>
    <col min="7623" max="7624" width="17.5703125" style="8" customWidth="1"/>
    <col min="7625" max="7625" width="7.28515625" style="8" customWidth="1"/>
    <col min="7626" max="7626" width="21.42578125" style="8" customWidth="1"/>
    <col min="7627" max="7627" width="17.5703125" style="8" customWidth="1"/>
    <col min="7628" max="7628" width="20.140625" style="8" customWidth="1"/>
    <col min="7629" max="7629" width="16.28515625" style="8" customWidth="1"/>
    <col min="7630" max="7630" width="17.5703125" style="8" customWidth="1"/>
    <col min="7631" max="7631" width="6" style="8" customWidth="1"/>
    <col min="7632" max="7633" width="18.85546875" style="8" customWidth="1"/>
    <col min="7634" max="7635" width="20.140625" style="8" customWidth="1"/>
    <col min="7636" max="7636" width="6" style="8" customWidth="1"/>
    <col min="7637" max="7637" width="12.42578125" style="8" customWidth="1"/>
    <col min="7638" max="7638" width="18.85546875" style="8" customWidth="1"/>
    <col min="7639" max="7640" width="15" style="8" customWidth="1"/>
    <col min="7641" max="7641" width="7.28515625" style="8" customWidth="1"/>
    <col min="7642" max="7642" width="11.140625" style="8" customWidth="1"/>
    <col min="7643" max="7643" width="13.7109375" style="8" customWidth="1"/>
    <col min="7644" max="7644" width="18.85546875" style="8" customWidth="1"/>
    <col min="7645" max="7645" width="17.5703125" style="8" customWidth="1"/>
    <col min="7646" max="7646" width="25.28515625" style="8" customWidth="1"/>
    <col min="7647" max="7647" width="20.140625" style="8" customWidth="1"/>
    <col min="7648" max="7648" width="15" style="8" customWidth="1"/>
    <col min="7649" max="7649" width="17.5703125" style="8" customWidth="1"/>
    <col min="7650" max="7650" width="16.28515625" style="8" customWidth="1"/>
    <col min="7651" max="7652" width="15" style="8" customWidth="1"/>
    <col min="7653" max="7653" width="17.5703125" style="8" customWidth="1"/>
    <col min="7654" max="7654" width="20.140625" style="8" customWidth="1"/>
    <col min="7655" max="7655" width="16.28515625" style="8" customWidth="1"/>
    <col min="7656" max="7657" width="25.28515625" style="8" customWidth="1"/>
    <col min="7658" max="7658" width="18.85546875" style="8" customWidth="1"/>
    <col min="7659" max="7660" width="20.140625" style="8" customWidth="1"/>
    <col min="7661" max="7661" width="11.140625" style="8" customWidth="1"/>
    <col min="7662" max="7662" width="29.140625" style="8" customWidth="1"/>
    <col min="7663" max="7663" width="34.28515625" style="8" customWidth="1"/>
    <col min="7664" max="7665" width="9.85546875" style="8" customWidth="1"/>
    <col min="7666" max="7666" width="17.5703125" style="8" customWidth="1"/>
    <col min="7667" max="7667" width="18.85546875" style="8" customWidth="1"/>
    <col min="7668" max="7668" width="9.85546875" style="8" customWidth="1"/>
    <col min="7669" max="7670" width="6" style="8" customWidth="1"/>
    <col min="7671" max="7671" width="13.7109375" style="8" customWidth="1"/>
    <col min="7672" max="7673" width="15" style="8" customWidth="1"/>
    <col min="7674" max="7674" width="17.5703125" style="8" customWidth="1"/>
    <col min="7675" max="7675" width="9.85546875" style="8" customWidth="1"/>
    <col min="7676" max="7676" width="7.28515625" style="8" customWidth="1"/>
    <col min="7677" max="7677" width="6" style="8" customWidth="1"/>
    <col min="7678" max="7683" width="17.5703125" style="8" customWidth="1"/>
    <col min="7684" max="7826" width="20.140625" style="8" customWidth="1"/>
    <col min="7827" max="7866" width="12.42578125" style="8" customWidth="1"/>
    <col min="7867" max="7867" width="20.140625" style="8" customWidth="1"/>
    <col min="7868" max="7868" width="21.42578125" style="8" customWidth="1"/>
    <col min="7869" max="7869" width="22.7109375" style="8" customWidth="1"/>
    <col min="7870" max="7870" width="13.7109375" style="8" customWidth="1"/>
    <col min="7871" max="7871" width="15" style="8" customWidth="1"/>
    <col min="7872" max="7874" width="17.5703125" style="8" customWidth="1"/>
    <col min="7875" max="7875" width="16.28515625" style="8" customWidth="1"/>
    <col min="7876" max="7876" width="15" style="8" customWidth="1"/>
    <col min="7877" max="7878" width="12.42578125" style="8" customWidth="1"/>
    <col min="7879" max="7880" width="17.5703125" style="8" customWidth="1"/>
    <col min="7881" max="7881" width="7.28515625" style="8" customWidth="1"/>
    <col min="7882" max="7882" width="21.42578125" style="8" customWidth="1"/>
    <col min="7883" max="7883" width="17.5703125" style="8" customWidth="1"/>
    <col min="7884" max="7884" width="20.140625" style="8" customWidth="1"/>
    <col min="7885" max="7885" width="16.28515625" style="8" customWidth="1"/>
    <col min="7886" max="7886" width="17.5703125" style="8" customWidth="1"/>
    <col min="7887" max="7887" width="6" style="8" customWidth="1"/>
    <col min="7888" max="7889" width="18.85546875" style="8" customWidth="1"/>
    <col min="7890" max="7891" width="20.140625" style="8" customWidth="1"/>
    <col min="7892" max="7892" width="6" style="8" customWidth="1"/>
    <col min="7893" max="7893" width="12.42578125" style="8" customWidth="1"/>
    <col min="7894" max="7894" width="18.85546875" style="8" customWidth="1"/>
    <col min="7895" max="7896" width="15" style="8" customWidth="1"/>
    <col min="7897" max="7897" width="7.28515625" style="8" customWidth="1"/>
    <col min="7898" max="7898" width="11.140625" style="8" customWidth="1"/>
    <col min="7899" max="7899" width="13.7109375" style="8" customWidth="1"/>
    <col min="7900" max="7900" width="18.85546875" style="8" customWidth="1"/>
    <col min="7901" max="7901" width="17.5703125" style="8" customWidth="1"/>
    <col min="7902" max="7902" width="25.28515625" style="8" customWidth="1"/>
    <col min="7903" max="7903" width="20.140625" style="8" customWidth="1"/>
    <col min="7904" max="7904" width="15" style="8" customWidth="1"/>
    <col min="7905" max="7905" width="17.5703125" style="8" customWidth="1"/>
    <col min="7906" max="7906" width="16.28515625" style="8" customWidth="1"/>
    <col min="7907" max="7908" width="15" style="8" customWidth="1"/>
    <col min="7909" max="7909" width="17.5703125" style="8" customWidth="1"/>
    <col min="7910" max="7910" width="20.140625" style="8" customWidth="1"/>
    <col min="7911" max="7911" width="16.28515625" style="8" customWidth="1"/>
    <col min="7912" max="7913" width="25.28515625" style="8" customWidth="1"/>
    <col min="7914" max="7914" width="18.85546875" style="8" customWidth="1"/>
    <col min="7915" max="7916" width="20.140625" style="8" customWidth="1"/>
    <col min="7917" max="7917" width="11.140625" style="8" customWidth="1"/>
    <col min="7918" max="7918" width="29.140625" style="8" customWidth="1"/>
    <col min="7919" max="7919" width="34.28515625" style="8" customWidth="1"/>
    <col min="7920" max="7921" width="9.85546875" style="8" customWidth="1"/>
    <col min="7922" max="7922" width="17.5703125" style="8" customWidth="1"/>
    <col min="7923" max="7923" width="18.85546875" style="8" customWidth="1"/>
    <col min="7924" max="7924" width="9.85546875" style="8" customWidth="1"/>
    <col min="7925" max="7926" width="6" style="8" customWidth="1"/>
    <col min="7927" max="7927" width="13.7109375" style="8" customWidth="1"/>
    <col min="7928" max="7929" width="15" style="8" customWidth="1"/>
    <col min="7930" max="7930" width="17.5703125" style="8" customWidth="1"/>
    <col min="7931" max="7931" width="9.85546875" style="8" customWidth="1"/>
    <col min="7932" max="7932" width="7.28515625" style="8" customWidth="1"/>
    <col min="7933" max="7933" width="6" style="8" customWidth="1"/>
    <col min="7934" max="7939" width="17.5703125" style="8" customWidth="1"/>
    <col min="7940" max="8082" width="20.140625" style="8" customWidth="1"/>
    <col min="8083" max="8122" width="12.42578125" style="8" customWidth="1"/>
    <col min="8123" max="8123" width="20.140625" style="8" customWidth="1"/>
    <col min="8124" max="8124" width="21.42578125" style="8" customWidth="1"/>
    <col min="8125" max="8125" width="22.7109375" style="8" customWidth="1"/>
    <col min="8126" max="8126" width="13.7109375" style="8" customWidth="1"/>
    <col min="8127" max="8127" width="15" style="8" customWidth="1"/>
    <col min="8128" max="8130" width="17.5703125" style="8" customWidth="1"/>
    <col min="8131" max="8131" width="16.28515625" style="8" customWidth="1"/>
    <col min="8132" max="8132" width="15" style="8" customWidth="1"/>
    <col min="8133" max="8134" width="12.42578125" style="8" customWidth="1"/>
    <col min="8135" max="8136" width="17.5703125" style="8" customWidth="1"/>
    <col min="8137" max="8137" width="7.28515625" style="8" customWidth="1"/>
    <col min="8138" max="8138" width="21.42578125" style="8" customWidth="1"/>
    <col min="8139" max="8139" width="17.5703125" style="8" customWidth="1"/>
    <col min="8140" max="8140" width="20.140625" style="8" customWidth="1"/>
    <col min="8141" max="8141" width="16.28515625" style="8" customWidth="1"/>
    <col min="8142" max="8142" width="17.5703125" style="8" customWidth="1"/>
    <col min="8143" max="8143" width="6" style="8" customWidth="1"/>
    <col min="8144" max="8145" width="18.85546875" style="8" customWidth="1"/>
    <col min="8146" max="8147" width="20.140625" style="8" customWidth="1"/>
    <col min="8148" max="8148" width="6" style="8" customWidth="1"/>
    <col min="8149" max="8149" width="12.42578125" style="8" customWidth="1"/>
    <col min="8150" max="8150" width="18.85546875" style="8" customWidth="1"/>
    <col min="8151" max="8152" width="15" style="8" customWidth="1"/>
    <col min="8153" max="8153" width="7.28515625" style="8" customWidth="1"/>
    <col min="8154" max="8154" width="11.140625" style="8" customWidth="1"/>
    <col min="8155" max="8155" width="13.7109375" style="8" customWidth="1"/>
    <col min="8156" max="8156" width="18.85546875" style="8" customWidth="1"/>
    <col min="8157" max="8157" width="17.5703125" style="8" customWidth="1"/>
    <col min="8158" max="8158" width="25.28515625" style="8" customWidth="1"/>
    <col min="8159" max="8159" width="20.140625" style="8" customWidth="1"/>
    <col min="8160" max="8160" width="15" style="8" customWidth="1"/>
    <col min="8161" max="8161" width="17.5703125" style="8" customWidth="1"/>
    <col min="8162" max="8162" width="16.28515625" style="8" customWidth="1"/>
    <col min="8163" max="8164" width="15" style="8" customWidth="1"/>
    <col min="8165" max="8165" width="17.5703125" style="8" customWidth="1"/>
    <col min="8166" max="8166" width="20.140625" style="8" customWidth="1"/>
    <col min="8167" max="8167" width="16.28515625" style="8" customWidth="1"/>
    <col min="8168" max="8169" width="25.28515625" style="8" customWidth="1"/>
    <col min="8170" max="8170" width="18.85546875" style="8" customWidth="1"/>
    <col min="8171" max="8172" width="20.140625" style="8" customWidth="1"/>
    <col min="8173" max="8173" width="11.140625" style="8" customWidth="1"/>
    <col min="8174" max="8174" width="29.140625" style="8" customWidth="1"/>
    <col min="8175" max="8175" width="34.28515625" style="8" customWidth="1"/>
    <col min="8176" max="8177" width="9.85546875" style="8" customWidth="1"/>
    <col min="8178" max="8178" width="17.5703125" style="8" customWidth="1"/>
    <col min="8179" max="8179" width="18.85546875" style="8" customWidth="1"/>
    <col min="8180" max="8180" width="9.85546875" style="8" customWidth="1"/>
    <col min="8181" max="8182" width="6" style="8" customWidth="1"/>
    <col min="8183" max="8183" width="13.7109375" style="8" customWidth="1"/>
    <col min="8184" max="8185" width="15" style="8" customWidth="1"/>
    <col min="8186" max="8186" width="17.5703125" style="8" customWidth="1"/>
    <col min="8187" max="8187" width="9.85546875" style="8" customWidth="1"/>
    <col min="8188" max="8188" width="7.28515625" style="8" customWidth="1"/>
    <col min="8189" max="8189" width="6" style="8" customWidth="1"/>
    <col min="8190" max="8195" width="17.5703125" style="8" customWidth="1"/>
    <col min="8196" max="8338" width="20.140625" style="8" customWidth="1"/>
    <col min="8339" max="8378" width="12.42578125" style="8" customWidth="1"/>
    <col min="8379" max="8379" width="20.140625" style="8" customWidth="1"/>
    <col min="8380" max="8380" width="21.42578125" style="8" customWidth="1"/>
    <col min="8381" max="8381" width="22.7109375" style="8" customWidth="1"/>
    <col min="8382" max="8382" width="13.7109375" style="8" customWidth="1"/>
    <col min="8383" max="8383" width="15" style="8" customWidth="1"/>
    <col min="8384" max="8386" width="17.5703125" style="8" customWidth="1"/>
    <col min="8387" max="8387" width="16.28515625" style="8" customWidth="1"/>
    <col min="8388" max="8388" width="15" style="8" customWidth="1"/>
    <col min="8389" max="8390" width="12.42578125" style="8" customWidth="1"/>
    <col min="8391" max="8392" width="17.5703125" style="8" customWidth="1"/>
    <col min="8393" max="8393" width="7.28515625" style="8" customWidth="1"/>
    <col min="8394" max="8394" width="21.42578125" style="8" customWidth="1"/>
    <col min="8395" max="8395" width="17.5703125" style="8" customWidth="1"/>
    <col min="8396" max="8396" width="20.140625" style="8" customWidth="1"/>
    <col min="8397" max="8397" width="16.28515625" style="8" customWidth="1"/>
    <col min="8398" max="8398" width="17.5703125" style="8" customWidth="1"/>
    <col min="8399" max="8399" width="6" style="8" customWidth="1"/>
    <col min="8400" max="8401" width="18.85546875" style="8" customWidth="1"/>
    <col min="8402" max="8403" width="20.140625" style="8" customWidth="1"/>
    <col min="8404" max="8404" width="6" style="8" customWidth="1"/>
    <col min="8405" max="8405" width="12.42578125" style="8" customWidth="1"/>
    <col min="8406" max="8406" width="18.85546875" style="8" customWidth="1"/>
    <col min="8407" max="8408" width="15" style="8" customWidth="1"/>
    <col min="8409" max="8409" width="7.28515625" style="8" customWidth="1"/>
    <col min="8410" max="8410" width="11.140625" style="8" customWidth="1"/>
    <col min="8411" max="8411" width="13.7109375" style="8" customWidth="1"/>
    <col min="8412" max="8412" width="18.85546875" style="8" customWidth="1"/>
    <col min="8413" max="8413" width="17.5703125" style="8" customWidth="1"/>
    <col min="8414" max="8414" width="25.28515625" style="8" customWidth="1"/>
    <col min="8415" max="8415" width="20.140625" style="8" customWidth="1"/>
    <col min="8416" max="8416" width="15" style="8" customWidth="1"/>
    <col min="8417" max="8417" width="17.5703125" style="8" customWidth="1"/>
    <col min="8418" max="8418" width="16.28515625" style="8" customWidth="1"/>
    <col min="8419" max="8420" width="15" style="8" customWidth="1"/>
    <col min="8421" max="8421" width="17.5703125" style="8" customWidth="1"/>
    <col min="8422" max="8422" width="20.140625" style="8" customWidth="1"/>
    <col min="8423" max="8423" width="16.28515625" style="8" customWidth="1"/>
    <col min="8424" max="8425" width="25.28515625" style="8" customWidth="1"/>
    <col min="8426" max="8426" width="18.85546875" style="8" customWidth="1"/>
    <col min="8427" max="8428" width="20.140625" style="8" customWidth="1"/>
    <col min="8429" max="8429" width="11.140625" style="8" customWidth="1"/>
    <col min="8430" max="8430" width="29.140625" style="8" customWidth="1"/>
    <col min="8431" max="8431" width="34.28515625" style="8" customWidth="1"/>
    <col min="8432" max="8433" width="9.85546875" style="8" customWidth="1"/>
    <col min="8434" max="8434" width="17.5703125" style="8" customWidth="1"/>
    <col min="8435" max="8435" width="18.85546875" style="8" customWidth="1"/>
    <col min="8436" max="8436" width="9.85546875" style="8" customWidth="1"/>
    <col min="8437" max="8438" width="6" style="8" customWidth="1"/>
    <col min="8439" max="8439" width="13.7109375" style="8" customWidth="1"/>
    <col min="8440" max="8441" width="15" style="8" customWidth="1"/>
    <col min="8442" max="8442" width="17.5703125" style="8" customWidth="1"/>
    <col min="8443" max="8443" width="9.85546875" style="8" customWidth="1"/>
    <col min="8444" max="8444" width="7.28515625" style="8" customWidth="1"/>
    <col min="8445" max="8445" width="6" style="8" customWidth="1"/>
    <col min="8446" max="8451" width="17.5703125" style="8" customWidth="1"/>
    <col min="8452" max="8594" width="20.140625" style="8" customWidth="1"/>
    <col min="8595" max="8634" width="12.42578125" style="8" customWidth="1"/>
    <col min="8635" max="8635" width="20.140625" style="8" customWidth="1"/>
    <col min="8636" max="8636" width="21.42578125" style="8" customWidth="1"/>
    <col min="8637" max="8637" width="22.7109375" style="8" customWidth="1"/>
    <col min="8638" max="8638" width="13.7109375" style="8" customWidth="1"/>
    <col min="8639" max="8639" width="15" style="8" customWidth="1"/>
    <col min="8640" max="8642" width="17.5703125" style="8" customWidth="1"/>
    <col min="8643" max="8643" width="16.28515625" style="8" customWidth="1"/>
    <col min="8644" max="8644" width="15" style="8" customWidth="1"/>
    <col min="8645" max="8646" width="12.42578125" style="8" customWidth="1"/>
    <col min="8647" max="8648" width="17.5703125" style="8" customWidth="1"/>
    <col min="8649" max="8649" width="7.28515625" style="8" customWidth="1"/>
    <col min="8650" max="8650" width="21.42578125" style="8" customWidth="1"/>
    <col min="8651" max="8651" width="17.5703125" style="8" customWidth="1"/>
    <col min="8652" max="8652" width="20.140625" style="8" customWidth="1"/>
    <col min="8653" max="8653" width="16.28515625" style="8" customWidth="1"/>
    <col min="8654" max="8654" width="17.5703125" style="8" customWidth="1"/>
    <col min="8655" max="8655" width="6" style="8" customWidth="1"/>
    <col min="8656" max="8657" width="18.85546875" style="8" customWidth="1"/>
    <col min="8658" max="8659" width="20.140625" style="8" customWidth="1"/>
    <col min="8660" max="8660" width="6" style="8" customWidth="1"/>
    <col min="8661" max="8661" width="12.42578125" style="8" customWidth="1"/>
    <col min="8662" max="8662" width="18.85546875" style="8" customWidth="1"/>
    <col min="8663" max="8664" width="15" style="8" customWidth="1"/>
    <col min="8665" max="8665" width="7.28515625" style="8" customWidth="1"/>
    <col min="8666" max="8666" width="11.140625" style="8" customWidth="1"/>
    <col min="8667" max="8667" width="13.7109375" style="8" customWidth="1"/>
    <col min="8668" max="8668" width="18.85546875" style="8" customWidth="1"/>
    <col min="8669" max="8669" width="17.5703125" style="8" customWidth="1"/>
    <col min="8670" max="8670" width="25.28515625" style="8" customWidth="1"/>
    <col min="8671" max="8671" width="20.140625" style="8" customWidth="1"/>
    <col min="8672" max="8672" width="15" style="8" customWidth="1"/>
    <col min="8673" max="8673" width="17.5703125" style="8" customWidth="1"/>
    <col min="8674" max="8674" width="16.28515625" style="8" customWidth="1"/>
    <col min="8675" max="8676" width="15" style="8" customWidth="1"/>
    <col min="8677" max="8677" width="17.5703125" style="8" customWidth="1"/>
    <col min="8678" max="8678" width="20.140625" style="8" customWidth="1"/>
    <col min="8679" max="8679" width="16.28515625" style="8" customWidth="1"/>
    <col min="8680" max="8681" width="25.28515625" style="8" customWidth="1"/>
    <col min="8682" max="8682" width="18.85546875" style="8" customWidth="1"/>
    <col min="8683" max="8684" width="20.140625" style="8" customWidth="1"/>
    <col min="8685" max="8685" width="11.140625" style="8" customWidth="1"/>
    <col min="8686" max="8686" width="29.140625" style="8" customWidth="1"/>
    <col min="8687" max="8687" width="34.28515625" style="8" customWidth="1"/>
    <col min="8688" max="8689" width="9.85546875" style="8" customWidth="1"/>
    <col min="8690" max="8690" width="17.5703125" style="8" customWidth="1"/>
    <col min="8691" max="8691" width="18.85546875" style="8" customWidth="1"/>
    <col min="8692" max="8692" width="9.85546875" style="8" customWidth="1"/>
    <col min="8693" max="8694" width="6" style="8" customWidth="1"/>
    <col min="8695" max="8695" width="13.7109375" style="8" customWidth="1"/>
    <col min="8696" max="8697" width="15" style="8" customWidth="1"/>
    <col min="8698" max="8698" width="17.5703125" style="8" customWidth="1"/>
    <col min="8699" max="8699" width="9.85546875" style="8" customWidth="1"/>
    <col min="8700" max="8700" width="7.28515625" style="8" customWidth="1"/>
    <col min="8701" max="8701" width="6" style="8" customWidth="1"/>
    <col min="8702" max="8707" width="17.5703125" style="8" customWidth="1"/>
    <col min="8708" max="8850" width="20.140625" style="8" customWidth="1"/>
    <col min="8851" max="8890" width="12.42578125" style="8" customWidth="1"/>
    <col min="8891" max="8891" width="20.140625" style="8" customWidth="1"/>
    <col min="8892" max="8892" width="21.42578125" style="8" customWidth="1"/>
    <col min="8893" max="8893" width="22.7109375" style="8" customWidth="1"/>
    <col min="8894" max="8894" width="13.7109375" style="8" customWidth="1"/>
    <col min="8895" max="8895" width="15" style="8" customWidth="1"/>
    <col min="8896" max="8898" width="17.5703125" style="8" customWidth="1"/>
    <col min="8899" max="8899" width="16.28515625" style="8" customWidth="1"/>
    <col min="8900" max="8900" width="15" style="8" customWidth="1"/>
    <col min="8901" max="8902" width="12.42578125" style="8" customWidth="1"/>
    <col min="8903" max="8904" width="17.5703125" style="8" customWidth="1"/>
    <col min="8905" max="8905" width="7.28515625" style="8" customWidth="1"/>
    <col min="8906" max="8906" width="21.42578125" style="8" customWidth="1"/>
    <col min="8907" max="8907" width="17.5703125" style="8" customWidth="1"/>
    <col min="8908" max="8908" width="20.140625" style="8" customWidth="1"/>
    <col min="8909" max="8909" width="16.28515625" style="8" customWidth="1"/>
    <col min="8910" max="8910" width="17.5703125" style="8" customWidth="1"/>
    <col min="8911" max="8911" width="6" style="8" customWidth="1"/>
    <col min="8912" max="8913" width="18.85546875" style="8" customWidth="1"/>
    <col min="8914" max="8915" width="20.140625" style="8" customWidth="1"/>
    <col min="8916" max="8916" width="6" style="8" customWidth="1"/>
    <col min="8917" max="8917" width="12.42578125" style="8" customWidth="1"/>
    <col min="8918" max="8918" width="18.85546875" style="8" customWidth="1"/>
    <col min="8919" max="8920" width="15" style="8" customWidth="1"/>
    <col min="8921" max="8921" width="7.28515625" style="8" customWidth="1"/>
    <col min="8922" max="8922" width="11.140625" style="8" customWidth="1"/>
    <col min="8923" max="8923" width="13.7109375" style="8" customWidth="1"/>
    <col min="8924" max="8924" width="18.85546875" style="8" customWidth="1"/>
    <col min="8925" max="8925" width="17.5703125" style="8" customWidth="1"/>
    <col min="8926" max="8926" width="25.28515625" style="8" customWidth="1"/>
    <col min="8927" max="8927" width="20.140625" style="8" customWidth="1"/>
    <col min="8928" max="8928" width="15" style="8" customWidth="1"/>
    <col min="8929" max="8929" width="17.5703125" style="8" customWidth="1"/>
    <col min="8930" max="8930" width="16.28515625" style="8" customWidth="1"/>
    <col min="8931" max="8932" width="15" style="8" customWidth="1"/>
    <col min="8933" max="8933" width="17.5703125" style="8" customWidth="1"/>
    <col min="8934" max="8934" width="20.140625" style="8" customWidth="1"/>
    <col min="8935" max="8935" width="16.28515625" style="8" customWidth="1"/>
    <col min="8936" max="8937" width="25.28515625" style="8" customWidth="1"/>
    <col min="8938" max="8938" width="18.85546875" style="8" customWidth="1"/>
    <col min="8939" max="8940" width="20.140625" style="8" customWidth="1"/>
    <col min="8941" max="8941" width="11.140625" style="8" customWidth="1"/>
    <col min="8942" max="8942" width="29.140625" style="8" customWidth="1"/>
    <col min="8943" max="8943" width="34.28515625" style="8" customWidth="1"/>
    <col min="8944" max="8945" width="9.85546875" style="8" customWidth="1"/>
    <col min="8946" max="8946" width="17.5703125" style="8" customWidth="1"/>
    <col min="8947" max="8947" width="18.85546875" style="8" customWidth="1"/>
    <col min="8948" max="8948" width="9.85546875" style="8" customWidth="1"/>
    <col min="8949" max="8950" width="6" style="8" customWidth="1"/>
    <col min="8951" max="8951" width="13.7109375" style="8" customWidth="1"/>
    <col min="8952" max="8953" width="15" style="8" customWidth="1"/>
    <col min="8954" max="8954" width="17.5703125" style="8" customWidth="1"/>
    <col min="8955" max="8955" width="9.85546875" style="8" customWidth="1"/>
    <col min="8956" max="8956" width="7.28515625" style="8" customWidth="1"/>
    <col min="8957" max="8957" width="6" style="8" customWidth="1"/>
    <col min="8958" max="8963" width="17.5703125" style="8" customWidth="1"/>
    <col min="8964" max="9106" width="20.140625" style="8" customWidth="1"/>
    <col min="9107" max="9146" width="12.42578125" style="8" customWidth="1"/>
    <col min="9147" max="9147" width="20.140625" style="8" customWidth="1"/>
    <col min="9148" max="9148" width="21.42578125" style="8" customWidth="1"/>
    <col min="9149" max="9149" width="22.7109375" style="8" customWidth="1"/>
    <col min="9150" max="9150" width="13.7109375" style="8" customWidth="1"/>
    <col min="9151" max="9151" width="15" style="8" customWidth="1"/>
    <col min="9152" max="9154" width="17.5703125" style="8" customWidth="1"/>
    <col min="9155" max="9155" width="16.28515625" style="8" customWidth="1"/>
    <col min="9156" max="9156" width="15" style="8" customWidth="1"/>
    <col min="9157" max="9158" width="12.42578125" style="8" customWidth="1"/>
    <col min="9159" max="9160" width="17.5703125" style="8" customWidth="1"/>
    <col min="9161" max="9161" width="7.28515625" style="8" customWidth="1"/>
    <col min="9162" max="9162" width="21.42578125" style="8" customWidth="1"/>
    <col min="9163" max="9163" width="17.5703125" style="8" customWidth="1"/>
    <col min="9164" max="9164" width="20.140625" style="8" customWidth="1"/>
    <col min="9165" max="9165" width="16.28515625" style="8" customWidth="1"/>
    <col min="9166" max="9166" width="17.5703125" style="8" customWidth="1"/>
    <col min="9167" max="9167" width="6" style="8" customWidth="1"/>
    <col min="9168" max="9169" width="18.85546875" style="8" customWidth="1"/>
    <col min="9170" max="9171" width="20.140625" style="8" customWidth="1"/>
    <col min="9172" max="9172" width="6" style="8" customWidth="1"/>
    <col min="9173" max="9173" width="12.42578125" style="8" customWidth="1"/>
    <col min="9174" max="9174" width="18.85546875" style="8" customWidth="1"/>
    <col min="9175" max="9176" width="15" style="8" customWidth="1"/>
    <col min="9177" max="9177" width="7.28515625" style="8" customWidth="1"/>
    <col min="9178" max="9178" width="11.140625" style="8" customWidth="1"/>
    <col min="9179" max="9179" width="13.7109375" style="8" customWidth="1"/>
    <col min="9180" max="9180" width="18.85546875" style="8" customWidth="1"/>
    <col min="9181" max="9181" width="17.5703125" style="8" customWidth="1"/>
    <col min="9182" max="9182" width="25.28515625" style="8" customWidth="1"/>
    <col min="9183" max="9183" width="20.140625" style="8" customWidth="1"/>
    <col min="9184" max="9184" width="15" style="8" customWidth="1"/>
    <col min="9185" max="9185" width="17.5703125" style="8" customWidth="1"/>
    <col min="9186" max="9186" width="16.28515625" style="8" customWidth="1"/>
    <col min="9187" max="9188" width="15" style="8" customWidth="1"/>
    <col min="9189" max="9189" width="17.5703125" style="8" customWidth="1"/>
    <col min="9190" max="9190" width="20.140625" style="8" customWidth="1"/>
    <col min="9191" max="9191" width="16.28515625" style="8" customWidth="1"/>
    <col min="9192" max="9193" width="25.28515625" style="8" customWidth="1"/>
    <col min="9194" max="9194" width="18.85546875" style="8" customWidth="1"/>
    <col min="9195" max="9196" width="20.140625" style="8" customWidth="1"/>
    <col min="9197" max="9197" width="11.140625" style="8" customWidth="1"/>
    <col min="9198" max="9198" width="29.140625" style="8" customWidth="1"/>
    <col min="9199" max="9199" width="34.28515625" style="8" customWidth="1"/>
    <col min="9200" max="9201" width="9.85546875" style="8" customWidth="1"/>
    <col min="9202" max="9202" width="17.5703125" style="8" customWidth="1"/>
    <col min="9203" max="9203" width="18.85546875" style="8" customWidth="1"/>
    <col min="9204" max="9204" width="9.85546875" style="8" customWidth="1"/>
    <col min="9205" max="9206" width="6" style="8" customWidth="1"/>
    <col min="9207" max="9207" width="13.7109375" style="8" customWidth="1"/>
    <col min="9208" max="9209" width="15" style="8" customWidth="1"/>
    <col min="9210" max="9210" width="17.5703125" style="8" customWidth="1"/>
    <col min="9211" max="9211" width="9.85546875" style="8" customWidth="1"/>
    <col min="9212" max="9212" width="7.28515625" style="8" customWidth="1"/>
    <col min="9213" max="9213" width="6" style="8" customWidth="1"/>
    <col min="9214" max="9219" width="17.5703125" style="8" customWidth="1"/>
    <col min="9220" max="9362" width="20.140625" style="8" customWidth="1"/>
    <col min="9363" max="9402" width="12.42578125" style="8" customWidth="1"/>
    <col min="9403" max="9403" width="20.140625" style="8" customWidth="1"/>
    <col min="9404" max="9404" width="21.42578125" style="8" customWidth="1"/>
    <col min="9405" max="9405" width="22.7109375" style="8" customWidth="1"/>
    <col min="9406" max="9406" width="13.7109375" style="8" customWidth="1"/>
    <col min="9407" max="9407" width="15" style="8" customWidth="1"/>
    <col min="9408" max="9410" width="17.5703125" style="8" customWidth="1"/>
    <col min="9411" max="9411" width="16.28515625" style="8" customWidth="1"/>
    <col min="9412" max="9412" width="15" style="8" customWidth="1"/>
    <col min="9413" max="9414" width="12.42578125" style="8" customWidth="1"/>
    <col min="9415" max="9416" width="17.5703125" style="8" customWidth="1"/>
    <col min="9417" max="9417" width="7.28515625" style="8" customWidth="1"/>
    <col min="9418" max="9418" width="21.42578125" style="8" customWidth="1"/>
    <col min="9419" max="9419" width="17.5703125" style="8" customWidth="1"/>
    <col min="9420" max="9420" width="20.140625" style="8" customWidth="1"/>
    <col min="9421" max="9421" width="16.28515625" style="8" customWidth="1"/>
    <col min="9422" max="9422" width="17.5703125" style="8" customWidth="1"/>
    <col min="9423" max="9423" width="6" style="8" customWidth="1"/>
    <col min="9424" max="9425" width="18.85546875" style="8" customWidth="1"/>
    <col min="9426" max="9427" width="20.140625" style="8" customWidth="1"/>
    <col min="9428" max="9428" width="6" style="8" customWidth="1"/>
    <col min="9429" max="9429" width="12.42578125" style="8" customWidth="1"/>
    <col min="9430" max="9430" width="18.85546875" style="8" customWidth="1"/>
    <col min="9431" max="9432" width="15" style="8" customWidth="1"/>
    <col min="9433" max="9433" width="7.28515625" style="8" customWidth="1"/>
    <col min="9434" max="9434" width="11.140625" style="8" customWidth="1"/>
    <col min="9435" max="9435" width="13.7109375" style="8" customWidth="1"/>
    <col min="9436" max="9436" width="18.85546875" style="8" customWidth="1"/>
    <col min="9437" max="9437" width="17.5703125" style="8" customWidth="1"/>
    <col min="9438" max="9438" width="25.28515625" style="8" customWidth="1"/>
    <col min="9439" max="9439" width="20.140625" style="8" customWidth="1"/>
    <col min="9440" max="9440" width="15" style="8" customWidth="1"/>
    <col min="9441" max="9441" width="17.5703125" style="8" customWidth="1"/>
    <col min="9442" max="9442" width="16.28515625" style="8" customWidth="1"/>
    <col min="9443" max="9444" width="15" style="8" customWidth="1"/>
    <col min="9445" max="9445" width="17.5703125" style="8" customWidth="1"/>
    <col min="9446" max="9446" width="20.140625" style="8" customWidth="1"/>
    <col min="9447" max="9447" width="16.28515625" style="8" customWidth="1"/>
    <col min="9448" max="9449" width="25.28515625" style="8" customWidth="1"/>
    <col min="9450" max="9450" width="18.85546875" style="8" customWidth="1"/>
    <col min="9451" max="9452" width="20.140625" style="8" customWidth="1"/>
    <col min="9453" max="9453" width="11.140625" style="8" customWidth="1"/>
    <col min="9454" max="9454" width="29.140625" style="8" customWidth="1"/>
    <col min="9455" max="9455" width="34.28515625" style="8" customWidth="1"/>
    <col min="9456" max="9457" width="9.85546875" style="8" customWidth="1"/>
    <col min="9458" max="9458" width="17.5703125" style="8" customWidth="1"/>
    <col min="9459" max="9459" width="18.85546875" style="8" customWidth="1"/>
    <col min="9460" max="9460" width="9.85546875" style="8" customWidth="1"/>
    <col min="9461" max="9462" width="6" style="8" customWidth="1"/>
    <col min="9463" max="9463" width="13.7109375" style="8" customWidth="1"/>
    <col min="9464" max="9465" width="15" style="8" customWidth="1"/>
    <col min="9466" max="9466" width="17.5703125" style="8" customWidth="1"/>
    <col min="9467" max="9467" width="9.85546875" style="8" customWidth="1"/>
    <col min="9468" max="9468" width="7.28515625" style="8" customWidth="1"/>
    <col min="9469" max="9469" width="6" style="8" customWidth="1"/>
    <col min="9470" max="9475" width="17.5703125" style="8" customWidth="1"/>
    <col min="9476" max="9618" width="20.140625" style="8" customWidth="1"/>
    <col min="9619" max="9658" width="12.42578125" style="8" customWidth="1"/>
    <col min="9659" max="9659" width="20.140625" style="8" customWidth="1"/>
    <col min="9660" max="9660" width="21.42578125" style="8" customWidth="1"/>
    <col min="9661" max="9661" width="22.7109375" style="8" customWidth="1"/>
    <col min="9662" max="9662" width="13.7109375" style="8" customWidth="1"/>
    <col min="9663" max="9663" width="15" style="8" customWidth="1"/>
    <col min="9664" max="9666" width="17.5703125" style="8" customWidth="1"/>
    <col min="9667" max="9667" width="16.28515625" style="8" customWidth="1"/>
    <col min="9668" max="9668" width="15" style="8" customWidth="1"/>
    <col min="9669" max="9670" width="12.42578125" style="8" customWidth="1"/>
    <col min="9671" max="9672" width="17.5703125" style="8" customWidth="1"/>
    <col min="9673" max="9673" width="7.28515625" style="8" customWidth="1"/>
    <col min="9674" max="9674" width="21.42578125" style="8" customWidth="1"/>
    <col min="9675" max="9675" width="17.5703125" style="8" customWidth="1"/>
    <col min="9676" max="9676" width="20.140625" style="8" customWidth="1"/>
    <col min="9677" max="9677" width="16.28515625" style="8" customWidth="1"/>
    <col min="9678" max="9678" width="17.5703125" style="8" customWidth="1"/>
    <col min="9679" max="9679" width="6" style="8" customWidth="1"/>
    <col min="9680" max="9681" width="18.85546875" style="8" customWidth="1"/>
    <col min="9682" max="9683" width="20.140625" style="8" customWidth="1"/>
    <col min="9684" max="9684" width="6" style="8" customWidth="1"/>
    <col min="9685" max="9685" width="12.42578125" style="8" customWidth="1"/>
    <col min="9686" max="9686" width="18.85546875" style="8" customWidth="1"/>
    <col min="9687" max="9688" width="15" style="8" customWidth="1"/>
    <col min="9689" max="9689" width="7.28515625" style="8" customWidth="1"/>
    <col min="9690" max="9690" width="11.140625" style="8" customWidth="1"/>
    <col min="9691" max="9691" width="13.7109375" style="8" customWidth="1"/>
    <col min="9692" max="9692" width="18.85546875" style="8" customWidth="1"/>
    <col min="9693" max="9693" width="17.5703125" style="8" customWidth="1"/>
    <col min="9694" max="9694" width="25.28515625" style="8" customWidth="1"/>
    <col min="9695" max="9695" width="20.140625" style="8" customWidth="1"/>
    <col min="9696" max="9696" width="15" style="8" customWidth="1"/>
    <col min="9697" max="9697" width="17.5703125" style="8" customWidth="1"/>
    <col min="9698" max="9698" width="16.28515625" style="8" customWidth="1"/>
    <col min="9699" max="9700" width="15" style="8" customWidth="1"/>
    <col min="9701" max="9701" width="17.5703125" style="8" customWidth="1"/>
    <col min="9702" max="9702" width="20.140625" style="8" customWidth="1"/>
    <col min="9703" max="9703" width="16.28515625" style="8" customWidth="1"/>
    <col min="9704" max="9705" width="25.28515625" style="8" customWidth="1"/>
    <col min="9706" max="9706" width="18.85546875" style="8" customWidth="1"/>
    <col min="9707" max="9708" width="20.140625" style="8" customWidth="1"/>
    <col min="9709" max="9709" width="11.140625" style="8" customWidth="1"/>
    <col min="9710" max="9710" width="29.140625" style="8" customWidth="1"/>
    <col min="9711" max="9711" width="34.28515625" style="8" customWidth="1"/>
    <col min="9712" max="9713" width="9.85546875" style="8" customWidth="1"/>
    <col min="9714" max="9714" width="17.5703125" style="8" customWidth="1"/>
    <col min="9715" max="9715" width="18.85546875" style="8" customWidth="1"/>
    <col min="9716" max="9716" width="9.85546875" style="8" customWidth="1"/>
    <col min="9717" max="9718" width="6" style="8" customWidth="1"/>
    <col min="9719" max="9719" width="13.7109375" style="8" customWidth="1"/>
    <col min="9720" max="9721" width="15" style="8" customWidth="1"/>
    <col min="9722" max="9722" width="17.5703125" style="8" customWidth="1"/>
    <col min="9723" max="9723" width="9.85546875" style="8" customWidth="1"/>
    <col min="9724" max="9724" width="7.28515625" style="8" customWidth="1"/>
    <col min="9725" max="9725" width="6" style="8" customWidth="1"/>
    <col min="9726" max="9731" width="17.5703125" style="8" customWidth="1"/>
    <col min="9732" max="9874" width="20.140625" style="8" customWidth="1"/>
    <col min="9875" max="9914" width="12.42578125" style="8" customWidth="1"/>
    <col min="9915" max="9915" width="20.140625" style="8" customWidth="1"/>
    <col min="9916" max="9916" width="21.42578125" style="8" customWidth="1"/>
    <col min="9917" max="9917" width="22.7109375" style="8" customWidth="1"/>
    <col min="9918" max="9918" width="13.7109375" style="8" customWidth="1"/>
    <col min="9919" max="9919" width="15" style="8" customWidth="1"/>
    <col min="9920" max="9922" width="17.5703125" style="8" customWidth="1"/>
    <col min="9923" max="9923" width="16.28515625" style="8" customWidth="1"/>
    <col min="9924" max="9924" width="15" style="8" customWidth="1"/>
    <col min="9925" max="9926" width="12.42578125" style="8" customWidth="1"/>
    <col min="9927" max="9928" width="17.5703125" style="8" customWidth="1"/>
    <col min="9929" max="9929" width="7.28515625" style="8" customWidth="1"/>
    <col min="9930" max="9930" width="21.42578125" style="8" customWidth="1"/>
    <col min="9931" max="9931" width="17.5703125" style="8" customWidth="1"/>
    <col min="9932" max="9932" width="20.140625" style="8" customWidth="1"/>
    <col min="9933" max="9933" width="16.28515625" style="8" customWidth="1"/>
    <col min="9934" max="9934" width="17.5703125" style="8" customWidth="1"/>
    <col min="9935" max="9935" width="6" style="8" customWidth="1"/>
    <col min="9936" max="9937" width="18.85546875" style="8" customWidth="1"/>
    <col min="9938" max="9939" width="20.140625" style="8" customWidth="1"/>
    <col min="9940" max="9940" width="6" style="8" customWidth="1"/>
    <col min="9941" max="9941" width="12.42578125" style="8" customWidth="1"/>
    <col min="9942" max="9942" width="18.85546875" style="8" customWidth="1"/>
    <col min="9943" max="9944" width="15" style="8" customWidth="1"/>
    <col min="9945" max="9945" width="7.28515625" style="8" customWidth="1"/>
    <col min="9946" max="9946" width="11.140625" style="8" customWidth="1"/>
    <col min="9947" max="9947" width="13.7109375" style="8" customWidth="1"/>
    <col min="9948" max="9948" width="18.85546875" style="8" customWidth="1"/>
    <col min="9949" max="9949" width="17.5703125" style="8" customWidth="1"/>
    <col min="9950" max="9950" width="25.28515625" style="8" customWidth="1"/>
    <col min="9951" max="9951" width="20.140625" style="8" customWidth="1"/>
    <col min="9952" max="9952" width="15" style="8" customWidth="1"/>
    <col min="9953" max="9953" width="17.5703125" style="8" customWidth="1"/>
    <col min="9954" max="9954" width="16.28515625" style="8" customWidth="1"/>
    <col min="9955" max="9956" width="15" style="8" customWidth="1"/>
    <col min="9957" max="9957" width="17.5703125" style="8" customWidth="1"/>
    <col min="9958" max="9958" width="20.140625" style="8" customWidth="1"/>
    <col min="9959" max="9959" width="16.28515625" style="8" customWidth="1"/>
    <col min="9960" max="9961" width="25.28515625" style="8" customWidth="1"/>
    <col min="9962" max="9962" width="18.85546875" style="8" customWidth="1"/>
    <col min="9963" max="9964" width="20.140625" style="8" customWidth="1"/>
    <col min="9965" max="9965" width="11.140625" style="8" customWidth="1"/>
    <col min="9966" max="9966" width="29.140625" style="8" customWidth="1"/>
    <col min="9967" max="9967" width="34.28515625" style="8" customWidth="1"/>
    <col min="9968" max="9969" width="9.85546875" style="8" customWidth="1"/>
    <col min="9970" max="9970" width="17.5703125" style="8" customWidth="1"/>
    <col min="9971" max="9971" width="18.85546875" style="8" customWidth="1"/>
    <col min="9972" max="9972" width="9.85546875" style="8" customWidth="1"/>
    <col min="9973" max="9974" width="6" style="8" customWidth="1"/>
    <col min="9975" max="9975" width="13.7109375" style="8" customWidth="1"/>
    <col min="9976" max="9977" width="15" style="8" customWidth="1"/>
    <col min="9978" max="9978" width="17.5703125" style="8" customWidth="1"/>
    <col min="9979" max="9979" width="9.85546875" style="8" customWidth="1"/>
    <col min="9980" max="9980" width="7.28515625" style="8" customWidth="1"/>
    <col min="9981" max="9981" width="6" style="8" customWidth="1"/>
    <col min="9982" max="9987" width="17.5703125" style="8" customWidth="1"/>
    <col min="9988" max="10130" width="20.140625" style="8" customWidth="1"/>
    <col min="10131" max="10170" width="12.42578125" style="8" customWidth="1"/>
    <col min="10171" max="10171" width="20.140625" style="8" customWidth="1"/>
    <col min="10172" max="10172" width="21.42578125" style="8" customWidth="1"/>
    <col min="10173" max="10173" width="22.7109375" style="8" customWidth="1"/>
    <col min="10174" max="10174" width="13.7109375" style="8" customWidth="1"/>
    <col min="10175" max="10175" width="15" style="8" customWidth="1"/>
    <col min="10176" max="10178" width="17.5703125" style="8" customWidth="1"/>
    <col min="10179" max="10179" width="16.28515625" style="8" customWidth="1"/>
    <col min="10180" max="10180" width="15" style="8" customWidth="1"/>
    <col min="10181" max="10182" width="12.42578125" style="8" customWidth="1"/>
    <col min="10183" max="10184" width="17.5703125" style="8" customWidth="1"/>
    <col min="10185" max="10185" width="7.28515625" style="8" customWidth="1"/>
    <col min="10186" max="10186" width="21.42578125" style="8" customWidth="1"/>
    <col min="10187" max="10187" width="17.5703125" style="8" customWidth="1"/>
    <col min="10188" max="10188" width="20.140625" style="8" customWidth="1"/>
    <col min="10189" max="10189" width="16.28515625" style="8" customWidth="1"/>
    <col min="10190" max="10190" width="17.5703125" style="8" customWidth="1"/>
    <col min="10191" max="10191" width="6" style="8" customWidth="1"/>
    <col min="10192" max="10193" width="18.85546875" style="8" customWidth="1"/>
    <col min="10194" max="10195" width="20.140625" style="8" customWidth="1"/>
    <col min="10196" max="10196" width="6" style="8" customWidth="1"/>
    <col min="10197" max="10197" width="12.42578125" style="8" customWidth="1"/>
    <col min="10198" max="10198" width="18.85546875" style="8" customWidth="1"/>
    <col min="10199" max="10200" width="15" style="8" customWidth="1"/>
    <col min="10201" max="10201" width="7.28515625" style="8" customWidth="1"/>
    <col min="10202" max="10202" width="11.140625" style="8" customWidth="1"/>
    <col min="10203" max="10203" width="13.7109375" style="8" customWidth="1"/>
    <col min="10204" max="10204" width="18.85546875" style="8" customWidth="1"/>
    <col min="10205" max="10205" width="17.5703125" style="8" customWidth="1"/>
    <col min="10206" max="10206" width="25.28515625" style="8" customWidth="1"/>
    <col min="10207" max="10207" width="20.140625" style="8" customWidth="1"/>
    <col min="10208" max="10208" width="15" style="8" customWidth="1"/>
    <col min="10209" max="10209" width="17.5703125" style="8" customWidth="1"/>
    <col min="10210" max="10210" width="16.28515625" style="8" customWidth="1"/>
    <col min="10211" max="10212" width="15" style="8" customWidth="1"/>
    <col min="10213" max="10213" width="17.5703125" style="8" customWidth="1"/>
    <col min="10214" max="10214" width="20.140625" style="8" customWidth="1"/>
    <col min="10215" max="10215" width="16.28515625" style="8" customWidth="1"/>
    <col min="10216" max="10217" width="25.28515625" style="8" customWidth="1"/>
    <col min="10218" max="10218" width="18.85546875" style="8" customWidth="1"/>
    <col min="10219" max="10220" width="20.140625" style="8" customWidth="1"/>
    <col min="10221" max="10221" width="11.140625" style="8" customWidth="1"/>
    <col min="10222" max="10222" width="29.140625" style="8" customWidth="1"/>
    <col min="10223" max="10223" width="34.28515625" style="8" customWidth="1"/>
    <col min="10224" max="10225" width="9.85546875" style="8" customWidth="1"/>
    <col min="10226" max="10226" width="17.5703125" style="8" customWidth="1"/>
    <col min="10227" max="10227" width="18.85546875" style="8" customWidth="1"/>
    <col min="10228" max="10228" width="9.85546875" style="8" customWidth="1"/>
    <col min="10229" max="10230" width="6" style="8" customWidth="1"/>
    <col min="10231" max="10231" width="13.7109375" style="8" customWidth="1"/>
    <col min="10232" max="10233" width="15" style="8" customWidth="1"/>
    <col min="10234" max="10234" width="17.5703125" style="8" customWidth="1"/>
    <col min="10235" max="10235" width="9.85546875" style="8" customWidth="1"/>
    <col min="10236" max="10236" width="7.28515625" style="8" customWidth="1"/>
    <col min="10237" max="10237" width="6" style="8" customWidth="1"/>
    <col min="10238" max="10243" width="17.5703125" style="8" customWidth="1"/>
    <col min="10244" max="10386" width="20.140625" style="8" customWidth="1"/>
    <col min="10387" max="10426" width="12.42578125" style="8" customWidth="1"/>
    <col min="10427" max="10427" width="20.140625" style="8" customWidth="1"/>
    <col min="10428" max="10428" width="21.42578125" style="8" customWidth="1"/>
    <col min="10429" max="10429" width="22.7109375" style="8" customWidth="1"/>
    <col min="10430" max="10430" width="13.7109375" style="8" customWidth="1"/>
    <col min="10431" max="10431" width="15" style="8" customWidth="1"/>
    <col min="10432" max="10434" width="17.5703125" style="8" customWidth="1"/>
    <col min="10435" max="10435" width="16.28515625" style="8" customWidth="1"/>
    <col min="10436" max="10436" width="15" style="8" customWidth="1"/>
    <col min="10437" max="10438" width="12.42578125" style="8" customWidth="1"/>
    <col min="10439" max="10440" width="17.5703125" style="8" customWidth="1"/>
    <col min="10441" max="10441" width="7.28515625" style="8" customWidth="1"/>
    <col min="10442" max="10442" width="21.42578125" style="8" customWidth="1"/>
    <col min="10443" max="10443" width="17.5703125" style="8" customWidth="1"/>
    <col min="10444" max="10444" width="20.140625" style="8" customWidth="1"/>
    <col min="10445" max="10445" width="16.28515625" style="8" customWidth="1"/>
    <col min="10446" max="10446" width="17.5703125" style="8" customWidth="1"/>
    <col min="10447" max="10447" width="6" style="8" customWidth="1"/>
    <col min="10448" max="10449" width="18.85546875" style="8" customWidth="1"/>
    <col min="10450" max="10451" width="20.140625" style="8" customWidth="1"/>
    <col min="10452" max="10452" width="6" style="8" customWidth="1"/>
    <col min="10453" max="10453" width="12.42578125" style="8" customWidth="1"/>
    <col min="10454" max="10454" width="18.85546875" style="8" customWidth="1"/>
    <col min="10455" max="10456" width="15" style="8" customWidth="1"/>
    <col min="10457" max="10457" width="7.28515625" style="8" customWidth="1"/>
    <col min="10458" max="10458" width="11.140625" style="8" customWidth="1"/>
    <col min="10459" max="10459" width="13.7109375" style="8" customWidth="1"/>
    <col min="10460" max="10460" width="18.85546875" style="8" customWidth="1"/>
    <col min="10461" max="10461" width="17.5703125" style="8" customWidth="1"/>
    <col min="10462" max="10462" width="25.28515625" style="8" customWidth="1"/>
    <col min="10463" max="10463" width="20.140625" style="8" customWidth="1"/>
    <col min="10464" max="10464" width="15" style="8" customWidth="1"/>
    <col min="10465" max="10465" width="17.5703125" style="8" customWidth="1"/>
    <col min="10466" max="10466" width="16.28515625" style="8" customWidth="1"/>
    <col min="10467" max="10468" width="15" style="8" customWidth="1"/>
    <col min="10469" max="10469" width="17.5703125" style="8" customWidth="1"/>
    <col min="10470" max="10470" width="20.140625" style="8" customWidth="1"/>
    <col min="10471" max="10471" width="16.28515625" style="8" customWidth="1"/>
    <col min="10472" max="10473" width="25.28515625" style="8" customWidth="1"/>
    <col min="10474" max="10474" width="18.85546875" style="8" customWidth="1"/>
    <col min="10475" max="10476" width="20.140625" style="8" customWidth="1"/>
    <col min="10477" max="10477" width="11.140625" style="8" customWidth="1"/>
    <col min="10478" max="10478" width="29.140625" style="8" customWidth="1"/>
    <col min="10479" max="10479" width="34.28515625" style="8" customWidth="1"/>
    <col min="10480" max="10481" width="9.85546875" style="8" customWidth="1"/>
    <col min="10482" max="10482" width="17.5703125" style="8" customWidth="1"/>
    <col min="10483" max="10483" width="18.85546875" style="8" customWidth="1"/>
    <col min="10484" max="10484" width="9.85546875" style="8" customWidth="1"/>
    <col min="10485" max="10486" width="6" style="8" customWidth="1"/>
    <col min="10487" max="10487" width="13.7109375" style="8" customWidth="1"/>
    <col min="10488" max="10489" width="15" style="8" customWidth="1"/>
    <col min="10490" max="10490" width="17.5703125" style="8" customWidth="1"/>
    <col min="10491" max="10491" width="9.85546875" style="8" customWidth="1"/>
    <col min="10492" max="10492" width="7.28515625" style="8" customWidth="1"/>
    <col min="10493" max="10493" width="6" style="8" customWidth="1"/>
    <col min="10494" max="10499" width="17.5703125" style="8" customWidth="1"/>
    <col min="10500" max="10642" width="20.140625" style="8" customWidth="1"/>
    <col min="10643" max="10682" width="12.42578125" style="8" customWidth="1"/>
    <col min="10683" max="10683" width="20.140625" style="8" customWidth="1"/>
    <col min="10684" max="10684" width="21.42578125" style="8" customWidth="1"/>
    <col min="10685" max="10685" width="22.7109375" style="8" customWidth="1"/>
    <col min="10686" max="10686" width="13.7109375" style="8" customWidth="1"/>
    <col min="10687" max="10687" width="15" style="8" customWidth="1"/>
    <col min="10688" max="10690" width="17.5703125" style="8" customWidth="1"/>
    <col min="10691" max="10691" width="16.28515625" style="8" customWidth="1"/>
    <col min="10692" max="10692" width="15" style="8" customWidth="1"/>
    <col min="10693" max="10694" width="12.42578125" style="8" customWidth="1"/>
    <col min="10695" max="10696" width="17.5703125" style="8" customWidth="1"/>
    <col min="10697" max="10697" width="7.28515625" style="8" customWidth="1"/>
    <col min="10698" max="10698" width="21.42578125" style="8" customWidth="1"/>
    <col min="10699" max="10699" width="17.5703125" style="8" customWidth="1"/>
    <col min="10700" max="10700" width="20.140625" style="8" customWidth="1"/>
    <col min="10701" max="10701" width="16.28515625" style="8" customWidth="1"/>
    <col min="10702" max="10702" width="17.5703125" style="8" customWidth="1"/>
    <col min="10703" max="10703" width="6" style="8" customWidth="1"/>
    <col min="10704" max="10705" width="18.85546875" style="8" customWidth="1"/>
    <col min="10706" max="10707" width="20.140625" style="8" customWidth="1"/>
    <col min="10708" max="10708" width="6" style="8" customWidth="1"/>
    <col min="10709" max="10709" width="12.42578125" style="8" customWidth="1"/>
    <col min="10710" max="10710" width="18.85546875" style="8" customWidth="1"/>
    <col min="10711" max="10712" width="15" style="8" customWidth="1"/>
    <col min="10713" max="10713" width="7.28515625" style="8" customWidth="1"/>
    <col min="10714" max="10714" width="11.140625" style="8" customWidth="1"/>
    <col min="10715" max="10715" width="13.7109375" style="8" customWidth="1"/>
    <col min="10716" max="10716" width="18.85546875" style="8" customWidth="1"/>
    <col min="10717" max="10717" width="17.5703125" style="8" customWidth="1"/>
    <col min="10718" max="10718" width="25.28515625" style="8" customWidth="1"/>
    <col min="10719" max="10719" width="20.140625" style="8" customWidth="1"/>
    <col min="10720" max="10720" width="15" style="8" customWidth="1"/>
    <col min="10721" max="10721" width="17.5703125" style="8" customWidth="1"/>
    <col min="10722" max="10722" width="16.28515625" style="8" customWidth="1"/>
    <col min="10723" max="10724" width="15" style="8" customWidth="1"/>
    <col min="10725" max="10725" width="17.5703125" style="8" customWidth="1"/>
    <col min="10726" max="10726" width="20.140625" style="8" customWidth="1"/>
    <col min="10727" max="10727" width="16.28515625" style="8" customWidth="1"/>
    <col min="10728" max="10729" width="25.28515625" style="8" customWidth="1"/>
    <col min="10730" max="10730" width="18.85546875" style="8" customWidth="1"/>
    <col min="10731" max="10732" width="20.140625" style="8" customWidth="1"/>
    <col min="10733" max="10733" width="11.140625" style="8" customWidth="1"/>
    <col min="10734" max="10734" width="29.140625" style="8" customWidth="1"/>
    <col min="10735" max="10735" width="34.28515625" style="8" customWidth="1"/>
    <col min="10736" max="10737" width="9.85546875" style="8" customWidth="1"/>
    <col min="10738" max="10738" width="17.5703125" style="8" customWidth="1"/>
    <col min="10739" max="10739" width="18.85546875" style="8" customWidth="1"/>
    <col min="10740" max="10740" width="9.85546875" style="8" customWidth="1"/>
    <col min="10741" max="10742" width="6" style="8" customWidth="1"/>
    <col min="10743" max="10743" width="13.7109375" style="8" customWidth="1"/>
    <col min="10744" max="10745" width="15" style="8" customWidth="1"/>
    <col min="10746" max="10746" width="17.5703125" style="8" customWidth="1"/>
    <col min="10747" max="10747" width="9.85546875" style="8" customWidth="1"/>
    <col min="10748" max="10748" width="7.28515625" style="8" customWidth="1"/>
    <col min="10749" max="10749" width="6" style="8" customWidth="1"/>
    <col min="10750" max="10755" width="17.5703125" style="8" customWidth="1"/>
    <col min="10756" max="10898" width="20.140625" style="8" customWidth="1"/>
    <col min="10899" max="10938" width="12.42578125" style="8" customWidth="1"/>
    <col min="10939" max="10939" width="20.140625" style="8" customWidth="1"/>
    <col min="10940" max="10940" width="21.42578125" style="8" customWidth="1"/>
    <col min="10941" max="10941" width="22.7109375" style="8" customWidth="1"/>
    <col min="10942" max="10942" width="13.7109375" style="8" customWidth="1"/>
    <col min="10943" max="10943" width="15" style="8" customWidth="1"/>
    <col min="10944" max="10946" width="17.5703125" style="8" customWidth="1"/>
    <col min="10947" max="10947" width="16.28515625" style="8" customWidth="1"/>
    <col min="10948" max="10948" width="15" style="8" customWidth="1"/>
    <col min="10949" max="10950" width="12.42578125" style="8" customWidth="1"/>
    <col min="10951" max="10952" width="17.5703125" style="8" customWidth="1"/>
    <col min="10953" max="10953" width="7.28515625" style="8" customWidth="1"/>
    <col min="10954" max="10954" width="21.42578125" style="8" customWidth="1"/>
    <col min="10955" max="10955" width="17.5703125" style="8" customWidth="1"/>
    <col min="10956" max="10956" width="20.140625" style="8" customWidth="1"/>
    <col min="10957" max="10957" width="16.28515625" style="8" customWidth="1"/>
    <col min="10958" max="10958" width="17.5703125" style="8" customWidth="1"/>
    <col min="10959" max="10959" width="6" style="8" customWidth="1"/>
    <col min="10960" max="10961" width="18.85546875" style="8" customWidth="1"/>
    <col min="10962" max="10963" width="20.140625" style="8" customWidth="1"/>
    <col min="10964" max="10964" width="6" style="8" customWidth="1"/>
    <col min="10965" max="10965" width="12.42578125" style="8" customWidth="1"/>
    <col min="10966" max="10966" width="18.85546875" style="8" customWidth="1"/>
    <col min="10967" max="10968" width="15" style="8" customWidth="1"/>
    <col min="10969" max="10969" width="7.28515625" style="8" customWidth="1"/>
    <col min="10970" max="10970" width="11.140625" style="8" customWidth="1"/>
    <col min="10971" max="10971" width="13.7109375" style="8" customWidth="1"/>
    <col min="10972" max="10972" width="18.85546875" style="8" customWidth="1"/>
    <col min="10973" max="10973" width="17.5703125" style="8" customWidth="1"/>
    <col min="10974" max="10974" width="25.28515625" style="8" customWidth="1"/>
    <col min="10975" max="10975" width="20.140625" style="8" customWidth="1"/>
    <col min="10976" max="10976" width="15" style="8" customWidth="1"/>
    <col min="10977" max="10977" width="17.5703125" style="8" customWidth="1"/>
    <col min="10978" max="10978" width="16.28515625" style="8" customWidth="1"/>
    <col min="10979" max="10980" width="15" style="8" customWidth="1"/>
    <col min="10981" max="10981" width="17.5703125" style="8" customWidth="1"/>
    <col min="10982" max="10982" width="20.140625" style="8" customWidth="1"/>
    <col min="10983" max="10983" width="16.28515625" style="8" customWidth="1"/>
    <col min="10984" max="10985" width="25.28515625" style="8" customWidth="1"/>
    <col min="10986" max="10986" width="18.85546875" style="8" customWidth="1"/>
    <col min="10987" max="10988" width="20.140625" style="8" customWidth="1"/>
    <col min="10989" max="10989" width="11.140625" style="8" customWidth="1"/>
    <col min="10990" max="10990" width="29.140625" style="8" customWidth="1"/>
    <col min="10991" max="10991" width="34.28515625" style="8" customWidth="1"/>
    <col min="10992" max="10993" width="9.85546875" style="8" customWidth="1"/>
    <col min="10994" max="10994" width="17.5703125" style="8" customWidth="1"/>
    <col min="10995" max="10995" width="18.85546875" style="8" customWidth="1"/>
    <col min="10996" max="10996" width="9.85546875" style="8" customWidth="1"/>
    <col min="10997" max="10998" width="6" style="8" customWidth="1"/>
    <col min="10999" max="10999" width="13.7109375" style="8" customWidth="1"/>
    <col min="11000" max="11001" width="15" style="8" customWidth="1"/>
    <col min="11002" max="11002" width="17.5703125" style="8" customWidth="1"/>
    <col min="11003" max="11003" width="9.85546875" style="8" customWidth="1"/>
    <col min="11004" max="11004" width="7.28515625" style="8" customWidth="1"/>
    <col min="11005" max="11005" width="6" style="8" customWidth="1"/>
    <col min="11006" max="11011" width="17.5703125" style="8" customWidth="1"/>
    <col min="11012" max="11154" width="20.140625" style="8" customWidth="1"/>
    <col min="11155" max="11194" width="12.42578125" style="8" customWidth="1"/>
    <col min="11195" max="11195" width="20.140625" style="8" customWidth="1"/>
    <col min="11196" max="11196" width="21.42578125" style="8" customWidth="1"/>
    <col min="11197" max="11197" width="22.7109375" style="8" customWidth="1"/>
    <col min="11198" max="11198" width="13.7109375" style="8" customWidth="1"/>
    <col min="11199" max="11199" width="15" style="8" customWidth="1"/>
    <col min="11200" max="11202" width="17.5703125" style="8" customWidth="1"/>
    <col min="11203" max="11203" width="16.28515625" style="8" customWidth="1"/>
    <col min="11204" max="11204" width="15" style="8" customWidth="1"/>
    <col min="11205" max="11206" width="12.42578125" style="8" customWidth="1"/>
    <col min="11207" max="11208" width="17.5703125" style="8" customWidth="1"/>
    <col min="11209" max="11209" width="7.28515625" style="8" customWidth="1"/>
    <col min="11210" max="11210" width="21.42578125" style="8" customWidth="1"/>
    <col min="11211" max="11211" width="17.5703125" style="8" customWidth="1"/>
    <col min="11212" max="11212" width="20.140625" style="8" customWidth="1"/>
    <col min="11213" max="11213" width="16.28515625" style="8" customWidth="1"/>
    <col min="11214" max="11214" width="17.5703125" style="8" customWidth="1"/>
    <col min="11215" max="11215" width="6" style="8" customWidth="1"/>
    <col min="11216" max="11217" width="18.85546875" style="8" customWidth="1"/>
    <col min="11218" max="11219" width="20.140625" style="8" customWidth="1"/>
    <col min="11220" max="11220" width="6" style="8" customWidth="1"/>
    <col min="11221" max="11221" width="12.42578125" style="8" customWidth="1"/>
    <col min="11222" max="11222" width="18.85546875" style="8" customWidth="1"/>
    <col min="11223" max="11224" width="15" style="8" customWidth="1"/>
    <col min="11225" max="11225" width="7.28515625" style="8" customWidth="1"/>
    <col min="11226" max="11226" width="11.140625" style="8" customWidth="1"/>
    <col min="11227" max="11227" width="13.7109375" style="8" customWidth="1"/>
    <col min="11228" max="11228" width="18.85546875" style="8" customWidth="1"/>
    <col min="11229" max="11229" width="17.5703125" style="8" customWidth="1"/>
    <col min="11230" max="11230" width="25.28515625" style="8" customWidth="1"/>
    <col min="11231" max="11231" width="20.140625" style="8" customWidth="1"/>
    <col min="11232" max="11232" width="15" style="8" customWidth="1"/>
    <col min="11233" max="11233" width="17.5703125" style="8" customWidth="1"/>
    <col min="11234" max="11234" width="16.28515625" style="8" customWidth="1"/>
    <col min="11235" max="11236" width="15" style="8" customWidth="1"/>
    <col min="11237" max="11237" width="17.5703125" style="8" customWidth="1"/>
    <col min="11238" max="11238" width="20.140625" style="8" customWidth="1"/>
    <col min="11239" max="11239" width="16.28515625" style="8" customWidth="1"/>
    <col min="11240" max="11241" width="25.28515625" style="8" customWidth="1"/>
    <col min="11242" max="11242" width="18.85546875" style="8" customWidth="1"/>
    <col min="11243" max="11244" width="20.140625" style="8" customWidth="1"/>
    <col min="11245" max="11245" width="11.140625" style="8" customWidth="1"/>
    <col min="11246" max="11246" width="29.140625" style="8" customWidth="1"/>
    <col min="11247" max="11247" width="34.28515625" style="8" customWidth="1"/>
    <col min="11248" max="11249" width="9.85546875" style="8" customWidth="1"/>
    <col min="11250" max="11250" width="17.5703125" style="8" customWidth="1"/>
    <col min="11251" max="11251" width="18.85546875" style="8" customWidth="1"/>
    <col min="11252" max="11252" width="9.85546875" style="8" customWidth="1"/>
    <col min="11253" max="11254" width="6" style="8" customWidth="1"/>
    <col min="11255" max="11255" width="13.7109375" style="8" customWidth="1"/>
    <col min="11256" max="11257" width="15" style="8" customWidth="1"/>
    <col min="11258" max="11258" width="17.5703125" style="8" customWidth="1"/>
    <col min="11259" max="11259" width="9.85546875" style="8" customWidth="1"/>
    <col min="11260" max="11260" width="7.28515625" style="8" customWidth="1"/>
    <col min="11261" max="11261" width="6" style="8" customWidth="1"/>
    <col min="11262" max="11267" width="17.5703125" style="8" customWidth="1"/>
    <col min="11268" max="11410" width="20.140625" style="8" customWidth="1"/>
    <col min="11411" max="11450" width="12.42578125" style="8" customWidth="1"/>
    <col min="11451" max="11451" width="20.140625" style="8" customWidth="1"/>
    <col min="11452" max="11452" width="21.42578125" style="8" customWidth="1"/>
    <col min="11453" max="11453" width="22.7109375" style="8" customWidth="1"/>
    <col min="11454" max="11454" width="13.7109375" style="8" customWidth="1"/>
    <col min="11455" max="11455" width="15" style="8" customWidth="1"/>
    <col min="11456" max="11458" width="17.5703125" style="8" customWidth="1"/>
    <col min="11459" max="11459" width="16.28515625" style="8" customWidth="1"/>
    <col min="11460" max="11460" width="15" style="8" customWidth="1"/>
    <col min="11461" max="11462" width="12.42578125" style="8" customWidth="1"/>
    <col min="11463" max="11464" width="17.5703125" style="8" customWidth="1"/>
    <col min="11465" max="11465" width="7.28515625" style="8" customWidth="1"/>
    <col min="11466" max="11466" width="21.42578125" style="8" customWidth="1"/>
    <col min="11467" max="11467" width="17.5703125" style="8" customWidth="1"/>
    <col min="11468" max="11468" width="20.140625" style="8" customWidth="1"/>
    <col min="11469" max="11469" width="16.28515625" style="8" customWidth="1"/>
    <col min="11470" max="11470" width="17.5703125" style="8" customWidth="1"/>
    <col min="11471" max="11471" width="6" style="8" customWidth="1"/>
    <col min="11472" max="11473" width="18.85546875" style="8" customWidth="1"/>
    <col min="11474" max="11475" width="20.140625" style="8" customWidth="1"/>
    <col min="11476" max="11476" width="6" style="8" customWidth="1"/>
    <col min="11477" max="11477" width="12.42578125" style="8" customWidth="1"/>
    <col min="11478" max="11478" width="18.85546875" style="8" customWidth="1"/>
    <col min="11479" max="11480" width="15" style="8" customWidth="1"/>
    <col min="11481" max="11481" width="7.28515625" style="8" customWidth="1"/>
    <col min="11482" max="11482" width="11.140625" style="8" customWidth="1"/>
    <col min="11483" max="11483" width="13.7109375" style="8" customWidth="1"/>
    <col min="11484" max="11484" width="18.85546875" style="8" customWidth="1"/>
    <col min="11485" max="11485" width="17.5703125" style="8" customWidth="1"/>
    <col min="11486" max="11486" width="25.28515625" style="8" customWidth="1"/>
    <col min="11487" max="11487" width="20.140625" style="8" customWidth="1"/>
    <col min="11488" max="11488" width="15" style="8" customWidth="1"/>
    <col min="11489" max="11489" width="17.5703125" style="8" customWidth="1"/>
    <col min="11490" max="11490" width="16.28515625" style="8" customWidth="1"/>
    <col min="11491" max="11492" width="15" style="8" customWidth="1"/>
    <col min="11493" max="11493" width="17.5703125" style="8" customWidth="1"/>
    <col min="11494" max="11494" width="20.140625" style="8" customWidth="1"/>
    <col min="11495" max="11495" width="16.28515625" style="8" customWidth="1"/>
    <col min="11496" max="11497" width="25.28515625" style="8" customWidth="1"/>
    <col min="11498" max="11498" width="18.85546875" style="8" customWidth="1"/>
    <col min="11499" max="11500" width="20.140625" style="8" customWidth="1"/>
    <col min="11501" max="11501" width="11.140625" style="8" customWidth="1"/>
    <col min="11502" max="11502" width="29.140625" style="8" customWidth="1"/>
    <col min="11503" max="11503" width="34.28515625" style="8" customWidth="1"/>
    <col min="11504" max="11505" width="9.85546875" style="8" customWidth="1"/>
    <col min="11506" max="11506" width="17.5703125" style="8" customWidth="1"/>
    <col min="11507" max="11507" width="18.85546875" style="8" customWidth="1"/>
    <col min="11508" max="11508" width="9.85546875" style="8" customWidth="1"/>
    <col min="11509" max="11510" width="6" style="8" customWidth="1"/>
    <col min="11511" max="11511" width="13.7109375" style="8" customWidth="1"/>
    <col min="11512" max="11513" width="15" style="8" customWidth="1"/>
    <col min="11514" max="11514" width="17.5703125" style="8" customWidth="1"/>
    <col min="11515" max="11515" width="9.85546875" style="8" customWidth="1"/>
    <col min="11516" max="11516" width="7.28515625" style="8" customWidth="1"/>
    <col min="11517" max="11517" width="6" style="8" customWidth="1"/>
    <col min="11518" max="11523" width="17.5703125" style="8" customWidth="1"/>
    <col min="11524" max="11666" width="20.140625" style="8" customWidth="1"/>
    <col min="11667" max="11706" width="12.42578125" style="8" customWidth="1"/>
    <col min="11707" max="11707" width="20.140625" style="8" customWidth="1"/>
    <col min="11708" max="11708" width="21.42578125" style="8" customWidth="1"/>
    <col min="11709" max="11709" width="22.7109375" style="8" customWidth="1"/>
    <col min="11710" max="11710" width="13.7109375" style="8" customWidth="1"/>
    <col min="11711" max="11711" width="15" style="8" customWidth="1"/>
    <col min="11712" max="11714" width="17.5703125" style="8" customWidth="1"/>
    <col min="11715" max="11715" width="16.28515625" style="8" customWidth="1"/>
    <col min="11716" max="11716" width="15" style="8" customWidth="1"/>
    <col min="11717" max="11718" width="12.42578125" style="8" customWidth="1"/>
    <col min="11719" max="11720" width="17.5703125" style="8" customWidth="1"/>
    <col min="11721" max="11721" width="7.28515625" style="8" customWidth="1"/>
    <col min="11722" max="11722" width="21.42578125" style="8" customWidth="1"/>
    <col min="11723" max="11723" width="17.5703125" style="8" customWidth="1"/>
    <col min="11724" max="11724" width="20.140625" style="8" customWidth="1"/>
    <col min="11725" max="11725" width="16.28515625" style="8" customWidth="1"/>
    <col min="11726" max="11726" width="17.5703125" style="8" customWidth="1"/>
    <col min="11727" max="11727" width="6" style="8" customWidth="1"/>
    <col min="11728" max="11729" width="18.85546875" style="8" customWidth="1"/>
    <col min="11730" max="11731" width="20.140625" style="8" customWidth="1"/>
    <col min="11732" max="11732" width="6" style="8" customWidth="1"/>
    <col min="11733" max="11733" width="12.42578125" style="8" customWidth="1"/>
    <col min="11734" max="11734" width="18.85546875" style="8" customWidth="1"/>
    <col min="11735" max="11736" width="15" style="8" customWidth="1"/>
    <col min="11737" max="11737" width="7.28515625" style="8" customWidth="1"/>
    <col min="11738" max="11738" width="11.140625" style="8" customWidth="1"/>
    <col min="11739" max="11739" width="13.7109375" style="8" customWidth="1"/>
    <col min="11740" max="11740" width="18.85546875" style="8" customWidth="1"/>
    <col min="11741" max="11741" width="17.5703125" style="8" customWidth="1"/>
    <col min="11742" max="11742" width="25.28515625" style="8" customWidth="1"/>
    <col min="11743" max="11743" width="20.140625" style="8" customWidth="1"/>
    <col min="11744" max="11744" width="15" style="8" customWidth="1"/>
    <col min="11745" max="11745" width="17.5703125" style="8" customWidth="1"/>
    <col min="11746" max="11746" width="16.28515625" style="8" customWidth="1"/>
    <col min="11747" max="11748" width="15" style="8" customWidth="1"/>
    <col min="11749" max="11749" width="17.5703125" style="8" customWidth="1"/>
    <col min="11750" max="11750" width="20.140625" style="8" customWidth="1"/>
    <col min="11751" max="11751" width="16.28515625" style="8" customWidth="1"/>
    <col min="11752" max="11753" width="25.28515625" style="8" customWidth="1"/>
    <col min="11754" max="11754" width="18.85546875" style="8" customWidth="1"/>
    <col min="11755" max="11756" width="20.140625" style="8" customWidth="1"/>
    <col min="11757" max="11757" width="11.140625" style="8" customWidth="1"/>
    <col min="11758" max="11758" width="29.140625" style="8" customWidth="1"/>
    <col min="11759" max="11759" width="34.28515625" style="8" customWidth="1"/>
    <col min="11760" max="11761" width="9.85546875" style="8" customWidth="1"/>
    <col min="11762" max="11762" width="17.5703125" style="8" customWidth="1"/>
    <col min="11763" max="11763" width="18.85546875" style="8" customWidth="1"/>
    <col min="11764" max="11764" width="9.85546875" style="8" customWidth="1"/>
    <col min="11765" max="11766" width="6" style="8" customWidth="1"/>
    <col min="11767" max="11767" width="13.7109375" style="8" customWidth="1"/>
    <col min="11768" max="11769" width="15" style="8" customWidth="1"/>
    <col min="11770" max="11770" width="17.5703125" style="8" customWidth="1"/>
    <col min="11771" max="11771" width="9.85546875" style="8" customWidth="1"/>
    <col min="11772" max="11772" width="7.28515625" style="8" customWidth="1"/>
    <col min="11773" max="11773" width="6" style="8" customWidth="1"/>
    <col min="11774" max="11779" width="17.5703125" style="8" customWidth="1"/>
    <col min="11780" max="11922" width="20.140625" style="8" customWidth="1"/>
    <col min="11923" max="11962" width="12.42578125" style="8" customWidth="1"/>
    <col min="11963" max="11963" width="20.140625" style="8" customWidth="1"/>
    <col min="11964" max="11964" width="21.42578125" style="8" customWidth="1"/>
    <col min="11965" max="11965" width="22.7109375" style="8" customWidth="1"/>
    <col min="11966" max="11966" width="13.7109375" style="8" customWidth="1"/>
    <col min="11967" max="11967" width="15" style="8" customWidth="1"/>
    <col min="11968" max="11970" width="17.5703125" style="8" customWidth="1"/>
    <col min="11971" max="11971" width="16.28515625" style="8" customWidth="1"/>
    <col min="11972" max="11972" width="15" style="8" customWidth="1"/>
    <col min="11973" max="11974" width="12.42578125" style="8" customWidth="1"/>
    <col min="11975" max="11976" width="17.5703125" style="8" customWidth="1"/>
    <col min="11977" max="11977" width="7.28515625" style="8" customWidth="1"/>
    <col min="11978" max="11978" width="21.42578125" style="8" customWidth="1"/>
    <col min="11979" max="11979" width="17.5703125" style="8" customWidth="1"/>
    <col min="11980" max="11980" width="20.140625" style="8" customWidth="1"/>
    <col min="11981" max="11981" width="16.28515625" style="8" customWidth="1"/>
    <col min="11982" max="11982" width="17.5703125" style="8" customWidth="1"/>
    <col min="11983" max="11983" width="6" style="8" customWidth="1"/>
    <col min="11984" max="11985" width="18.85546875" style="8" customWidth="1"/>
    <col min="11986" max="11987" width="20.140625" style="8" customWidth="1"/>
    <col min="11988" max="11988" width="6" style="8" customWidth="1"/>
    <col min="11989" max="11989" width="12.42578125" style="8" customWidth="1"/>
    <col min="11990" max="11990" width="18.85546875" style="8" customWidth="1"/>
    <col min="11991" max="11992" width="15" style="8" customWidth="1"/>
    <col min="11993" max="11993" width="7.28515625" style="8" customWidth="1"/>
    <col min="11994" max="11994" width="11.140625" style="8" customWidth="1"/>
    <col min="11995" max="11995" width="13.7109375" style="8" customWidth="1"/>
    <col min="11996" max="11996" width="18.85546875" style="8" customWidth="1"/>
    <col min="11997" max="11997" width="17.5703125" style="8" customWidth="1"/>
    <col min="11998" max="11998" width="25.28515625" style="8" customWidth="1"/>
    <col min="11999" max="11999" width="20.140625" style="8" customWidth="1"/>
    <col min="12000" max="12000" width="15" style="8" customWidth="1"/>
    <col min="12001" max="12001" width="17.5703125" style="8" customWidth="1"/>
    <col min="12002" max="12002" width="16.28515625" style="8" customWidth="1"/>
    <col min="12003" max="12004" width="15" style="8" customWidth="1"/>
    <col min="12005" max="12005" width="17.5703125" style="8" customWidth="1"/>
    <col min="12006" max="12006" width="20.140625" style="8" customWidth="1"/>
    <col min="12007" max="12007" width="16.28515625" style="8" customWidth="1"/>
    <col min="12008" max="12009" width="25.28515625" style="8" customWidth="1"/>
    <col min="12010" max="12010" width="18.85546875" style="8" customWidth="1"/>
    <col min="12011" max="12012" width="20.140625" style="8" customWidth="1"/>
    <col min="12013" max="12013" width="11.140625" style="8" customWidth="1"/>
    <col min="12014" max="12014" width="29.140625" style="8" customWidth="1"/>
    <col min="12015" max="12015" width="34.28515625" style="8" customWidth="1"/>
    <col min="12016" max="12017" width="9.85546875" style="8" customWidth="1"/>
    <col min="12018" max="12018" width="17.5703125" style="8" customWidth="1"/>
    <col min="12019" max="12019" width="18.85546875" style="8" customWidth="1"/>
    <col min="12020" max="12020" width="9.85546875" style="8" customWidth="1"/>
    <col min="12021" max="12022" width="6" style="8" customWidth="1"/>
    <col min="12023" max="12023" width="13.7109375" style="8" customWidth="1"/>
    <col min="12024" max="12025" width="15" style="8" customWidth="1"/>
    <col min="12026" max="12026" width="17.5703125" style="8" customWidth="1"/>
    <col min="12027" max="12027" width="9.85546875" style="8" customWidth="1"/>
    <col min="12028" max="12028" width="7.28515625" style="8" customWidth="1"/>
    <col min="12029" max="12029" width="6" style="8" customWidth="1"/>
    <col min="12030" max="12035" width="17.5703125" style="8" customWidth="1"/>
    <col min="12036" max="12178" width="20.140625" style="8" customWidth="1"/>
    <col min="12179" max="12218" width="12.42578125" style="8" customWidth="1"/>
    <col min="12219" max="12219" width="20.140625" style="8" customWidth="1"/>
    <col min="12220" max="12220" width="21.42578125" style="8" customWidth="1"/>
    <col min="12221" max="12221" width="22.7109375" style="8" customWidth="1"/>
    <col min="12222" max="12222" width="13.7109375" style="8" customWidth="1"/>
    <col min="12223" max="12223" width="15" style="8" customWidth="1"/>
    <col min="12224" max="12226" width="17.5703125" style="8" customWidth="1"/>
    <col min="12227" max="12227" width="16.28515625" style="8" customWidth="1"/>
    <col min="12228" max="12228" width="15" style="8" customWidth="1"/>
    <col min="12229" max="12230" width="12.42578125" style="8" customWidth="1"/>
    <col min="12231" max="12232" width="17.5703125" style="8" customWidth="1"/>
    <col min="12233" max="12233" width="7.28515625" style="8" customWidth="1"/>
    <col min="12234" max="12234" width="21.42578125" style="8" customWidth="1"/>
    <col min="12235" max="12235" width="17.5703125" style="8" customWidth="1"/>
    <col min="12236" max="12236" width="20.140625" style="8" customWidth="1"/>
    <col min="12237" max="12237" width="16.28515625" style="8" customWidth="1"/>
    <col min="12238" max="12238" width="17.5703125" style="8" customWidth="1"/>
    <col min="12239" max="12239" width="6" style="8" customWidth="1"/>
    <col min="12240" max="12241" width="18.85546875" style="8" customWidth="1"/>
    <col min="12242" max="12243" width="20.140625" style="8" customWidth="1"/>
    <col min="12244" max="12244" width="6" style="8" customWidth="1"/>
    <col min="12245" max="12245" width="12.42578125" style="8" customWidth="1"/>
    <col min="12246" max="12246" width="18.85546875" style="8" customWidth="1"/>
    <col min="12247" max="12248" width="15" style="8" customWidth="1"/>
    <col min="12249" max="12249" width="7.28515625" style="8" customWidth="1"/>
    <col min="12250" max="12250" width="11.140625" style="8" customWidth="1"/>
    <col min="12251" max="12251" width="13.7109375" style="8" customWidth="1"/>
    <col min="12252" max="12252" width="18.85546875" style="8" customWidth="1"/>
    <col min="12253" max="12253" width="17.5703125" style="8" customWidth="1"/>
    <col min="12254" max="12254" width="25.28515625" style="8" customWidth="1"/>
    <col min="12255" max="12255" width="20.140625" style="8" customWidth="1"/>
    <col min="12256" max="12256" width="15" style="8" customWidth="1"/>
    <col min="12257" max="12257" width="17.5703125" style="8" customWidth="1"/>
    <col min="12258" max="12258" width="16.28515625" style="8" customWidth="1"/>
    <col min="12259" max="12260" width="15" style="8" customWidth="1"/>
    <col min="12261" max="12261" width="17.5703125" style="8" customWidth="1"/>
    <col min="12262" max="12262" width="20.140625" style="8" customWidth="1"/>
    <col min="12263" max="12263" width="16.28515625" style="8" customWidth="1"/>
    <col min="12264" max="12265" width="25.28515625" style="8" customWidth="1"/>
    <col min="12266" max="12266" width="18.85546875" style="8" customWidth="1"/>
    <col min="12267" max="12268" width="20.140625" style="8" customWidth="1"/>
    <col min="12269" max="12269" width="11.140625" style="8" customWidth="1"/>
    <col min="12270" max="12270" width="29.140625" style="8" customWidth="1"/>
    <col min="12271" max="12271" width="34.28515625" style="8" customWidth="1"/>
    <col min="12272" max="12273" width="9.85546875" style="8" customWidth="1"/>
    <col min="12274" max="12274" width="17.5703125" style="8" customWidth="1"/>
    <col min="12275" max="12275" width="18.85546875" style="8" customWidth="1"/>
    <col min="12276" max="12276" width="9.85546875" style="8" customWidth="1"/>
    <col min="12277" max="12278" width="6" style="8" customWidth="1"/>
    <col min="12279" max="12279" width="13.7109375" style="8" customWidth="1"/>
    <col min="12280" max="12281" width="15" style="8" customWidth="1"/>
    <col min="12282" max="12282" width="17.5703125" style="8" customWidth="1"/>
    <col min="12283" max="12283" width="9.85546875" style="8" customWidth="1"/>
    <col min="12284" max="12284" width="7.28515625" style="8" customWidth="1"/>
    <col min="12285" max="12285" width="6" style="8" customWidth="1"/>
    <col min="12286" max="12291" width="17.5703125" style="8" customWidth="1"/>
    <col min="12292" max="12434" width="20.140625" style="8" customWidth="1"/>
    <col min="12435" max="12474" width="12.42578125" style="8" customWidth="1"/>
    <col min="12475" max="12475" width="20.140625" style="8" customWidth="1"/>
    <col min="12476" max="12476" width="21.42578125" style="8" customWidth="1"/>
    <col min="12477" max="12477" width="22.7109375" style="8" customWidth="1"/>
    <col min="12478" max="12478" width="13.7109375" style="8" customWidth="1"/>
    <col min="12479" max="12479" width="15" style="8" customWidth="1"/>
    <col min="12480" max="12482" width="17.5703125" style="8" customWidth="1"/>
    <col min="12483" max="12483" width="16.28515625" style="8" customWidth="1"/>
    <col min="12484" max="12484" width="15" style="8" customWidth="1"/>
    <col min="12485" max="12486" width="12.42578125" style="8" customWidth="1"/>
    <col min="12487" max="12488" width="17.5703125" style="8" customWidth="1"/>
    <col min="12489" max="12489" width="7.28515625" style="8" customWidth="1"/>
    <col min="12490" max="12490" width="21.42578125" style="8" customWidth="1"/>
    <col min="12491" max="12491" width="17.5703125" style="8" customWidth="1"/>
    <col min="12492" max="12492" width="20.140625" style="8" customWidth="1"/>
    <col min="12493" max="12493" width="16.28515625" style="8" customWidth="1"/>
    <col min="12494" max="12494" width="17.5703125" style="8" customWidth="1"/>
    <col min="12495" max="12495" width="6" style="8" customWidth="1"/>
    <col min="12496" max="12497" width="18.85546875" style="8" customWidth="1"/>
    <col min="12498" max="12499" width="20.140625" style="8" customWidth="1"/>
    <col min="12500" max="12500" width="6" style="8" customWidth="1"/>
    <col min="12501" max="12501" width="12.42578125" style="8" customWidth="1"/>
    <col min="12502" max="12502" width="18.85546875" style="8" customWidth="1"/>
    <col min="12503" max="12504" width="15" style="8" customWidth="1"/>
    <col min="12505" max="12505" width="7.28515625" style="8" customWidth="1"/>
    <col min="12506" max="12506" width="11.140625" style="8" customWidth="1"/>
    <col min="12507" max="12507" width="13.7109375" style="8" customWidth="1"/>
    <col min="12508" max="12508" width="18.85546875" style="8" customWidth="1"/>
    <col min="12509" max="12509" width="17.5703125" style="8" customWidth="1"/>
    <col min="12510" max="12510" width="25.28515625" style="8" customWidth="1"/>
    <col min="12511" max="12511" width="20.140625" style="8" customWidth="1"/>
    <col min="12512" max="12512" width="15" style="8" customWidth="1"/>
    <col min="12513" max="12513" width="17.5703125" style="8" customWidth="1"/>
    <col min="12514" max="12514" width="16.28515625" style="8" customWidth="1"/>
    <col min="12515" max="12516" width="15" style="8" customWidth="1"/>
    <col min="12517" max="12517" width="17.5703125" style="8" customWidth="1"/>
    <col min="12518" max="12518" width="20.140625" style="8" customWidth="1"/>
    <col min="12519" max="12519" width="16.28515625" style="8" customWidth="1"/>
    <col min="12520" max="12521" width="25.28515625" style="8" customWidth="1"/>
    <col min="12522" max="12522" width="18.85546875" style="8" customWidth="1"/>
    <col min="12523" max="12524" width="20.140625" style="8" customWidth="1"/>
    <col min="12525" max="12525" width="11.140625" style="8" customWidth="1"/>
    <col min="12526" max="12526" width="29.140625" style="8" customWidth="1"/>
    <col min="12527" max="12527" width="34.28515625" style="8" customWidth="1"/>
    <col min="12528" max="12529" width="9.85546875" style="8" customWidth="1"/>
    <col min="12530" max="12530" width="17.5703125" style="8" customWidth="1"/>
    <col min="12531" max="12531" width="18.85546875" style="8" customWidth="1"/>
    <col min="12532" max="12532" width="9.85546875" style="8" customWidth="1"/>
    <col min="12533" max="12534" width="6" style="8" customWidth="1"/>
    <col min="12535" max="12535" width="13.7109375" style="8" customWidth="1"/>
    <col min="12536" max="12537" width="15" style="8" customWidth="1"/>
    <col min="12538" max="12538" width="17.5703125" style="8" customWidth="1"/>
    <col min="12539" max="12539" width="9.85546875" style="8" customWidth="1"/>
    <col min="12540" max="12540" width="7.28515625" style="8" customWidth="1"/>
    <col min="12541" max="12541" width="6" style="8" customWidth="1"/>
    <col min="12542" max="12547" width="17.5703125" style="8" customWidth="1"/>
    <col min="12548" max="12690" width="20.140625" style="8" customWidth="1"/>
    <col min="12691" max="12730" width="12.42578125" style="8" customWidth="1"/>
    <col min="12731" max="12731" width="20.140625" style="8" customWidth="1"/>
    <col min="12732" max="12732" width="21.42578125" style="8" customWidth="1"/>
    <col min="12733" max="12733" width="22.7109375" style="8" customWidth="1"/>
    <col min="12734" max="12734" width="13.7109375" style="8" customWidth="1"/>
    <col min="12735" max="12735" width="15" style="8" customWidth="1"/>
    <col min="12736" max="12738" width="17.5703125" style="8" customWidth="1"/>
    <col min="12739" max="12739" width="16.28515625" style="8" customWidth="1"/>
    <col min="12740" max="12740" width="15" style="8" customWidth="1"/>
    <col min="12741" max="12742" width="12.42578125" style="8" customWidth="1"/>
    <col min="12743" max="12744" width="17.5703125" style="8" customWidth="1"/>
    <col min="12745" max="12745" width="7.28515625" style="8" customWidth="1"/>
    <col min="12746" max="12746" width="21.42578125" style="8" customWidth="1"/>
    <col min="12747" max="12747" width="17.5703125" style="8" customWidth="1"/>
    <col min="12748" max="12748" width="20.140625" style="8" customWidth="1"/>
    <col min="12749" max="12749" width="16.28515625" style="8" customWidth="1"/>
    <col min="12750" max="12750" width="17.5703125" style="8" customWidth="1"/>
    <col min="12751" max="12751" width="6" style="8" customWidth="1"/>
    <col min="12752" max="12753" width="18.85546875" style="8" customWidth="1"/>
    <col min="12754" max="12755" width="20.140625" style="8" customWidth="1"/>
    <col min="12756" max="12756" width="6" style="8" customWidth="1"/>
    <col min="12757" max="12757" width="12.42578125" style="8" customWidth="1"/>
    <col min="12758" max="12758" width="18.85546875" style="8" customWidth="1"/>
    <col min="12759" max="12760" width="15" style="8" customWidth="1"/>
    <col min="12761" max="12761" width="7.28515625" style="8" customWidth="1"/>
    <col min="12762" max="12762" width="11.140625" style="8" customWidth="1"/>
    <col min="12763" max="12763" width="13.7109375" style="8" customWidth="1"/>
    <col min="12764" max="12764" width="18.85546875" style="8" customWidth="1"/>
    <col min="12765" max="12765" width="17.5703125" style="8" customWidth="1"/>
    <col min="12766" max="12766" width="25.28515625" style="8" customWidth="1"/>
    <col min="12767" max="12767" width="20.140625" style="8" customWidth="1"/>
    <col min="12768" max="12768" width="15" style="8" customWidth="1"/>
    <col min="12769" max="12769" width="17.5703125" style="8" customWidth="1"/>
    <col min="12770" max="12770" width="16.28515625" style="8" customWidth="1"/>
    <col min="12771" max="12772" width="15" style="8" customWidth="1"/>
    <col min="12773" max="12773" width="17.5703125" style="8" customWidth="1"/>
    <col min="12774" max="12774" width="20.140625" style="8" customWidth="1"/>
    <col min="12775" max="12775" width="16.28515625" style="8" customWidth="1"/>
    <col min="12776" max="12777" width="25.28515625" style="8" customWidth="1"/>
    <col min="12778" max="12778" width="18.85546875" style="8" customWidth="1"/>
    <col min="12779" max="12780" width="20.140625" style="8" customWidth="1"/>
    <col min="12781" max="12781" width="11.140625" style="8" customWidth="1"/>
    <col min="12782" max="12782" width="29.140625" style="8" customWidth="1"/>
    <col min="12783" max="12783" width="34.28515625" style="8" customWidth="1"/>
    <col min="12784" max="12785" width="9.85546875" style="8" customWidth="1"/>
    <col min="12786" max="12786" width="17.5703125" style="8" customWidth="1"/>
    <col min="12787" max="12787" width="18.85546875" style="8" customWidth="1"/>
    <col min="12788" max="12788" width="9.85546875" style="8" customWidth="1"/>
    <col min="12789" max="12790" width="6" style="8" customWidth="1"/>
    <col min="12791" max="12791" width="13.7109375" style="8" customWidth="1"/>
    <col min="12792" max="12793" width="15" style="8" customWidth="1"/>
    <col min="12794" max="12794" width="17.5703125" style="8" customWidth="1"/>
    <col min="12795" max="12795" width="9.85546875" style="8" customWidth="1"/>
    <col min="12796" max="12796" width="7.28515625" style="8" customWidth="1"/>
    <col min="12797" max="12797" width="6" style="8" customWidth="1"/>
    <col min="12798" max="12803" width="17.5703125" style="8" customWidth="1"/>
    <col min="12804" max="12946" width="20.140625" style="8" customWidth="1"/>
    <col min="12947" max="12986" width="12.42578125" style="8" customWidth="1"/>
    <col min="12987" max="12987" width="20.140625" style="8" customWidth="1"/>
    <col min="12988" max="12988" width="21.42578125" style="8" customWidth="1"/>
    <col min="12989" max="12989" width="22.7109375" style="8" customWidth="1"/>
    <col min="12990" max="12990" width="13.7109375" style="8" customWidth="1"/>
    <col min="12991" max="12991" width="15" style="8" customWidth="1"/>
    <col min="12992" max="12994" width="17.5703125" style="8" customWidth="1"/>
    <col min="12995" max="12995" width="16.28515625" style="8" customWidth="1"/>
    <col min="12996" max="12996" width="15" style="8" customWidth="1"/>
    <col min="12997" max="12998" width="12.42578125" style="8" customWidth="1"/>
    <col min="12999" max="13000" width="17.5703125" style="8" customWidth="1"/>
    <col min="13001" max="13001" width="7.28515625" style="8" customWidth="1"/>
    <col min="13002" max="13002" width="21.42578125" style="8" customWidth="1"/>
    <col min="13003" max="13003" width="17.5703125" style="8" customWidth="1"/>
    <col min="13004" max="13004" width="20.140625" style="8" customWidth="1"/>
    <col min="13005" max="13005" width="16.28515625" style="8" customWidth="1"/>
    <col min="13006" max="13006" width="17.5703125" style="8" customWidth="1"/>
    <col min="13007" max="13007" width="6" style="8" customWidth="1"/>
    <col min="13008" max="13009" width="18.85546875" style="8" customWidth="1"/>
    <col min="13010" max="13011" width="20.140625" style="8" customWidth="1"/>
    <col min="13012" max="13012" width="6" style="8" customWidth="1"/>
    <col min="13013" max="13013" width="12.42578125" style="8" customWidth="1"/>
    <col min="13014" max="13014" width="18.85546875" style="8" customWidth="1"/>
    <col min="13015" max="13016" width="15" style="8" customWidth="1"/>
    <col min="13017" max="13017" width="7.28515625" style="8" customWidth="1"/>
    <col min="13018" max="13018" width="11.140625" style="8" customWidth="1"/>
    <col min="13019" max="13019" width="13.7109375" style="8" customWidth="1"/>
    <col min="13020" max="13020" width="18.85546875" style="8" customWidth="1"/>
    <col min="13021" max="13021" width="17.5703125" style="8" customWidth="1"/>
    <col min="13022" max="13022" width="25.28515625" style="8" customWidth="1"/>
    <col min="13023" max="13023" width="20.140625" style="8" customWidth="1"/>
    <col min="13024" max="13024" width="15" style="8" customWidth="1"/>
    <col min="13025" max="13025" width="17.5703125" style="8" customWidth="1"/>
    <col min="13026" max="13026" width="16.28515625" style="8" customWidth="1"/>
    <col min="13027" max="13028" width="15" style="8" customWidth="1"/>
    <col min="13029" max="13029" width="17.5703125" style="8" customWidth="1"/>
    <col min="13030" max="13030" width="20.140625" style="8" customWidth="1"/>
    <col min="13031" max="13031" width="16.28515625" style="8" customWidth="1"/>
    <col min="13032" max="13033" width="25.28515625" style="8" customWidth="1"/>
    <col min="13034" max="13034" width="18.85546875" style="8" customWidth="1"/>
    <col min="13035" max="13036" width="20.140625" style="8" customWidth="1"/>
    <col min="13037" max="13037" width="11.140625" style="8" customWidth="1"/>
    <col min="13038" max="13038" width="29.140625" style="8" customWidth="1"/>
    <col min="13039" max="13039" width="34.28515625" style="8" customWidth="1"/>
    <col min="13040" max="13041" width="9.85546875" style="8" customWidth="1"/>
    <col min="13042" max="13042" width="17.5703125" style="8" customWidth="1"/>
    <col min="13043" max="13043" width="18.85546875" style="8" customWidth="1"/>
    <col min="13044" max="13044" width="9.85546875" style="8" customWidth="1"/>
    <col min="13045" max="13046" width="6" style="8" customWidth="1"/>
    <col min="13047" max="13047" width="13.7109375" style="8" customWidth="1"/>
    <col min="13048" max="13049" width="15" style="8" customWidth="1"/>
    <col min="13050" max="13050" width="17.5703125" style="8" customWidth="1"/>
    <col min="13051" max="13051" width="9.85546875" style="8" customWidth="1"/>
    <col min="13052" max="13052" width="7.28515625" style="8" customWidth="1"/>
    <col min="13053" max="13053" width="6" style="8" customWidth="1"/>
    <col min="13054" max="13059" width="17.5703125" style="8" customWidth="1"/>
    <col min="13060" max="13202" width="20.140625" style="8" customWidth="1"/>
    <col min="13203" max="13242" width="12.42578125" style="8" customWidth="1"/>
    <col min="13243" max="13243" width="20.140625" style="8" customWidth="1"/>
    <col min="13244" max="13244" width="21.42578125" style="8" customWidth="1"/>
    <col min="13245" max="13245" width="22.7109375" style="8" customWidth="1"/>
    <col min="13246" max="13246" width="13.7109375" style="8" customWidth="1"/>
    <col min="13247" max="13247" width="15" style="8" customWidth="1"/>
    <col min="13248" max="13250" width="17.5703125" style="8" customWidth="1"/>
    <col min="13251" max="13251" width="16.28515625" style="8" customWidth="1"/>
    <col min="13252" max="13252" width="15" style="8" customWidth="1"/>
    <col min="13253" max="13254" width="12.42578125" style="8" customWidth="1"/>
    <col min="13255" max="13256" width="17.5703125" style="8" customWidth="1"/>
    <col min="13257" max="13257" width="7.28515625" style="8" customWidth="1"/>
    <col min="13258" max="13258" width="21.42578125" style="8" customWidth="1"/>
    <col min="13259" max="13259" width="17.5703125" style="8" customWidth="1"/>
    <col min="13260" max="13260" width="20.140625" style="8" customWidth="1"/>
    <col min="13261" max="13261" width="16.28515625" style="8" customWidth="1"/>
    <col min="13262" max="13262" width="17.5703125" style="8" customWidth="1"/>
    <col min="13263" max="13263" width="6" style="8" customWidth="1"/>
    <col min="13264" max="13265" width="18.85546875" style="8" customWidth="1"/>
    <col min="13266" max="13267" width="20.140625" style="8" customWidth="1"/>
    <col min="13268" max="13268" width="6" style="8" customWidth="1"/>
    <col min="13269" max="13269" width="12.42578125" style="8" customWidth="1"/>
    <col min="13270" max="13270" width="18.85546875" style="8" customWidth="1"/>
    <col min="13271" max="13272" width="15" style="8" customWidth="1"/>
    <col min="13273" max="13273" width="7.28515625" style="8" customWidth="1"/>
    <col min="13274" max="13274" width="11.140625" style="8" customWidth="1"/>
    <col min="13275" max="13275" width="13.7109375" style="8" customWidth="1"/>
    <col min="13276" max="13276" width="18.85546875" style="8" customWidth="1"/>
    <col min="13277" max="13277" width="17.5703125" style="8" customWidth="1"/>
    <col min="13278" max="13278" width="25.28515625" style="8" customWidth="1"/>
    <col min="13279" max="13279" width="20.140625" style="8" customWidth="1"/>
    <col min="13280" max="13280" width="15" style="8" customWidth="1"/>
    <col min="13281" max="13281" width="17.5703125" style="8" customWidth="1"/>
    <col min="13282" max="13282" width="16.28515625" style="8" customWidth="1"/>
    <col min="13283" max="13284" width="15" style="8" customWidth="1"/>
    <col min="13285" max="13285" width="17.5703125" style="8" customWidth="1"/>
    <col min="13286" max="13286" width="20.140625" style="8" customWidth="1"/>
    <col min="13287" max="13287" width="16.28515625" style="8" customWidth="1"/>
    <col min="13288" max="13289" width="25.28515625" style="8" customWidth="1"/>
    <col min="13290" max="13290" width="18.85546875" style="8" customWidth="1"/>
    <col min="13291" max="13292" width="20.140625" style="8" customWidth="1"/>
    <col min="13293" max="13293" width="11.140625" style="8" customWidth="1"/>
    <col min="13294" max="13294" width="29.140625" style="8" customWidth="1"/>
    <col min="13295" max="13295" width="34.28515625" style="8" customWidth="1"/>
    <col min="13296" max="13297" width="9.85546875" style="8" customWidth="1"/>
    <col min="13298" max="13298" width="17.5703125" style="8" customWidth="1"/>
    <col min="13299" max="13299" width="18.85546875" style="8" customWidth="1"/>
    <col min="13300" max="13300" width="9.85546875" style="8" customWidth="1"/>
    <col min="13301" max="13302" width="6" style="8" customWidth="1"/>
    <col min="13303" max="13303" width="13.7109375" style="8" customWidth="1"/>
    <col min="13304" max="13305" width="15" style="8" customWidth="1"/>
    <col min="13306" max="13306" width="17.5703125" style="8" customWidth="1"/>
    <col min="13307" max="13307" width="9.85546875" style="8" customWidth="1"/>
    <col min="13308" max="13308" width="7.28515625" style="8" customWidth="1"/>
    <col min="13309" max="13309" width="6" style="8" customWidth="1"/>
    <col min="13310" max="13315" width="17.5703125" style="8" customWidth="1"/>
    <col min="13316" max="13458" width="20.140625" style="8" customWidth="1"/>
    <col min="13459" max="13498" width="12.42578125" style="8" customWidth="1"/>
    <col min="13499" max="13499" width="20.140625" style="8" customWidth="1"/>
    <col min="13500" max="13500" width="21.42578125" style="8" customWidth="1"/>
    <col min="13501" max="13501" width="22.7109375" style="8" customWidth="1"/>
    <col min="13502" max="13502" width="13.7109375" style="8" customWidth="1"/>
    <col min="13503" max="13503" width="15" style="8" customWidth="1"/>
    <col min="13504" max="13506" width="17.5703125" style="8" customWidth="1"/>
    <col min="13507" max="13507" width="16.28515625" style="8" customWidth="1"/>
    <col min="13508" max="13508" width="15" style="8" customWidth="1"/>
    <col min="13509" max="13510" width="12.42578125" style="8" customWidth="1"/>
    <col min="13511" max="13512" width="17.5703125" style="8" customWidth="1"/>
    <col min="13513" max="13513" width="7.28515625" style="8" customWidth="1"/>
    <col min="13514" max="13514" width="21.42578125" style="8" customWidth="1"/>
    <col min="13515" max="13515" width="17.5703125" style="8" customWidth="1"/>
    <col min="13516" max="13516" width="20.140625" style="8" customWidth="1"/>
    <col min="13517" max="13517" width="16.28515625" style="8" customWidth="1"/>
    <col min="13518" max="13518" width="17.5703125" style="8" customWidth="1"/>
    <col min="13519" max="13519" width="6" style="8" customWidth="1"/>
    <col min="13520" max="13521" width="18.85546875" style="8" customWidth="1"/>
    <col min="13522" max="13523" width="20.140625" style="8" customWidth="1"/>
    <col min="13524" max="13524" width="6" style="8" customWidth="1"/>
    <col min="13525" max="13525" width="12.42578125" style="8" customWidth="1"/>
    <col min="13526" max="13526" width="18.85546875" style="8" customWidth="1"/>
    <col min="13527" max="13528" width="15" style="8" customWidth="1"/>
    <col min="13529" max="13529" width="7.28515625" style="8" customWidth="1"/>
    <col min="13530" max="13530" width="11.140625" style="8" customWidth="1"/>
    <col min="13531" max="13531" width="13.7109375" style="8" customWidth="1"/>
    <col min="13532" max="13532" width="18.85546875" style="8" customWidth="1"/>
    <col min="13533" max="13533" width="17.5703125" style="8" customWidth="1"/>
    <col min="13534" max="13534" width="25.28515625" style="8" customWidth="1"/>
    <col min="13535" max="13535" width="20.140625" style="8" customWidth="1"/>
    <col min="13536" max="13536" width="15" style="8" customWidth="1"/>
    <col min="13537" max="13537" width="17.5703125" style="8" customWidth="1"/>
    <col min="13538" max="13538" width="16.28515625" style="8" customWidth="1"/>
    <col min="13539" max="13540" width="15" style="8" customWidth="1"/>
    <col min="13541" max="13541" width="17.5703125" style="8" customWidth="1"/>
    <col min="13542" max="13542" width="20.140625" style="8" customWidth="1"/>
    <col min="13543" max="13543" width="16.28515625" style="8" customWidth="1"/>
    <col min="13544" max="13545" width="25.28515625" style="8" customWidth="1"/>
    <col min="13546" max="13546" width="18.85546875" style="8" customWidth="1"/>
    <col min="13547" max="13548" width="20.140625" style="8" customWidth="1"/>
    <col min="13549" max="13549" width="11.140625" style="8" customWidth="1"/>
    <col min="13550" max="13550" width="29.140625" style="8" customWidth="1"/>
    <col min="13551" max="13551" width="34.28515625" style="8" customWidth="1"/>
    <col min="13552" max="13553" width="9.85546875" style="8" customWidth="1"/>
    <col min="13554" max="13554" width="17.5703125" style="8" customWidth="1"/>
    <col min="13555" max="13555" width="18.85546875" style="8" customWidth="1"/>
    <col min="13556" max="13556" width="9.85546875" style="8" customWidth="1"/>
    <col min="13557" max="13558" width="6" style="8" customWidth="1"/>
    <col min="13559" max="13559" width="13.7109375" style="8" customWidth="1"/>
    <col min="13560" max="13561" width="15" style="8" customWidth="1"/>
    <col min="13562" max="13562" width="17.5703125" style="8" customWidth="1"/>
    <col min="13563" max="13563" width="9.85546875" style="8" customWidth="1"/>
    <col min="13564" max="13564" width="7.28515625" style="8" customWidth="1"/>
    <col min="13565" max="13565" width="6" style="8" customWidth="1"/>
    <col min="13566" max="13571" width="17.5703125" style="8" customWidth="1"/>
    <col min="13572" max="13714" width="20.140625" style="8" customWidth="1"/>
    <col min="13715" max="13754" width="12.42578125" style="8" customWidth="1"/>
    <col min="13755" max="13755" width="20.140625" style="8" customWidth="1"/>
    <col min="13756" max="13756" width="21.42578125" style="8" customWidth="1"/>
    <col min="13757" max="13757" width="22.7109375" style="8" customWidth="1"/>
    <col min="13758" max="13758" width="13.7109375" style="8" customWidth="1"/>
    <col min="13759" max="13759" width="15" style="8" customWidth="1"/>
    <col min="13760" max="13762" width="17.5703125" style="8" customWidth="1"/>
    <col min="13763" max="13763" width="16.28515625" style="8" customWidth="1"/>
    <col min="13764" max="13764" width="15" style="8" customWidth="1"/>
    <col min="13765" max="13766" width="12.42578125" style="8" customWidth="1"/>
    <col min="13767" max="13768" width="17.5703125" style="8" customWidth="1"/>
    <col min="13769" max="13769" width="7.28515625" style="8" customWidth="1"/>
    <col min="13770" max="13770" width="21.42578125" style="8" customWidth="1"/>
    <col min="13771" max="13771" width="17.5703125" style="8" customWidth="1"/>
    <col min="13772" max="13772" width="20.140625" style="8" customWidth="1"/>
    <col min="13773" max="13773" width="16.28515625" style="8" customWidth="1"/>
    <col min="13774" max="13774" width="17.5703125" style="8" customWidth="1"/>
    <col min="13775" max="13775" width="6" style="8" customWidth="1"/>
    <col min="13776" max="13777" width="18.85546875" style="8" customWidth="1"/>
    <col min="13778" max="13779" width="20.140625" style="8" customWidth="1"/>
    <col min="13780" max="13780" width="6" style="8" customWidth="1"/>
    <col min="13781" max="13781" width="12.42578125" style="8" customWidth="1"/>
    <col min="13782" max="13782" width="18.85546875" style="8" customWidth="1"/>
    <col min="13783" max="13784" width="15" style="8" customWidth="1"/>
    <col min="13785" max="13785" width="7.28515625" style="8" customWidth="1"/>
    <col min="13786" max="13786" width="11.140625" style="8" customWidth="1"/>
    <col min="13787" max="13787" width="13.7109375" style="8" customWidth="1"/>
    <col min="13788" max="13788" width="18.85546875" style="8" customWidth="1"/>
    <col min="13789" max="13789" width="17.5703125" style="8" customWidth="1"/>
    <col min="13790" max="13790" width="25.28515625" style="8" customWidth="1"/>
    <col min="13791" max="13791" width="20.140625" style="8" customWidth="1"/>
    <col min="13792" max="13792" width="15" style="8" customWidth="1"/>
    <col min="13793" max="13793" width="17.5703125" style="8" customWidth="1"/>
    <col min="13794" max="13794" width="16.28515625" style="8" customWidth="1"/>
    <col min="13795" max="13796" width="15" style="8" customWidth="1"/>
    <col min="13797" max="13797" width="17.5703125" style="8" customWidth="1"/>
    <col min="13798" max="13798" width="20.140625" style="8" customWidth="1"/>
    <col min="13799" max="13799" width="16.28515625" style="8" customWidth="1"/>
    <col min="13800" max="13801" width="25.28515625" style="8" customWidth="1"/>
    <col min="13802" max="13802" width="18.85546875" style="8" customWidth="1"/>
    <col min="13803" max="13804" width="20.140625" style="8" customWidth="1"/>
    <col min="13805" max="13805" width="11.140625" style="8" customWidth="1"/>
    <col min="13806" max="13806" width="29.140625" style="8" customWidth="1"/>
    <col min="13807" max="13807" width="34.28515625" style="8" customWidth="1"/>
    <col min="13808" max="13809" width="9.85546875" style="8" customWidth="1"/>
    <col min="13810" max="13810" width="17.5703125" style="8" customWidth="1"/>
    <col min="13811" max="13811" width="18.85546875" style="8" customWidth="1"/>
    <col min="13812" max="13812" width="9.85546875" style="8" customWidth="1"/>
    <col min="13813" max="13814" width="6" style="8" customWidth="1"/>
    <col min="13815" max="13815" width="13.7109375" style="8" customWidth="1"/>
    <col min="13816" max="13817" width="15" style="8" customWidth="1"/>
    <col min="13818" max="13818" width="17.5703125" style="8" customWidth="1"/>
    <col min="13819" max="13819" width="9.85546875" style="8" customWidth="1"/>
    <col min="13820" max="13820" width="7.28515625" style="8" customWidth="1"/>
    <col min="13821" max="13821" width="6" style="8" customWidth="1"/>
    <col min="13822" max="13827" width="17.5703125" style="8" customWidth="1"/>
    <col min="13828" max="13970" width="20.140625" style="8" customWidth="1"/>
    <col min="13971" max="14010" width="12.42578125" style="8" customWidth="1"/>
    <col min="14011" max="14011" width="20.140625" style="8" customWidth="1"/>
    <col min="14012" max="14012" width="21.42578125" style="8" customWidth="1"/>
    <col min="14013" max="14013" width="22.7109375" style="8" customWidth="1"/>
    <col min="14014" max="14014" width="13.7109375" style="8" customWidth="1"/>
    <col min="14015" max="14015" width="15" style="8" customWidth="1"/>
    <col min="14016" max="14018" width="17.5703125" style="8" customWidth="1"/>
    <col min="14019" max="14019" width="16.28515625" style="8" customWidth="1"/>
    <col min="14020" max="14020" width="15" style="8" customWidth="1"/>
    <col min="14021" max="14022" width="12.42578125" style="8" customWidth="1"/>
    <col min="14023" max="14024" width="17.5703125" style="8" customWidth="1"/>
    <col min="14025" max="14025" width="7.28515625" style="8" customWidth="1"/>
    <col min="14026" max="14026" width="21.42578125" style="8" customWidth="1"/>
    <col min="14027" max="14027" width="17.5703125" style="8" customWidth="1"/>
    <col min="14028" max="14028" width="20.140625" style="8" customWidth="1"/>
    <col min="14029" max="14029" width="16.28515625" style="8" customWidth="1"/>
    <col min="14030" max="14030" width="17.5703125" style="8" customWidth="1"/>
    <col min="14031" max="14031" width="6" style="8" customWidth="1"/>
    <col min="14032" max="14033" width="18.85546875" style="8" customWidth="1"/>
    <col min="14034" max="14035" width="20.140625" style="8" customWidth="1"/>
    <col min="14036" max="14036" width="6" style="8" customWidth="1"/>
    <col min="14037" max="14037" width="12.42578125" style="8" customWidth="1"/>
    <col min="14038" max="14038" width="18.85546875" style="8" customWidth="1"/>
    <col min="14039" max="14040" width="15" style="8" customWidth="1"/>
    <col min="14041" max="14041" width="7.28515625" style="8" customWidth="1"/>
    <col min="14042" max="14042" width="11.140625" style="8" customWidth="1"/>
    <col min="14043" max="14043" width="13.7109375" style="8" customWidth="1"/>
    <col min="14044" max="14044" width="18.85546875" style="8" customWidth="1"/>
    <col min="14045" max="14045" width="17.5703125" style="8" customWidth="1"/>
    <col min="14046" max="14046" width="25.28515625" style="8" customWidth="1"/>
    <col min="14047" max="14047" width="20.140625" style="8" customWidth="1"/>
    <col min="14048" max="14048" width="15" style="8" customWidth="1"/>
    <col min="14049" max="14049" width="17.5703125" style="8" customWidth="1"/>
    <col min="14050" max="14050" width="16.28515625" style="8" customWidth="1"/>
    <col min="14051" max="14052" width="15" style="8" customWidth="1"/>
    <col min="14053" max="14053" width="17.5703125" style="8" customWidth="1"/>
    <col min="14054" max="14054" width="20.140625" style="8" customWidth="1"/>
    <col min="14055" max="14055" width="16.28515625" style="8" customWidth="1"/>
    <col min="14056" max="14057" width="25.28515625" style="8" customWidth="1"/>
    <col min="14058" max="14058" width="18.85546875" style="8" customWidth="1"/>
    <col min="14059" max="14060" width="20.140625" style="8" customWidth="1"/>
    <col min="14061" max="14061" width="11.140625" style="8" customWidth="1"/>
    <col min="14062" max="14062" width="29.140625" style="8" customWidth="1"/>
    <col min="14063" max="14063" width="34.28515625" style="8" customWidth="1"/>
    <col min="14064" max="14065" width="9.85546875" style="8" customWidth="1"/>
    <col min="14066" max="14066" width="17.5703125" style="8" customWidth="1"/>
    <col min="14067" max="14067" width="18.85546875" style="8" customWidth="1"/>
    <col min="14068" max="14068" width="9.85546875" style="8" customWidth="1"/>
    <col min="14069" max="14070" width="6" style="8" customWidth="1"/>
    <col min="14071" max="14071" width="13.7109375" style="8" customWidth="1"/>
    <col min="14072" max="14073" width="15" style="8" customWidth="1"/>
    <col min="14074" max="14074" width="17.5703125" style="8" customWidth="1"/>
    <col min="14075" max="14075" width="9.85546875" style="8" customWidth="1"/>
    <col min="14076" max="14076" width="7.28515625" style="8" customWidth="1"/>
    <col min="14077" max="14077" width="6" style="8" customWidth="1"/>
    <col min="14078" max="14083" width="17.5703125" style="8" customWidth="1"/>
    <col min="14084" max="14226" width="20.140625" style="8" customWidth="1"/>
    <col min="14227" max="14266" width="12.42578125" style="8" customWidth="1"/>
    <col min="14267" max="14267" width="20.140625" style="8" customWidth="1"/>
    <col min="14268" max="14268" width="21.42578125" style="8" customWidth="1"/>
    <col min="14269" max="14269" width="22.7109375" style="8" customWidth="1"/>
    <col min="14270" max="14270" width="13.7109375" style="8" customWidth="1"/>
    <col min="14271" max="14271" width="15" style="8" customWidth="1"/>
    <col min="14272" max="14274" width="17.5703125" style="8" customWidth="1"/>
    <col min="14275" max="14275" width="16.28515625" style="8" customWidth="1"/>
    <col min="14276" max="14276" width="15" style="8" customWidth="1"/>
    <col min="14277" max="14278" width="12.42578125" style="8" customWidth="1"/>
    <col min="14279" max="14280" width="17.5703125" style="8" customWidth="1"/>
    <col min="14281" max="14281" width="7.28515625" style="8" customWidth="1"/>
    <col min="14282" max="14282" width="21.42578125" style="8" customWidth="1"/>
    <col min="14283" max="14283" width="17.5703125" style="8" customWidth="1"/>
    <col min="14284" max="14284" width="20.140625" style="8" customWidth="1"/>
    <col min="14285" max="14285" width="16.28515625" style="8" customWidth="1"/>
    <col min="14286" max="14286" width="17.5703125" style="8" customWidth="1"/>
    <col min="14287" max="14287" width="6" style="8" customWidth="1"/>
    <col min="14288" max="14289" width="18.85546875" style="8" customWidth="1"/>
    <col min="14290" max="14291" width="20.140625" style="8" customWidth="1"/>
    <col min="14292" max="14292" width="6" style="8" customWidth="1"/>
    <col min="14293" max="14293" width="12.42578125" style="8" customWidth="1"/>
    <col min="14294" max="14294" width="18.85546875" style="8" customWidth="1"/>
    <col min="14295" max="14296" width="15" style="8" customWidth="1"/>
    <col min="14297" max="14297" width="7.28515625" style="8" customWidth="1"/>
    <col min="14298" max="14298" width="11.140625" style="8" customWidth="1"/>
    <col min="14299" max="14299" width="13.7109375" style="8" customWidth="1"/>
    <col min="14300" max="14300" width="18.85546875" style="8" customWidth="1"/>
    <col min="14301" max="14301" width="17.5703125" style="8" customWidth="1"/>
    <col min="14302" max="14302" width="25.28515625" style="8" customWidth="1"/>
    <col min="14303" max="14303" width="20.140625" style="8" customWidth="1"/>
    <col min="14304" max="14304" width="15" style="8" customWidth="1"/>
    <col min="14305" max="14305" width="17.5703125" style="8" customWidth="1"/>
    <col min="14306" max="14306" width="16.28515625" style="8" customWidth="1"/>
    <col min="14307" max="14308" width="15" style="8" customWidth="1"/>
    <col min="14309" max="14309" width="17.5703125" style="8" customWidth="1"/>
    <col min="14310" max="14310" width="20.140625" style="8" customWidth="1"/>
    <col min="14311" max="14311" width="16.28515625" style="8" customWidth="1"/>
    <col min="14312" max="14313" width="25.28515625" style="8" customWidth="1"/>
    <col min="14314" max="14314" width="18.85546875" style="8" customWidth="1"/>
    <col min="14315" max="14316" width="20.140625" style="8" customWidth="1"/>
    <col min="14317" max="14317" width="11.140625" style="8" customWidth="1"/>
    <col min="14318" max="14318" width="29.140625" style="8" customWidth="1"/>
    <col min="14319" max="14319" width="34.28515625" style="8" customWidth="1"/>
    <col min="14320" max="14321" width="9.85546875" style="8" customWidth="1"/>
    <col min="14322" max="14322" width="17.5703125" style="8" customWidth="1"/>
    <col min="14323" max="14323" width="18.85546875" style="8" customWidth="1"/>
    <col min="14324" max="14324" width="9.85546875" style="8" customWidth="1"/>
    <col min="14325" max="14326" width="6" style="8" customWidth="1"/>
    <col min="14327" max="14327" width="13.7109375" style="8" customWidth="1"/>
    <col min="14328" max="14329" width="15" style="8" customWidth="1"/>
    <col min="14330" max="14330" width="17.5703125" style="8" customWidth="1"/>
    <col min="14331" max="14331" width="9.85546875" style="8" customWidth="1"/>
    <col min="14332" max="14332" width="7.28515625" style="8" customWidth="1"/>
    <col min="14333" max="14333" width="6" style="8" customWidth="1"/>
    <col min="14334" max="14339" width="17.5703125" style="8" customWidth="1"/>
    <col min="14340" max="14482" width="20.140625" style="8" customWidth="1"/>
    <col min="14483" max="14522" width="12.42578125" style="8" customWidth="1"/>
    <col min="14523" max="14523" width="20.140625" style="8" customWidth="1"/>
    <col min="14524" max="14524" width="21.42578125" style="8" customWidth="1"/>
    <col min="14525" max="14525" width="22.7109375" style="8" customWidth="1"/>
    <col min="14526" max="14526" width="13.7109375" style="8" customWidth="1"/>
    <col min="14527" max="14527" width="15" style="8" customWidth="1"/>
    <col min="14528" max="14530" width="17.5703125" style="8" customWidth="1"/>
    <col min="14531" max="14531" width="16.28515625" style="8" customWidth="1"/>
    <col min="14532" max="14532" width="15" style="8" customWidth="1"/>
    <col min="14533" max="14534" width="12.42578125" style="8" customWidth="1"/>
    <col min="14535" max="14536" width="17.5703125" style="8" customWidth="1"/>
    <col min="14537" max="14537" width="7.28515625" style="8" customWidth="1"/>
    <col min="14538" max="14538" width="21.42578125" style="8" customWidth="1"/>
    <col min="14539" max="14539" width="17.5703125" style="8" customWidth="1"/>
    <col min="14540" max="14540" width="20.140625" style="8" customWidth="1"/>
    <col min="14541" max="14541" width="16.28515625" style="8" customWidth="1"/>
    <col min="14542" max="14542" width="17.5703125" style="8" customWidth="1"/>
    <col min="14543" max="14543" width="6" style="8" customWidth="1"/>
    <col min="14544" max="14545" width="18.85546875" style="8" customWidth="1"/>
    <col min="14546" max="14547" width="20.140625" style="8" customWidth="1"/>
    <col min="14548" max="14548" width="6" style="8" customWidth="1"/>
    <col min="14549" max="14549" width="12.42578125" style="8" customWidth="1"/>
    <col min="14550" max="14550" width="18.85546875" style="8" customWidth="1"/>
    <col min="14551" max="14552" width="15" style="8" customWidth="1"/>
    <col min="14553" max="14553" width="7.28515625" style="8" customWidth="1"/>
    <col min="14554" max="14554" width="11.140625" style="8" customWidth="1"/>
    <col min="14555" max="14555" width="13.7109375" style="8" customWidth="1"/>
    <col min="14556" max="14556" width="18.85546875" style="8" customWidth="1"/>
    <col min="14557" max="14557" width="17.5703125" style="8" customWidth="1"/>
    <col min="14558" max="14558" width="25.28515625" style="8" customWidth="1"/>
    <col min="14559" max="14559" width="20.140625" style="8" customWidth="1"/>
    <col min="14560" max="14560" width="15" style="8" customWidth="1"/>
    <col min="14561" max="14561" width="17.5703125" style="8" customWidth="1"/>
    <col min="14562" max="14562" width="16.28515625" style="8" customWidth="1"/>
    <col min="14563" max="14564" width="15" style="8" customWidth="1"/>
    <col min="14565" max="14565" width="17.5703125" style="8" customWidth="1"/>
    <col min="14566" max="14566" width="20.140625" style="8" customWidth="1"/>
    <col min="14567" max="14567" width="16.28515625" style="8" customWidth="1"/>
    <col min="14568" max="14569" width="25.28515625" style="8" customWidth="1"/>
    <col min="14570" max="14570" width="18.85546875" style="8" customWidth="1"/>
    <col min="14571" max="14572" width="20.140625" style="8" customWidth="1"/>
    <col min="14573" max="14573" width="11.140625" style="8" customWidth="1"/>
    <col min="14574" max="14574" width="29.140625" style="8" customWidth="1"/>
    <col min="14575" max="14575" width="34.28515625" style="8" customWidth="1"/>
    <col min="14576" max="14577" width="9.85546875" style="8" customWidth="1"/>
    <col min="14578" max="14578" width="17.5703125" style="8" customWidth="1"/>
    <col min="14579" max="14579" width="18.85546875" style="8" customWidth="1"/>
    <col min="14580" max="14580" width="9.85546875" style="8" customWidth="1"/>
    <col min="14581" max="14582" width="6" style="8" customWidth="1"/>
    <col min="14583" max="14583" width="13.7109375" style="8" customWidth="1"/>
    <col min="14584" max="14585" width="15" style="8" customWidth="1"/>
    <col min="14586" max="14586" width="17.5703125" style="8" customWidth="1"/>
    <col min="14587" max="14587" width="9.85546875" style="8" customWidth="1"/>
    <col min="14588" max="14588" width="7.28515625" style="8" customWidth="1"/>
    <col min="14589" max="14589" width="6" style="8" customWidth="1"/>
    <col min="14590" max="14595" width="17.5703125" style="8" customWidth="1"/>
    <col min="14596" max="14738" width="20.140625" style="8" customWidth="1"/>
    <col min="14739" max="14778" width="12.42578125" style="8" customWidth="1"/>
    <col min="14779" max="14779" width="20.140625" style="8" customWidth="1"/>
    <col min="14780" max="14780" width="21.42578125" style="8" customWidth="1"/>
    <col min="14781" max="14781" width="22.7109375" style="8" customWidth="1"/>
    <col min="14782" max="14782" width="13.7109375" style="8" customWidth="1"/>
    <col min="14783" max="14783" width="15" style="8" customWidth="1"/>
    <col min="14784" max="14786" width="17.5703125" style="8" customWidth="1"/>
    <col min="14787" max="14787" width="16.28515625" style="8" customWidth="1"/>
    <col min="14788" max="14788" width="15" style="8" customWidth="1"/>
    <col min="14789" max="14790" width="12.42578125" style="8" customWidth="1"/>
    <col min="14791" max="14792" width="17.5703125" style="8" customWidth="1"/>
    <col min="14793" max="14793" width="7.28515625" style="8" customWidth="1"/>
    <col min="14794" max="14794" width="21.42578125" style="8" customWidth="1"/>
    <col min="14795" max="14795" width="17.5703125" style="8" customWidth="1"/>
    <col min="14796" max="14796" width="20.140625" style="8" customWidth="1"/>
    <col min="14797" max="14797" width="16.28515625" style="8" customWidth="1"/>
    <col min="14798" max="14798" width="17.5703125" style="8" customWidth="1"/>
    <col min="14799" max="14799" width="6" style="8" customWidth="1"/>
    <col min="14800" max="14801" width="18.85546875" style="8" customWidth="1"/>
    <col min="14802" max="14803" width="20.140625" style="8" customWidth="1"/>
    <col min="14804" max="14804" width="6" style="8" customWidth="1"/>
    <col min="14805" max="14805" width="12.42578125" style="8" customWidth="1"/>
    <col min="14806" max="14806" width="18.85546875" style="8" customWidth="1"/>
    <col min="14807" max="14808" width="15" style="8" customWidth="1"/>
    <col min="14809" max="14809" width="7.28515625" style="8" customWidth="1"/>
    <col min="14810" max="14810" width="11.140625" style="8" customWidth="1"/>
    <col min="14811" max="14811" width="13.7109375" style="8" customWidth="1"/>
    <col min="14812" max="14812" width="18.85546875" style="8" customWidth="1"/>
    <col min="14813" max="14813" width="17.5703125" style="8" customWidth="1"/>
    <col min="14814" max="14814" width="25.28515625" style="8" customWidth="1"/>
    <col min="14815" max="14815" width="20.140625" style="8" customWidth="1"/>
    <col min="14816" max="14816" width="15" style="8" customWidth="1"/>
    <col min="14817" max="14817" width="17.5703125" style="8" customWidth="1"/>
    <col min="14818" max="14818" width="16.28515625" style="8" customWidth="1"/>
    <col min="14819" max="14820" width="15" style="8" customWidth="1"/>
    <col min="14821" max="14821" width="17.5703125" style="8" customWidth="1"/>
    <col min="14822" max="14822" width="20.140625" style="8" customWidth="1"/>
    <col min="14823" max="14823" width="16.28515625" style="8" customWidth="1"/>
    <col min="14824" max="14825" width="25.28515625" style="8" customWidth="1"/>
    <col min="14826" max="14826" width="18.85546875" style="8" customWidth="1"/>
    <col min="14827" max="14828" width="20.140625" style="8" customWidth="1"/>
    <col min="14829" max="14829" width="11.140625" style="8" customWidth="1"/>
    <col min="14830" max="14830" width="29.140625" style="8" customWidth="1"/>
    <col min="14831" max="14831" width="34.28515625" style="8" customWidth="1"/>
    <col min="14832" max="14833" width="9.85546875" style="8" customWidth="1"/>
    <col min="14834" max="14834" width="17.5703125" style="8" customWidth="1"/>
    <col min="14835" max="14835" width="18.85546875" style="8" customWidth="1"/>
    <col min="14836" max="14836" width="9.85546875" style="8" customWidth="1"/>
    <col min="14837" max="14838" width="6" style="8" customWidth="1"/>
    <col min="14839" max="14839" width="13.7109375" style="8" customWidth="1"/>
    <col min="14840" max="14841" width="15" style="8" customWidth="1"/>
    <col min="14842" max="14842" width="17.5703125" style="8" customWidth="1"/>
    <col min="14843" max="14843" width="9.85546875" style="8" customWidth="1"/>
    <col min="14844" max="14844" width="7.28515625" style="8" customWidth="1"/>
    <col min="14845" max="14845" width="6" style="8" customWidth="1"/>
    <col min="14846" max="14851" width="17.5703125" style="8" customWidth="1"/>
    <col min="14852" max="14994" width="20.140625" style="8" customWidth="1"/>
    <col min="14995" max="15034" width="12.42578125" style="8" customWidth="1"/>
    <col min="15035" max="15035" width="20.140625" style="8" customWidth="1"/>
    <col min="15036" max="15036" width="21.42578125" style="8" customWidth="1"/>
    <col min="15037" max="15037" width="22.7109375" style="8" customWidth="1"/>
    <col min="15038" max="15038" width="13.7109375" style="8" customWidth="1"/>
    <col min="15039" max="15039" width="15" style="8" customWidth="1"/>
    <col min="15040" max="15042" width="17.5703125" style="8" customWidth="1"/>
    <col min="15043" max="15043" width="16.28515625" style="8" customWidth="1"/>
    <col min="15044" max="15044" width="15" style="8" customWidth="1"/>
    <col min="15045" max="15046" width="12.42578125" style="8" customWidth="1"/>
    <col min="15047" max="15048" width="17.5703125" style="8" customWidth="1"/>
    <col min="15049" max="15049" width="7.28515625" style="8" customWidth="1"/>
    <col min="15050" max="15050" width="21.42578125" style="8" customWidth="1"/>
    <col min="15051" max="15051" width="17.5703125" style="8" customWidth="1"/>
    <col min="15052" max="15052" width="20.140625" style="8" customWidth="1"/>
    <col min="15053" max="15053" width="16.28515625" style="8" customWidth="1"/>
    <col min="15054" max="15054" width="17.5703125" style="8" customWidth="1"/>
    <col min="15055" max="15055" width="6" style="8" customWidth="1"/>
    <col min="15056" max="15057" width="18.85546875" style="8" customWidth="1"/>
    <col min="15058" max="15059" width="20.140625" style="8" customWidth="1"/>
    <col min="15060" max="15060" width="6" style="8" customWidth="1"/>
    <col min="15061" max="15061" width="12.42578125" style="8" customWidth="1"/>
    <col min="15062" max="15062" width="18.85546875" style="8" customWidth="1"/>
    <col min="15063" max="15064" width="15" style="8" customWidth="1"/>
    <col min="15065" max="15065" width="7.28515625" style="8" customWidth="1"/>
    <col min="15066" max="15066" width="11.140625" style="8" customWidth="1"/>
    <col min="15067" max="15067" width="13.7109375" style="8" customWidth="1"/>
    <col min="15068" max="15068" width="18.85546875" style="8" customWidth="1"/>
    <col min="15069" max="15069" width="17.5703125" style="8" customWidth="1"/>
    <col min="15070" max="15070" width="25.28515625" style="8" customWidth="1"/>
    <col min="15071" max="15071" width="20.140625" style="8" customWidth="1"/>
    <col min="15072" max="15072" width="15" style="8" customWidth="1"/>
    <col min="15073" max="15073" width="17.5703125" style="8" customWidth="1"/>
    <col min="15074" max="15074" width="16.28515625" style="8" customWidth="1"/>
    <col min="15075" max="15076" width="15" style="8" customWidth="1"/>
    <col min="15077" max="15077" width="17.5703125" style="8" customWidth="1"/>
    <col min="15078" max="15078" width="20.140625" style="8" customWidth="1"/>
    <col min="15079" max="15079" width="16.28515625" style="8" customWidth="1"/>
    <col min="15080" max="15081" width="25.28515625" style="8" customWidth="1"/>
    <col min="15082" max="15082" width="18.85546875" style="8" customWidth="1"/>
    <col min="15083" max="15084" width="20.140625" style="8" customWidth="1"/>
    <col min="15085" max="15085" width="11.140625" style="8" customWidth="1"/>
    <col min="15086" max="15086" width="29.140625" style="8" customWidth="1"/>
    <col min="15087" max="15087" width="34.28515625" style="8" customWidth="1"/>
    <col min="15088" max="15089" width="9.85546875" style="8" customWidth="1"/>
    <col min="15090" max="15090" width="17.5703125" style="8" customWidth="1"/>
    <col min="15091" max="15091" width="18.85546875" style="8" customWidth="1"/>
    <col min="15092" max="15092" width="9.85546875" style="8" customWidth="1"/>
    <col min="15093" max="15094" width="6" style="8" customWidth="1"/>
    <col min="15095" max="15095" width="13.7109375" style="8" customWidth="1"/>
    <col min="15096" max="15097" width="15" style="8" customWidth="1"/>
    <col min="15098" max="15098" width="17.5703125" style="8" customWidth="1"/>
    <col min="15099" max="15099" width="9.85546875" style="8" customWidth="1"/>
    <col min="15100" max="15100" width="7.28515625" style="8" customWidth="1"/>
    <col min="15101" max="15101" width="6" style="8" customWidth="1"/>
    <col min="15102" max="15107" width="17.5703125" style="8" customWidth="1"/>
    <col min="15108" max="15250" width="20.140625" style="8" customWidth="1"/>
    <col min="15251" max="15290" width="12.42578125" style="8" customWidth="1"/>
    <col min="15291" max="15291" width="20.140625" style="8" customWidth="1"/>
    <col min="15292" max="15292" width="21.42578125" style="8" customWidth="1"/>
    <col min="15293" max="15293" width="22.7109375" style="8" customWidth="1"/>
    <col min="15294" max="15294" width="13.7109375" style="8" customWidth="1"/>
    <col min="15295" max="15295" width="15" style="8" customWidth="1"/>
    <col min="15296" max="15298" width="17.5703125" style="8" customWidth="1"/>
    <col min="15299" max="15299" width="16.28515625" style="8" customWidth="1"/>
    <col min="15300" max="15300" width="15" style="8" customWidth="1"/>
    <col min="15301" max="15302" width="12.42578125" style="8" customWidth="1"/>
    <col min="15303" max="15304" width="17.5703125" style="8" customWidth="1"/>
    <col min="15305" max="15305" width="7.28515625" style="8" customWidth="1"/>
    <col min="15306" max="15306" width="21.42578125" style="8" customWidth="1"/>
    <col min="15307" max="15307" width="17.5703125" style="8" customWidth="1"/>
    <col min="15308" max="15308" width="20.140625" style="8" customWidth="1"/>
    <col min="15309" max="15309" width="16.28515625" style="8" customWidth="1"/>
    <col min="15310" max="15310" width="17.5703125" style="8" customWidth="1"/>
    <col min="15311" max="15311" width="6" style="8" customWidth="1"/>
    <col min="15312" max="15313" width="18.85546875" style="8" customWidth="1"/>
    <col min="15314" max="15315" width="20.140625" style="8" customWidth="1"/>
    <col min="15316" max="15316" width="6" style="8" customWidth="1"/>
    <col min="15317" max="15317" width="12.42578125" style="8" customWidth="1"/>
    <col min="15318" max="15318" width="18.85546875" style="8" customWidth="1"/>
    <col min="15319" max="15320" width="15" style="8" customWidth="1"/>
    <col min="15321" max="15321" width="7.28515625" style="8" customWidth="1"/>
    <col min="15322" max="15322" width="11.140625" style="8" customWidth="1"/>
    <col min="15323" max="15323" width="13.7109375" style="8" customWidth="1"/>
    <col min="15324" max="15324" width="18.85546875" style="8" customWidth="1"/>
    <col min="15325" max="15325" width="17.5703125" style="8" customWidth="1"/>
    <col min="15326" max="15326" width="25.28515625" style="8" customWidth="1"/>
    <col min="15327" max="15327" width="20.140625" style="8" customWidth="1"/>
    <col min="15328" max="15328" width="15" style="8" customWidth="1"/>
    <col min="15329" max="15329" width="17.5703125" style="8" customWidth="1"/>
    <col min="15330" max="15330" width="16.28515625" style="8" customWidth="1"/>
    <col min="15331" max="15332" width="15" style="8" customWidth="1"/>
    <col min="15333" max="15333" width="17.5703125" style="8" customWidth="1"/>
    <col min="15334" max="15334" width="20.140625" style="8" customWidth="1"/>
    <col min="15335" max="15335" width="16.28515625" style="8" customWidth="1"/>
    <col min="15336" max="15337" width="25.28515625" style="8" customWidth="1"/>
    <col min="15338" max="15338" width="18.85546875" style="8" customWidth="1"/>
    <col min="15339" max="15340" width="20.140625" style="8" customWidth="1"/>
    <col min="15341" max="15341" width="11.140625" style="8" customWidth="1"/>
    <col min="15342" max="15342" width="29.140625" style="8" customWidth="1"/>
    <col min="15343" max="15343" width="34.28515625" style="8" customWidth="1"/>
    <col min="15344" max="15345" width="9.85546875" style="8" customWidth="1"/>
    <col min="15346" max="15346" width="17.5703125" style="8" customWidth="1"/>
    <col min="15347" max="15347" width="18.85546875" style="8" customWidth="1"/>
    <col min="15348" max="15348" width="9.85546875" style="8" customWidth="1"/>
    <col min="15349" max="15350" width="6" style="8" customWidth="1"/>
    <col min="15351" max="15351" width="13.7109375" style="8" customWidth="1"/>
    <col min="15352" max="15353" width="15" style="8" customWidth="1"/>
    <col min="15354" max="15354" width="17.5703125" style="8" customWidth="1"/>
    <col min="15355" max="15355" width="9.85546875" style="8" customWidth="1"/>
    <col min="15356" max="15356" width="7.28515625" style="8" customWidth="1"/>
    <col min="15357" max="15357" width="6" style="8" customWidth="1"/>
    <col min="15358" max="15363" width="17.5703125" style="8" customWidth="1"/>
    <col min="15364" max="15506" width="20.140625" style="8" customWidth="1"/>
    <col min="15507" max="15546" width="12.42578125" style="8" customWidth="1"/>
    <col min="15547" max="15547" width="20.140625" style="8" customWidth="1"/>
    <col min="15548" max="15548" width="21.42578125" style="8" customWidth="1"/>
    <col min="15549" max="15549" width="22.7109375" style="8" customWidth="1"/>
    <col min="15550" max="15550" width="13.7109375" style="8" customWidth="1"/>
    <col min="15551" max="15551" width="15" style="8" customWidth="1"/>
    <col min="15552" max="15554" width="17.5703125" style="8" customWidth="1"/>
    <col min="15555" max="15555" width="16.28515625" style="8" customWidth="1"/>
    <col min="15556" max="15556" width="15" style="8" customWidth="1"/>
    <col min="15557" max="15558" width="12.42578125" style="8" customWidth="1"/>
    <col min="15559" max="15560" width="17.5703125" style="8" customWidth="1"/>
    <col min="15561" max="15561" width="7.28515625" style="8" customWidth="1"/>
    <col min="15562" max="15562" width="21.42578125" style="8" customWidth="1"/>
    <col min="15563" max="15563" width="17.5703125" style="8" customWidth="1"/>
    <col min="15564" max="15564" width="20.140625" style="8" customWidth="1"/>
    <col min="15565" max="15565" width="16.28515625" style="8" customWidth="1"/>
    <col min="15566" max="15566" width="17.5703125" style="8" customWidth="1"/>
    <col min="15567" max="15567" width="6" style="8" customWidth="1"/>
    <col min="15568" max="15569" width="18.85546875" style="8" customWidth="1"/>
    <col min="15570" max="15571" width="20.140625" style="8" customWidth="1"/>
    <col min="15572" max="15572" width="6" style="8" customWidth="1"/>
    <col min="15573" max="15573" width="12.42578125" style="8" customWidth="1"/>
    <col min="15574" max="15574" width="18.85546875" style="8" customWidth="1"/>
    <col min="15575" max="15576" width="15" style="8" customWidth="1"/>
    <col min="15577" max="15577" width="7.28515625" style="8" customWidth="1"/>
    <col min="15578" max="15578" width="11.140625" style="8" customWidth="1"/>
    <col min="15579" max="15579" width="13.7109375" style="8" customWidth="1"/>
    <col min="15580" max="15580" width="18.85546875" style="8" customWidth="1"/>
    <col min="15581" max="15581" width="17.5703125" style="8" customWidth="1"/>
    <col min="15582" max="15582" width="25.28515625" style="8" customWidth="1"/>
    <col min="15583" max="15583" width="20.140625" style="8" customWidth="1"/>
    <col min="15584" max="15584" width="15" style="8" customWidth="1"/>
    <col min="15585" max="15585" width="17.5703125" style="8" customWidth="1"/>
    <col min="15586" max="15586" width="16.28515625" style="8" customWidth="1"/>
    <col min="15587" max="15588" width="15" style="8" customWidth="1"/>
    <col min="15589" max="15589" width="17.5703125" style="8" customWidth="1"/>
    <col min="15590" max="15590" width="20.140625" style="8" customWidth="1"/>
    <col min="15591" max="15591" width="16.28515625" style="8" customWidth="1"/>
    <col min="15592" max="15593" width="25.28515625" style="8" customWidth="1"/>
    <col min="15594" max="15594" width="18.85546875" style="8" customWidth="1"/>
    <col min="15595" max="15596" width="20.140625" style="8" customWidth="1"/>
    <col min="15597" max="15597" width="11.140625" style="8" customWidth="1"/>
    <col min="15598" max="15598" width="29.140625" style="8" customWidth="1"/>
    <col min="15599" max="15599" width="34.28515625" style="8" customWidth="1"/>
    <col min="15600" max="15601" width="9.85546875" style="8" customWidth="1"/>
    <col min="15602" max="15602" width="17.5703125" style="8" customWidth="1"/>
    <col min="15603" max="15603" width="18.85546875" style="8" customWidth="1"/>
    <col min="15604" max="15604" width="9.85546875" style="8" customWidth="1"/>
    <col min="15605" max="15606" width="6" style="8" customWidth="1"/>
    <col min="15607" max="15607" width="13.7109375" style="8" customWidth="1"/>
    <col min="15608" max="15609" width="15" style="8" customWidth="1"/>
    <col min="15610" max="15610" width="17.5703125" style="8" customWidth="1"/>
    <col min="15611" max="15611" width="9.85546875" style="8" customWidth="1"/>
    <col min="15612" max="15612" width="7.28515625" style="8" customWidth="1"/>
    <col min="15613" max="15613" width="6" style="8" customWidth="1"/>
    <col min="15614" max="15619" width="17.5703125" style="8" customWidth="1"/>
    <col min="15620" max="15762" width="20.140625" style="8" customWidth="1"/>
    <col min="15763" max="15802" width="12.42578125" style="8" customWidth="1"/>
    <col min="15803" max="15803" width="20.140625" style="8" customWidth="1"/>
    <col min="15804" max="15804" width="21.42578125" style="8" customWidth="1"/>
    <col min="15805" max="15805" width="22.7109375" style="8" customWidth="1"/>
    <col min="15806" max="15806" width="13.7109375" style="8" customWidth="1"/>
    <col min="15807" max="15807" width="15" style="8" customWidth="1"/>
    <col min="15808" max="15810" width="17.5703125" style="8" customWidth="1"/>
    <col min="15811" max="15811" width="16.28515625" style="8" customWidth="1"/>
    <col min="15812" max="15812" width="15" style="8" customWidth="1"/>
    <col min="15813" max="15814" width="12.42578125" style="8" customWidth="1"/>
    <col min="15815" max="15816" width="17.5703125" style="8" customWidth="1"/>
    <col min="15817" max="15817" width="7.28515625" style="8" customWidth="1"/>
    <col min="15818" max="15818" width="21.42578125" style="8" customWidth="1"/>
    <col min="15819" max="15819" width="17.5703125" style="8" customWidth="1"/>
    <col min="15820" max="15820" width="20.140625" style="8" customWidth="1"/>
    <col min="15821" max="15821" width="16.28515625" style="8" customWidth="1"/>
    <col min="15822" max="15822" width="17.5703125" style="8" customWidth="1"/>
    <col min="15823" max="15823" width="6" style="8" customWidth="1"/>
    <col min="15824" max="15825" width="18.85546875" style="8" customWidth="1"/>
    <col min="15826" max="15827" width="20.140625" style="8" customWidth="1"/>
    <col min="15828" max="15828" width="6" style="8" customWidth="1"/>
    <col min="15829" max="15829" width="12.42578125" style="8" customWidth="1"/>
    <col min="15830" max="15830" width="18.85546875" style="8" customWidth="1"/>
    <col min="15831" max="15832" width="15" style="8" customWidth="1"/>
    <col min="15833" max="15833" width="7.28515625" style="8" customWidth="1"/>
    <col min="15834" max="15834" width="11.140625" style="8" customWidth="1"/>
    <col min="15835" max="15835" width="13.7109375" style="8" customWidth="1"/>
    <col min="15836" max="15836" width="18.85546875" style="8" customWidth="1"/>
    <col min="15837" max="15837" width="17.5703125" style="8" customWidth="1"/>
    <col min="15838" max="15838" width="25.28515625" style="8" customWidth="1"/>
    <col min="15839" max="15839" width="20.140625" style="8" customWidth="1"/>
    <col min="15840" max="15840" width="15" style="8" customWidth="1"/>
    <col min="15841" max="15841" width="17.5703125" style="8" customWidth="1"/>
    <col min="15842" max="15842" width="16.28515625" style="8" customWidth="1"/>
    <col min="15843" max="15844" width="15" style="8" customWidth="1"/>
    <col min="15845" max="15845" width="17.5703125" style="8" customWidth="1"/>
    <col min="15846" max="15846" width="20.140625" style="8" customWidth="1"/>
    <col min="15847" max="15847" width="16.28515625" style="8" customWidth="1"/>
    <col min="15848" max="15849" width="25.28515625" style="8" customWidth="1"/>
    <col min="15850" max="15850" width="18.85546875" style="8" customWidth="1"/>
    <col min="15851" max="15852" width="20.140625" style="8" customWidth="1"/>
    <col min="15853" max="15853" width="11.140625" style="8" customWidth="1"/>
    <col min="15854" max="15854" width="29.140625" style="8" customWidth="1"/>
    <col min="15855" max="15855" width="34.28515625" style="8" customWidth="1"/>
    <col min="15856" max="15857" width="9.85546875" style="8" customWidth="1"/>
    <col min="15858" max="15858" width="17.5703125" style="8" customWidth="1"/>
    <col min="15859" max="15859" width="18.85546875" style="8" customWidth="1"/>
    <col min="15860" max="15860" width="9.85546875" style="8" customWidth="1"/>
    <col min="15861" max="15862" width="6" style="8" customWidth="1"/>
    <col min="15863" max="15863" width="13.7109375" style="8" customWidth="1"/>
    <col min="15864" max="15865" width="15" style="8" customWidth="1"/>
    <col min="15866" max="15866" width="17.5703125" style="8" customWidth="1"/>
    <col min="15867" max="15867" width="9.85546875" style="8" customWidth="1"/>
    <col min="15868" max="15868" width="7.28515625" style="8" customWidth="1"/>
    <col min="15869" max="15869" width="6" style="8" customWidth="1"/>
    <col min="15870" max="15875" width="17.5703125" style="8" customWidth="1"/>
    <col min="15876" max="16018" width="20.140625" style="8" customWidth="1"/>
    <col min="16019" max="16058" width="12.42578125" style="8" customWidth="1"/>
    <col min="16059" max="16059" width="20.140625" style="8" customWidth="1"/>
    <col min="16060" max="16060" width="21.42578125" style="8" customWidth="1"/>
    <col min="16061" max="16061" width="22.7109375" style="8" customWidth="1"/>
    <col min="16062" max="16062" width="13.7109375" style="8" customWidth="1"/>
    <col min="16063" max="16063" width="15" style="8" customWidth="1"/>
    <col min="16064" max="16066" width="17.5703125" style="8" customWidth="1"/>
    <col min="16067" max="16067" width="16.28515625" style="8" customWidth="1"/>
    <col min="16068" max="16068" width="15" style="8" customWidth="1"/>
    <col min="16069" max="16070" width="12.42578125" style="8" customWidth="1"/>
    <col min="16071" max="16072" width="17.5703125" style="8" customWidth="1"/>
    <col min="16073" max="16073" width="7.28515625" style="8" customWidth="1"/>
    <col min="16074" max="16074" width="21.42578125" style="8" customWidth="1"/>
    <col min="16075" max="16075" width="17.5703125" style="8" customWidth="1"/>
    <col min="16076" max="16076" width="20.140625" style="8" customWidth="1"/>
    <col min="16077" max="16077" width="16.28515625" style="8" customWidth="1"/>
    <col min="16078" max="16078" width="17.5703125" style="8" customWidth="1"/>
    <col min="16079" max="16079" width="6" style="8" customWidth="1"/>
    <col min="16080" max="16081" width="18.85546875" style="8" customWidth="1"/>
    <col min="16082" max="16083" width="20.140625" style="8" customWidth="1"/>
    <col min="16084" max="16084" width="6" style="8" customWidth="1"/>
    <col min="16085" max="16085" width="12.42578125" style="8" customWidth="1"/>
    <col min="16086" max="16086" width="18.85546875" style="8" customWidth="1"/>
    <col min="16087" max="16088" width="15" style="8" customWidth="1"/>
    <col min="16089" max="16089" width="7.28515625" style="8" customWidth="1"/>
    <col min="16090" max="16090" width="11.140625" style="8" customWidth="1"/>
    <col min="16091" max="16091" width="13.7109375" style="8" customWidth="1"/>
    <col min="16092" max="16092" width="18.85546875" style="8" customWidth="1"/>
    <col min="16093" max="16093" width="17.5703125" style="8" customWidth="1"/>
    <col min="16094" max="16094" width="25.28515625" style="8" customWidth="1"/>
    <col min="16095" max="16095" width="20.140625" style="8" customWidth="1"/>
    <col min="16096" max="16096" width="15" style="8" customWidth="1"/>
    <col min="16097" max="16097" width="17.5703125" style="8" customWidth="1"/>
    <col min="16098" max="16098" width="16.28515625" style="8" customWidth="1"/>
    <col min="16099" max="16100" width="15" style="8" customWidth="1"/>
    <col min="16101" max="16101" width="17.5703125" style="8" customWidth="1"/>
    <col min="16102" max="16102" width="20.140625" style="8" customWidth="1"/>
    <col min="16103" max="16103" width="16.28515625" style="8" customWidth="1"/>
    <col min="16104" max="16105" width="25.28515625" style="8" customWidth="1"/>
    <col min="16106" max="16106" width="18.85546875" style="8" customWidth="1"/>
    <col min="16107" max="16108" width="20.140625" style="8" customWidth="1"/>
    <col min="16109" max="16109" width="11.140625" style="8" customWidth="1"/>
    <col min="16110" max="16110" width="29.140625" style="8" customWidth="1"/>
    <col min="16111" max="16111" width="34.28515625" style="8" customWidth="1"/>
    <col min="16112" max="16113" width="9.85546875" style="8" customWidth="1"/>
    <col min="16114" max="16114" width="17.5703125" style="8" customWidth="1"/>
    <col min="16115" max="16115" width="18.85546875" style="8" customWidth="1"/>
    <col min="16116" max="16116" width="9.85546875" style="8" customWidth="1"/>
    <col min="16117" max="16118" width="6" style="8" customWidth="1"/>
    <col min="16119" max="16119" width="13.7109375" style="8" customWidth="1"/>
    <col min="16120" max="16121" width="15" style="8" customWidth="1"/>
    <col min="16122" max="16122" width="17.5703125" style="8" customWidth="1"/>
    <col min="16123" max="16123" width="9.85546875" style="8" customWidth="1"/>
    <col min="16124" max="16124" width="7.28515625" style="8" customWidth="1"/>
    <col min="16125" max="16125" width="6" style="8" customWidth="1"/>
    <col min="16126" max="16131" width="17.5703125" style="8" customWidth="1"/>
    <col min="16132" max="16274" width="20.140625" style="8" customWidth="1"/>
    <col min="16275" max="16384" width="12.42578125" style="8" customWidth="1"/>
  </cols>
  <sheetData>
    <row r="1" spans="1:186" s="38" customFormat="1" ht="15" x14ac:dyDescent="0.2">
      <c r="A1" s="48"/>
      <c r="B1" s="91">
        <f ca="1">WORKDAY(TODAY(),1,$Z$160:$Z$544)</f>
        <v>45796</v>
      </c>
      <c r="C1" s="6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83"/>
      <c r="P1" s="72"/>
      <c r="Q1" s="72"/>
      <c r="R1" s="64"/>
      <c r="S1" s="64"/>
      <c r="T1" s="64"/>
      <c r="U1" s="64"/>
      <c r="V1" s="64"/>
      <c r="W1" s="84"/>
      <c r="X1" s="82"/>
      <c r="Y1" s="33"/>
      <c r="Z1" s="51" t="s">
        <v>0</v>
      </c>
      <c r="AA1" s="36"/>
      <c r="AB1" s="51" t="s">
        <v>77</v>
      </c>
      <c r="AC1" s="33"/>
      <c r="AD1" s="33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</row>
    <row r="2" spans="1:186" s="38" customFormat="1" ht="15" x14ac:dyDescent="0.2">
      <c r="A2" s="46"/>
      <c r="B2" s="92" t="s">
        <v>87</v>
      </c>
      <c r="C2" s="85"/>
      <c r="D2" s="85"/>
      <c r="E2" s="86"/>
      <c r="F2" s="87"/>
      <c r="G2" s="87"/>
      <c r="H2" s="87"/>
      <c r="I2" s="88"/>
      <c r="J2" s="88"/>
      <c r="K2" s="85"/>
      <c r="L2" s="85"/>
      <c r="M2" s="85"/>
      <c r="N2" s="85"/>
      <c r="O2" s="89"/>
      <c r="P2" s="85"/>
      <c r="Q2" s="85"/>
      <c r="R2" s="90"/>
      <c r="S2" s="90"/>
      <c r="T2" s="90"/>
      <c r="U2" s="90"/>
      <c r="V2" s="90"/>
      <c r="W2" s="84"/>
      <c r="X2" s="82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</row>
    <row r="3" spans="1:186" s="38" customFormat="1" ht="15" x14ac:dyDescent="0.2">
      <c r="B3" s="93" t="s">
        <v>80</v>
      </c>
      <c r="C3" s="85"/>
      <c r="D3" s="85"/>
      <c r="E3" s="86"/>
      <c r="F3" s="87"/>
      <c r="G3" s="87"/>
      <c r="H3" s="87"/>
      <c r="I3" s="88"/>
      <c r="J3" s="88"/>
      <c r="K3" s="85"/>
      <c r="L3" s="85"/>
      <c r="M3" s="85"/>
      <c r="N3" s="85"/>
      <c r="O3" s="89"/>
      <c r="P3" s="85"/>
      <c r="Q3" s="85"/>
      <c r="R3" s="90"/>
      <c r="S3" s="90"/>
      <c r="T3" s="90"/>
      <c r="U3" s="90"/>
      <c r="V3" s="90"/>
      <c r="W3" s="84"/>
      <c r="X3" s="82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</row>
    <row r="4" spans="1:186" s="38" customFormat="1" ht="12.75" customHeight="1" x14ac:dyDescent="0.25">
      <c r="A4" s="121" t="s">
        <v>81</v>
      </c>
      <c r="B4" s="94" t="s">
        <v>78</v>
      </c>
      <c r="C4" s="85"/>
      <c r="D4" s="85"/>
      <c r="E4" s="86"/>
      <c r="F4" s="87"/>
      <c r="G4" s="87"/>
      <c r="H4" s="87"/>
      <c r="I4" s="88"/>
      <c r="J4" s="88"/>
      <c r="K4" s="85"/>
      <c r="L4" s="85"/>
      <c r="M4" s="85"/>
      <c r="N4" s="85"/>
      <c r="O4" s="89"/>
      <c r="P4" s="85"/>
      <c r="Q4" s="85"/>
      <c r="R4" s="90"/>
      <c r="S4" s="90"/>
      <c r="T4" s="90"/>
      <c r="U4" s="90"/>
      <c r="V4" s="90"/>
      <c r="W4" s="84"/>
      <c r="X4" s="82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</row>
    <row r="5" spans="1:186" s="38" customFormat="1" ht="15" x14ac:dyDescent="0.25">
      <c r="A5" s="121" t="s">
        <v>92</v>
      </c>
      <c r="B5" s="116">
        <v>2</v>
      </c>
      <c r="C5" s="116">
        <f>B5+1</f>
        <v>3</v>
      </c>
      <c r="D5" s="116">
        <f t="shared" ref="D5:R5" si="0">C5+1</f>
        <v>4</v>
      </c>
      <c r="E5" s="116">
        <f t="shared" si="0"/>
        <v>5</v>
      </c>
      <c r="F5" s="116">
        <f t="shared" si="0"/>
        <v>6</v>
      </c>
      <c r="G5" s="116">
        <f t="shared" si="0"/>
        <v>7</v>
      </c>
      <c r="H5" s="116">
        <f t="shared" si="0"/>
        <v>8</v>
      </c>
      <c r="I5" s="116">
        <f t="shared" si="0"/>
        <v>9</v>
      </c>
      <c r="J5" s="116">
        <f t="shared" si="0"/>
        <v>10</v>
      </c>
      <c r="K5" s="116">
        <f t="shared" si="0"/>
        <v>11</v>
      </c>
      <c r="L5" s="116">
        <f t="shared" si="0"/>
        <v>12</v>
      </c>
      <c r="M5" s="116">
        <f t="shared" si="0"/>
        <v>13</v>
      </c>
      <c r="N5" s="116">
        <f t="shared" si="0"/>
        <v>14</v>
      </c>
      <c r="O5" s="116">
        <f t="shared" si="0"/>
        <v>15</v>
      </c>
      <c r="P5" s="116">
        <f t="shared" si="0"/>
        <v>16</v>
      </c>
      <c r="Q5" s="116">
        <f t="shared" si="0"/>
        <v>17</v>
      </c>
      <c r="R5" s="116">
        <f t="shared" si="0"/>
        <v>18</v>
      </c>
      <c r="S5" s="116">
        <f t="shared" ref="S5:X5" si="1">R5+1</f>
        <v>19</v>
      </c>
      <c r="T5" s="116">
        <f t="shared" si="1"/>
        <v>20</v>
      </c>
      <c r="U5" s="116">
        <f t="shared" si="1"/>
        <v>21</v>
      </c>
      <c r="V5" s="116">
        <f t="shared" si="1"/>
        <v>22</v>
      </c>
      <c r="W5" s="116">
        <f t="shared" si="1"/>
        <v>23</v>
      </c>
      <c r="X5" s="116">
        <f t="shared" si="1"/>
        <v>24</v>
      </c>
      <c r="Y5" s="44"/>
      <c r="Z5" s="44"/>
      <c r="AA5" s="45"/>
      <c r="AB5" s="44"/>
      <c r="AC5" s="44"/>
      <c r="AD5" s="44"/>
      <c r="AE5" s="44"/>
      <c r="AF5" s="44"/>
      <c r="AG5" s="44"/>
      <c r="AH5" s="44"/>
      <c r="AI5" s="44"/>
      <c r="AJ5" s="44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</row>
    <row r="6" spans="1:186" s="38" customFormat="1" ht="15" x14ac:dyDescent="0.25">
      <c r="A6" s="109" t="s">
        <v>56</v>
      </c>
      <c r="B6" s="115" t="s">
        <v>58</v>
      </c>
      <c r="C6" s="115" t="s">
        <v>59</v>
      </c>
      <c r="D6" s="115" t="s">
        <v>60</v>
      </c>
      <c r="E6" s="115" t="s">
        <v>61</v>
      </c>
      <c r="F6" s="115" t="s">
        <v>62</v>
      </c>
      <c r="G6" s="115" t="s">
        <v>63</v>
      </c>
      <c r="H6" s="115" t="s">
        <v>64</v>
      </c>
      <c r="I6" s="115" t="s">
        <v>65</v>
      </c>
      <c r="J6" s="115" t="s">
        <v>66</v>
      </c>
      <c r="K6" s="115" t="s">
        <v>67</v>
      </c>
      <c r="L6" s="115" t="s">
        <v>68</v>
      </c>
      <c r="M6" s="115" t="s">
        <v>69</v>
      </c>
      <c r="N6" s="115" t="s">
        <v>70</v>
      </c>
      <c r="O6" s="115" t="s">
        <v>71</v>
      </c>
      <c r="P6" s="115" t="s">
        <v>72</v>
      </c>
      <c r="Q6" s="115" t="s">
        <v>73</v>
      </c>
      <c r="R6" s="115" t="s">
        <v>74</v>
      </c>
      <c r="S6" s="115"/>
      <c r="T6" s="115"/>
      <c r="U6" s="115"/>
      <c r="V6" s="115"/>
      <c r="W6" s="115" t="s">
        <v>75</v>
      </c>
      <c r="X6" s="115"/>
      <c r="Y6" s="33"/>
      <c r="Z6" s="33"/>
      <c r="AA6" s="36"/>
      <c r="AB6" s="33"/>
      <c r="AC6" s="33"/>
      <c r="AD6" s="33"/>
      <c r="AE6" s="33"/>
      <c r="AF6" s="33"/>
      <c r="AG6" s="33"/>
      <c r="AH6" s="33"/>
      <c r="AI6" s="35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</row>
    <row r="7" spans="1:186" s="38" customFormat="1" ht="15" x14ac:dyDescent="0.15">
      <c r="A7" s="110">
        <v>44180</v>
      </c>
      <c r="B7" s="69" t="s">
        <v>4</v>
      </c>
      <c r="C7" s="69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9" t="s">
        <v>10</v>
      </c>
      <c r="Q7" s="70" t="s">
        <v>11</v>
      </c>
      <c r="R7" s="70" t="s">
        <v>11</v>
      </c>
      <c r="S7" s="70" t="s">
        <v>82</v>
      </c>
      <c r="T7" s="70"/>
      <c r="U7" s="70"/>
      <c r="V7" s="70"/>
      <c r="W7" s="101" t="s">
        <v>12</v>
      </c>
      <c r="X7" s="102" t="s">
        <v>12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</row>
    <row r="8" spans="1:186" s="38" customFormat="1" ht="12.75" x14ac:dyDescent="0.15">
      <c r="A8" s="111" t="s">
        <v>57</v>
      </c>
      <c r="B8" s="69" t="s">
        <v>76</v>
      </c>
      <c r="C8" s="69" t="s">
        <v>13</v>
      </c>
      <c r="D8" s="103" t="s">
        <v>14</v>
      </c>
      <c r="E8" s="104" t="s">
        <v>15</v>
      </c>
      <c r="F8" s="69" t="s">
        <v>15</v>
      </c>
      <c r="G8" s="69" t="s">
        <v>15</v>
      </c>
      <c r="H8" s="69" t="s">
        <v>15</v>
      </c>
      <c r="I8" s="105"/>
      <c r="J8" s="105" t="s">
        <v>3</v>
      </c>
      <c r="K8" s="106" t="s">
        <v>16</v>
      </c>
      <c r="L8" s="106" t="s">
        <v>16</v>
      </c>
      <c r="M8" s="99" t="s">
        <v>15</v>
      </c>
      <c r="N8" s="99" t="s">
        <v>17</v>
      </c>
      <c r="O8" s="100"/>
      <c r="P8" s="69"/>
      <c r="Q8" s="69"/>
      <c r="R8" s="70"/>
      <c r="S8" s="122"/>
      <c r="T8" s="122"/>
      <c r="U8" s="122"/>
      <c r="V8" s="122"/>
      <c r="W8" s="101" t="s">
        <v>18</v>
      </c>
      <c r="X8" s="102" t="s">
        <v>3</v>
      </c>
      <c r="Y8" s="33"/>
      <c r="Z8" s="33"/>
      <c r="AA8" s="36"/>
      <c r="AB8" s="33"/>
      <c r="AC8" s="33"/>
      <c r="AD8" s="33"/>
      <c r="AE8" s="33"/>
      <c r="AF8" s="33"/>
      <c r="AG8" s="33"/>
      <c r="AH8" s="33"/>
      <c r="AI8" s="35"/>
      <c r="AJ8" s="33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</row>
    <row r="9" spans="1:186" s="38" customFormat="1" ht="18.75" x14ac:dyDescent="0.3">
      <c r="A9" s="118">
        <v>44270</v>
      </c>
      <c r="B9" s="119" t="s">
        <v>88</v>
      </c>
      <c r="C9" s="69"/>
      <c r="D9" s="69"/>
      <c r="E9" s="104" t="s">
        <v>19</v>
      </c>
      <c r="F9" s="69" t="s">
        <v>20</v>
      </c>
      <c r="G9" s="69" t="s">
        <v>20</v>
      </c>
      <c r="H9" s="69" t="s">
        <v>20</v>
      </c>
      <c r="I9" s="105" t="s">
        <v>21</v>
      </c>
      <c r="J9" s="105" t="s">
        <v>22</v>
      </c>
      <c r="K9" s="106" t="s">
        <v>23</v>
      </c>
      <c r="L9" s="106" t="s">
        <v>23</v>
      </c>
      <c r="M9" s="99" t="s">
        <v>24</v>
      </c>
      <c r="N9" s="69" t="s">
        <v>20</v>
      </c>
      <c r="O9" s="100"/>
      <c r="P9" s="69"/>
      <c r="Q9" s="69"/>
      <c r="R9" s="70"/>
      <c r="S9" s="70"/>
      <c r="T9" s="70"/>
      <c r="U9" s="70"/>
      <c r="V9" s="70"/>
      <c r="W9" s="101" t="s">
        <v>25</v>
      </c>
      <c r="X9" s="102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</row>
    <row r="10" spans="1:186" s="38" customFormat="1" ht="12.75" x14ac:dyDescent="0.15">
      <c r="A10" s="109" t="s">
        <v>79</v>
      </c>
      <c r="B10" s="69" t="s">
        <v>89</v>
      </c>
      <c r="C10" s="69" t="s">
        <v>26</v>
      </c>
      <c r="D10" s="103" t="s">
        <v>27</v>
      </c>
      <c r="E10" s="104" t="s">
        <v>28</v>
      </c>
      <c r="F10" s="69" t="s">
        <v>29</v>
      </c>
      <c r="G10" s="69" t="s">
        <v>30</v>
      </c>
      <c r="H10" s="69" t="s">
        <v>31</v>
      </c>
      <c r="I10" s="105" t="s">
        <v>32</v>
      </c>
      <c r="J10" s="105" t="s">
        <v>16</v>
      </c>
      <c r="K10" s="69" t="s">
        <v>33</v>
      </c>
      <c r="L10" s="69" t="s">
        <v>34</v>
      </c>
      <c r="M10" s="69" t="s">
        <v>35</v>
      </c>
      <c r="N10" s="99" t="s">
        <v>36</v>
      </c>
      <c r="O10" s="100"/>
      <c r="P10" s="69" t="s">
        <v>37</v>
      </c>
      <c r="Q10" s="69" t="s">
        <v>49</v>
      </c>
      <c r="R10" s="70"/>
      <c r="S10" s="122"/>
      <c r="T10" s="122"/>
      <c r="U10" s="122"/>
      <c r="V10" s="122"/>
      <c r="W10" s="101"/>
      <c r="X10" s="102"/>
      <c r="Y10" s="35"/>
      <c r="Z10" s="73" t="s">
        <v>38</v>
      </c>
      <c r="AA10" s="74" t="s">
        <v>2</v>
      </c>
      <c r="AB10" s="73" t="s">
        <v>39</v>
      </c>
      <c r="AC10" s="73" t="s">
        <v>40</v>
      </c>
      <c r="AD10" s="73" t="s">
        <v>41</v>
      </c>
      <c r="AE10" s="73" t="s">
        <v>42</v>
      </c>
      <c r="AF10" s="75" t="s">
        <v>42</v>
      </c>
      <c r="AG10" s="73" t="s">
        <v>43</v>
      </c>
      <c r="AH10" s="73" t="s">
        <v>44</v>
      </c>
      <c r="AI10" s="76" t="s">
        <v>45</v>
      </c>
      <c r="AJ10" s="73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s="38" customFormat="1" ht="15" x14ac:dyDescent="0.2">
      <c r="A11" s="117">
        <v>44985</v>
      </c>
      <c r="B11" s="69" t="s">
        <v>46</v>
      </c>
      <c r="C11" s="69" t="s">
        <v>46</v>
      </c>
      <c r="D11" s="105"/>
      <c r="E11" s="104"/>
      <c r="F11" s="107"/>
      <c r="G11" s="107" t="s">
        <v>47</v>
      </c>
      <c r="H11" s="107"/>
      <c r="I11" s="105"/>
      <c r="J11" s="105" t="s">
        <v>23</v>
      </c>
      <c r="K11" s="104"/>
      <c r="L11" s="104"/>
      <c r="M11" s="108"/>
      <c r="N11" s="108"/>
      <c r="O11" s="100"/>
      <c r="P11" s="69" t="s">
        <v>46</v>
      </c>
      <c r="Q11" s="102"/>
      <c r="R11" s="70" t="s">
        <v>46</v>
      </c>
      <c r="S11" s="70" t="s">
        <v>46</v>
      </c>
      <c r="T11" s="70"/>
      <c r="U11" s="70"/>
      <c r="V11" s="70"/>
      <c r="W11" s="101"/>
      <c r="X11" s="102"/>
      <c r="Y11" s="35"/>
      <c r="Z11" s="73"/>
      <c r="AA11" s="74"/>
      <c r="AB11" s="73" t="s">
        <v>46</v>
      </c>
      <c r="AC11" s="73" t="s">
        <v>48</v>
      </c>
      <c r="AD11" s="77"/>
      <c r="AE11" s="73" t="s">
        <v>46</v>
      </c>
      <c r="AF11" s="75" t="s">
        <v>49</v>
      </c>
      <c r="AG11" s="73" t="s">
        <v>46</v>
      </c>
      <c r="AH11" s="73"/>
      <c r="AI11" s="76" t="s">
        <v>50</v>
      </c>
      <c r="AJ11" s="73" t="s">
        <v>50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</row>
    <row r="12" spans="1:186" ht="15" x14ac:dyDescent="0.2">
      <c r="A12" s="49">
        <f>A9</f>
        <v>44270</v>
      </c>
      <c r="B12" s="14">
        <f ca="1">IF(A12&lt;=TODAY(),C12+P12,IF(AND(A12&gt;TODAY(),A12&lt;=$B$1),IF(VLOOKUP(TODAY(),$A$10:$D$5000,4,FALSE)=0,"n.d",C12+P12),"n.d"))</f>
        <v>1</v>
      </c>
      <c r="C12" s="120">
        <v>1</v>
      </c>
      <c r="D12" s="12">
        <f ca="1">IF(A12&lt;$B$1,VLOOKUP(A12,[1]DI!$A$4:$B$15000,2,FALSE),0)</f>
        <v>1.9000000000000006E-2</v>
      </c>
      <c r="E12" s="13">
        <f ca="1">ROUND(((1+D12)^(1/252)),8)</f>
        <v>1.0000746899999999</v>
      </c>
      <c r="F12" s="13">
        <v>1</v>
      </c>
      <c r="G12" s="13">
        <f>F12</f>
        <v>1</v>
      </c>
      <c r="H12" s="13">
        <f>ROUND(F12/G12,8)</f>
        <v>1</v>
      </c>
      <c r="I12" s="50">
        <v>0.1</v>
      </c>
      <c r="J12" s="52">
        <f>AG160</f>
        <v>44270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IF($O12&gt;0,VLOOKUP($O12,$Z$12:$AF$150,7),0)</f>
        <v>0</v>
      </c>
      <c r="R12" s="13">
        <f>IF(Q12&gt;0,TRUNC(Q12*C12,8),0)</f>
        <v>0</v>
      </c>
      <c r="S12" s="13"/>
      <c r="T12" s="13"/>
      <c r="U12" s="13"/>
      <c r="V12" s="13"/>
      <c r="W12" s="16" t="str">
        <f>AI12</f>
        <v>J=</v>
      </c>
      <c r="X12" s="30">
        <f>AJ12</f>
        <v>44635</v>
      </c>
      <c r="Y12" s="17"/>
      <c r="Z12" s="78">
        <v>0</v>
      </c>
      <c r="AA12" s="62">
        <f>AG160</f>
        <v>44270</v>
      </c>
      <c r="AB12" s="114">
        <f>C12</f>
        <v>1</v>
      </c>
      <c r="AC12" s="64"/>
      <c r="AD12" s="72"/>
      <c r="AE12" s="64"/>
      <c r="AF12" s="79"/>
      <c r="AG12" s="72"/>
      <c r="AH12" s="78"/>
      <c r="AI12" s="80" t="s">
        <v>51</v>
      </c>
      <c r="AJ12" s="62">
        <f t="shared" ref="AJ12:AJ19" si="6">AA13</f>
        <v>44635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x14ac:dyDescent="0.15">
      <c r="A13" s="36">
        <f t="shared" ref="A13:A76" si="7">(A12+1)</f>
        <v>44271</v>
      </c>
      <c r="B13" s="14">
        <f ca="1">IF(A13&lt;=TODAY(),C13+P13,IF(AND(A13&gt;TODAY(),A13&lt;=$B$1),IF(VLOOKUP(TODAY(),$A$10:$D$5000,4,FALSE)=0,"n.d",C13+P13),"n.d"))</f>
        <v>1.000453</v>
      </c>
      <c r="C13" s="13">
        <f t="shared" ref="C13:C76" si="8">(C12-R12)</f>
        <v>1</v>
      </c>
      <c r="D13" s="12">
        <f ca="1">IF(A13&lt;$B$1,VLOOKUP(A13,[1]DI!$A$4:$B$15000,2,FALSE),0)</f>
        <v>1.9000000000000006E-2</v>
      </c>
      <c r="E13" s="13">
        <f ca="1">ROUND(((1+D13)^(1/252)),8)</f>
        <v>1.0000746899999999</v>
      </c>
      <c r="F13" s="13">
        <f ca="1">(TRUNC(PRODUCT($E$12:$E12),16))</f>
        <v>1.0000746899999999</v>
      </c>
      <c r="G13" s="13">
        <f>IF(O12&gt;0,F12,G12)</f>
        <v>1</v>
      </c>
      <c r="H13" s="13">
        <f ca="1">ROUND(F13/G13,8)</f>
        <v>1.0000746899999999</v>
      </c>
      <c r="I13" s="12">
        <f>IF(O12&gt;0,VLOOKUP(A12,AG$160:AH$222,2),I12)</f>
        <v>0.1</v>
      </c>
      <c r="J13" s="30">
        <f t="shared" ref="J13:J76" si="9">IF(O12&gt;0,VLOOKUP(O12,Z$12:AJ$150,2),J12)</f>
        <v>44270</v>
      </c>
      <c r="K13" s="2">
        <f t="shared" ref="K13:K76" si="10">IF(A13&gt;J13,IF(NETWORKDAYS(J13,A13,$Z$160:$Z$544)-1=0,1,NETWORKDAYS(J13,A13,$Z$160:$Z$544)-1),0)</f>
        <v>1</v>
      </c>
      <c r="L13" s="15">
        <f t="shared" ref="L13:L76" si="11">IF(AND(K13=1,K12=1),1,IF(K13&gt;0,IF(K13=K12,K13+1,K13),0))</f>
        <v>1</v>
      </c>
      <c r="M13" s="11">
        <f t="shared" si="2"/>
        <v>1.000378287</v>
      </c>
      <c r="N13" s="11">
        <f t="shared" ca="1" si="3"/>
        <v>1.000453005</v>
      </c>
      <c r="O13" s="15">
        <f t="shared" ref="O13:O76" si="12">IF(VLOOKUP(A13,AA$12:AH$150,8)=VLOOKUP(A12,AA$12:AH$150,8),0,VLOOKUP(A13,AA$12:AH$150,8))</f>
        <v>0</v>
      </c>
      <c r="P13" s="13">
        <f t="shared" ca="1" si="4"/>
        <v>4.5300000000000001E-4</v>
      </c>
      <c r="Q13" s="19">
        <f t="shared" si="5"/>
        <v>0</v>
      </c>
      <c r="R13" s="13">
        <f t="shared" ref="R13:R76" si="13">IF(Q13&gt;0,TRUNC(Q13*C13,8),0)</f>
        <v>0</v>
      </c>
      <c r="S13" s="13"/>
      <c r="T13" s="13"/>
      <c r="U13" s="13"/>
      <c r="V13" s="13"/>
      <c r="W13" s="4" t="str">
        <f t="shared" ref="W13:W76" si="14">IF(O12&gt;0,VLOOKUP(O12,Z$12:AJ$150,10),W12)</f>
        <v>J=</v>
      </c>
      <c r="X13" s="30">
        <f t="shared" ref="X13:X76" si="15">IF(O12&gt;0,VLOOKUP(O12,Z$12:AJ$150,11),X12)</f>
        <v>44635</v>
      </c>
      <c r="Y13" s="4"/>
      <c r="Z13" s="78">
        <f t="shared" ref="Z13:Z20" si="16">Z12+1</f>
        <v>1</v>
      </c>
      <c r="AA13" s="62">
        <f>AG165</f>
        <v>44635</v>
      </c>
      <c r="AB13" s="81">
        <f>(AB12-AE13)</f>
        <v>1</v>
      </c>
      <c r="AC13" s="72">
        <f>NETWORKDAYS(AA12,AA13,Z$160:Z$444)-1</f>
        <v>252</v>
      </c>
      <c r="AD13" s="81">
        <f>TRUNC((ROUND(((1+AD$11)^(AC13/252)),9)-1)*AB12,8)</f>
        <v>0</v>
      </c>
      <c r="AE13" s="81">
        <f>TRUNC(AB12*AF13,8)</f>
        <v>0</v>
      </c>
      <c r="AF13" s="79">
        <v>0</v>
      </c>
      <c r="AG13" s="81">
        <f>(AD13+AE13)</f>
        <v>0</v>
      </c>
      <c r="AH13" s="78">
        <f t="shared" ref="AH13:AH20" si="17">AH12+1</f>
        <v>1</v>
      </c>
      <c r="AI13" s="80" t="s">
        <v>51</v>
      </c>
      <c r="AJ13" s="62">
        <f t="shared" si="6"/>
        <v>44727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x14ac:dyDescent="0.15">
      <c r="A14" s="36">
        <f t="shared" si="7"/>
        <v>44272</v>
      </c>
      <c r="B14" s="14">
        <f t="shared" ref="B14:B77" ca="1" si="18">IF(A14&lt;=TODAY(),C14+P14,IF(AND(A14&gt;TODAY(),A14&lt;=$B$1),IF(VLOOKUP(TODAY(),$A$10:$D$5000,4,FALSE)=0,"n.d",C14+P14),"n.d"))</f>
        <v>1.0009062099999999</v>
      </c>
      <c r="C14" s="13">
        <f t="shared" si="8"/>
        <v>1</v>
      </c>
      <c r="D14" s="12">
        <f ca="1">IF(A14&lt;$B$1,VLOOKUP(A14,[1]DI!$A$4:$B$15000,2,FALSE),0)</f>
        <v>1.9000000000000006E-2</v>
      </c>
      <c r="E14" s="13">
        <f t="shared" ref="E14:E77" ca="1" si="19">ROUND(((1+D14)^(1/252)),8)</f>
        <v>1.0000746899999999</v>
      </c>
      <c r="F14" s="13">
        <f ca="1">(TRUNC(PRODUCT($E$12:$E13),16))</f>
        <v>1.0001493855785999</v>
      </c>
      <c r="G14" s="13">
        <f t="shared" ref="G14:G77" si="20">IF(O13&gt;0,F13,G13)</f>
        <v>1</v>
      </c>
      <c r="H14" s="13">
        <f t="shared" ref="H14:H77" ca="1" si="21">ROUND(F14/G14,8)</f>
        <v>1.00014939</v>
      </c>
      <c r="I14" s="12">
        <f t="shared" ref="I14:I77" si="22">IF(O13&gt;0,VLOOKUP(A13,AG$160:AH$222,2),I13)</f>
        <v>0.1</v>
      </c>
      <c r="J14" s="30">
        <f t="shared" si="9"/>
        <v>44270</v>
      </c>
      <c r="K14" s="2">
        <f t="shared" si="10"/>
        <v>2</v>
      </c>
      <c r="L14" s="15">
        <f t="shared" si="11"/>
        <v>2</v>
      </c>
      <c r="M14" s="11">
        <f t="shared" si="2"/>
        <v>1.0007567159999999</v>
      </c>
      <c r="N14" s="11">
        <f t="shared" ca="1" si="3"/>
        <v>1.000906219</v>
      </c>
      <c r="O14" s="15">
        <f t="shared" si="12"/>
        <v>0</v>
      </c>
      <c r="P14" s="13">
        <f t="shared" ca="1" si="4"/>
        <v>9.0620999999999996E-4</v>
      </c>
      <c r="Q14" s="19">
        <f t="shared" si="5"/>
        <v>0</v>
      </c>
      <c r="R14" s="13">
        <f t="shared" si="13"/>
        <v>0</v>
      </c>
      <c r="S14" s="13"/>
      <c r="T14" s="13"/>
      <c r="U14" s="13"/>
      <c r="V14" s="13"/>
      <c r="W14" s="4" t="str">
        <f t="shared" si="14"/>
        <v>J=</v>
      </c>
      <c r="X14" s="30">
        <f t="shared" si="15"/>
        <v>44635</v>
      </c>
      <c r="Y14" s="4"/>
      <c r="Z14" s="78">
        <f t="shared" si="16"/>
        <v>2</v>
      </c>
      <c r="AA14" s="62">
        <f>AG168</f>
        <v>44727</v>
      </c>
      <c r="AB14" s="81">
        <f>(AB13-AE14)</f>
        <v>1</v>
      </c>
      <c r="AC14" s="72">
        <f>NETWORKDAYS(AA13,AA14,Z$160:Z$444)-1</f>
        <v>64</v>
      </c>
      <c r="AD14" s="81">
        <f>TRUNC((ROUND(((1+AD$11)^(AC14/252)),9)-1)*AB13,8)</f>
        <v>0</v>
      </c>
      <c r="AE14" s="81">
        <f t="shared" ref="AE14:AE20" si="23">TRUNC(AB13*AF14,8)</f>
        <v>0</v>
      </c>
      <c r="AF14" s="79">
        <v>0</v>
      </c>
      <c r="AG14" s="81">
        <f>(AD14+AE14)</f>
        <v>0</v>
      </c>
      <c r="AH14" s="78">
        <f t="shared" si="17"/>
        <v>2</v>
      </c>
      <c r="AI14" s="80" t="s">
        <v>51</v>
      </c>
      <c r="AJ14" s="62">
        <f t="shared" si="6"/>
        <v>44757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x14ac:dyDescent="0.15">
      <c r="A15" s="36">
        <f t="shared" si="7"/>
        <v>44273</v>
      </c>
      <c r="B15" s="14">
        <f t="shared" ca="1" si="18"/>
        <v>1.0013596300000001</v>
      </c>
      <c r="C15" s="13">
        <f t="shared" si="8"/>
        <v>1</v>
      </c>
      <c r="D15" s="12">
        <f ca="1">IF(A15&lt;$B$1,VLOOKUP(A15,[1]DI!$A$4:$B$15000,2,FALSE),0)</f>
        <v>2.6499999999999999E-2</v>
      </c>
      <c r="E15" s="13">
        <f t="shared" ca="1" si="19"/>
        <v>1.00010379</v>
      </c>
      <c r="F15" s="13">
        <f ca="1">(TRUNC(PRODUCT($E$12:$E14),16))</f>
        <v>1.0002240867362</v>
      </c>
      <c r="G15" s="13">
        <f t="shared" si="20"/>
        <v>1</v>
      </c>
      <c r="H15" s="13">
        <f t="shared" ca="1" si="21"/>
        <v>1.0002240899999999</v>
      </c>
      <c r="I15" s="12">
        <f t="shared" si="22"/>
        <v>0.1</v>
      </c>
      <c r="J15" s="30">
        <f t="shared" si="9"/>
        <v>44270</v>
      </c>
      <c r="K15" s="2">
        <f t="shared" si="10"/>
        <v>3</v>
      </c>
      <c r="L15" s="15">
        <f t="shared" si="11"/>
        <v>3</v>
      </c>
      <c r="M15" s="11">
        <f t="shared" si="2"/>
        <v>1.001135289</v>
      </c>
      <c r="N15" s="11">
        <f t="shared" ca="1" si="3"/>
        <v>1.0013596330000001</v>
      </c>
      <c r="O15" s="15">
        <f t="shared" si="12"/>
        <v>0</v>
      </c>
      <c r="P15" s="13">
        <f t="shared" ca="1" si="4"/>
        <v>1.3596299999999999E-3</v>
      </c>
      <c r="Q15" s="19">
        <f t="shared" si="5"/>
        <v>0</v>
      </c>
      <c r="R15" s="13">
        <f t="shared" si="13"/>
        <v>0</v>
      </c>
      <c r="S15" s="13"/>
      <c r="T15" s="13"/>
      <c r="U15" s="13"/>
      <c r="V15" s="13"/>
      <c r="W15" s="4" t="str">
        <f t="shared" si="14"/>
        <v>J=</v>
      </c>
      <c r="X15" s="30">
        <f t="shared" si="15"/>
        <v>44635</v>
      </c>
      <c r="Y15" s="4"/>
      <c r="Z15" s="78">
        <f t="shared" si="16"/>
        <v>3</v>
      </c>
      <c r="AA15" s="62">
        <f t="shared" ref="AA15:AA19" si="24">AG169</f>
        <v>44757</v>
      </c>
      <c r="AB15" s="81">
        <f>(AB14-AE15)</f>
        <v>1</v>
      </c>
      <c r="AC15" s="72">
        <f>NETWORKDAYS(AA14,AA15,Z$160:Z$444)-1</f>
        <v>21</v>
      </c>
      <c r="AD15" s="81">
        <f>TRUNC((ROUND(((1+AD$11)^(AC15/252)),9)-1)*AB14,8)</f>
        <v>0</v>
      </c>
      <c r="AE15" s="81">
        <f t="shared" si="23"/>
        <v>0</v>
      </c>
      <c r="AF15" s="79">
        <v>0</v>
      </c>
      <c r="AG15" s="81">
        <f>(AD15+AE15)</f>
        <v>0</v>
      </c>
      <c r="AH15" s="78">
        <f t="shared" si="17"/>
        <v>3</v>
      </c>
      <c r="AI15" s="80" t="s">
        <v>51</v>
      </c>
      <c r="AJ15" s="62">
        <f t="shared" si="6"/>
        <v>44788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x14ac:dyDescent="0.15">
      <c r="A16" s="36">
        <f t="shared" si="7"/>
        <v>44274</v>
      </c>
      <c r="B16" s="14">
        <f t="shared" ca="1" si="18"/>
        <v>1.0018423999999999</v>
      </c>
      <c r="C16" s="13">
        <f t="shared" si="8"/>
        <v>1</v>
      </c>
      <c r="D16" s="12">
        <f ca="1">IF(A16&lt;$B$1,VLOOKUP(A16,[1]DI!$A$4:$B$15000,2,FALSE),0)</f>
        <v>2.6499999999999999E-2</v>
      </c>
      <c r="E16" s="13">
        <f t="shared" ca="1" si="19"/>
        <v>1.00010379</v>
      </c>
      <c r="F16" s="13">
        <f ca="1">(TRUNC(PRODUCT($E$12:$E15),16))</f>
        <v>1.00032789999417</v>
      </c>
      <c r="G16" s="13">
        <f t="shared" si="20"/>
        <v>1</v>
      </c>
      <c r="H16" s="13">
        <f t="shared" ca="1" si="21"/>
        <v>1.0003279</v>
      </c>
      <c r="I16" s="12">
        <f t="shared" si="22"/>
        <v>0.1</v>
      </c>
      <c r="J16" s="30">
        <f t="shared" si="9"/>
        <v>44270</v>
      </c>
      <c r="K16" s="2">
        <f t="shared" si="10"/>
        <v>4</v>
      </c>
      <c r="L16" s="15">
        <f t="shared" si="11"/>
        <v>4</v>
      </c>
      <c r="M16" s="11">
        <f t="shared" si="2"/>
        <v>1.001514005</v>
      </c>
      <c r="N16" s="11">
        <f t="shared" ca="1" si="3"/>
        <v>1.001842401</v>
      </c>
      <c r="O16" s="15">
        <f t="shared" si="12"/>
        <v>0</v>
      </c>
      <c r="P16" s="13">
        <f t="shared" ca="1" si="4"/>
        <v>1.8423999999999999E-3</v>
      </c>
      <c r="Q16" s="19">
        <f t="shared" si="5"/>
        <v>0</v>
      </c>
      <c r="R16" s="13">
        <f t="shared" si="13"/>
        <v>0</v>
      </c>
      <c r="S16" s="13"/>
      <c r="T16" s="13"/>
      <c r="U16" s="13"/>
      <c r="V16" s="13"/>
      <c r="W16" s="4" t="str">
        <f t="shared" si="14"/>
        <v>J=</v>
      </c>
      <c r="X16" s="30">
        <f t="shared" si="15"/>
        <v>44635</v>
      </c>
      <c r="Y16" s="4"/>
      <c r="Z16" s="78">
        <f t="shared" si="16"/>
        <v>4</v>
      </c>
      <c r="AA16" s="62">
        <f t="shared" si="24"/>
        <v>44788</v>
      </c>
      <c r="AB16" s="81">
        <f>(AB15-AE16)</f>
        <v>1</v>
      </c>
      <c r="AC16" s="72">
        <f>NETWORKDAYS(AA15,AA16,Z$160:Z$444)-1</f>
        <v>21</v>
      </c>
      <c r="AD16" s="81">
        <f>TRUNC((ROUND(((1+AD$11)^(AC16/252)),9)-1)*AB15,8)</f>
        <v>0</v>
      </c>
      <c r="AE16" s="81">
        <f t="shared" si="23"/>
        <v>0</v>
      </c>
      <c r="AF16" s="79">
        <v>0</v>
      </c>
      <c r="AG16" s="81">
        <f>(AD16+AE16)</f>
        <v>0</v>
      </c>
      <c r="AH16" s="78">
        <f t="shared" si="17"/>
        <v>4</v>
      </c>
      <c r="AI16" s="80" t="s">
        <v>51</v>
      </c>
      <c r="AJ16" s="62">
        <f t="shared" si="6"/>
        <v>44819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x14ac:dyDescent="0.15">
      <c r="A17" s="36">
        <f t="shared" si="7"/>
        <v>44275</v>
      </c>
      <c r="B17" s="14">
        <f t="shared" ca="1" si="18"/>
        <v>1.0023253999999999</v>
      </c>
      <c r="C17" s="13">
        <f t="shared" si="8"/>
        <v>1</v>
      </c>
      <c r="D17" s="12">
        <f ca="1">IF(A17&lt;$B$1,VLOOKUP(A17,[1]DI!$A$4:$B$15000,2,FALSE),0)</f>
        <v>0</v>
      </c>
      <c r="E17" s="13">
        <f t="shared" ca="1" si="19"/>
        <v>1</v>
      </c>
      <c r="F17" s="13">
        <f ca="1">(TRUNC(PRODUCT($E$12:$E16),16))</f>
        <v>1.0004317240269101</v>
      </c>
      <c r="G17" s="13">
        <f t="shared" si="20"/>
        <v>1</v>
      </c>
      <c r="H17" s="13">
        <f t="shared" ca="1" si="21"/>
        <v>1.0004317199999999</v>
      </c>
      <c r="I17" s="12">
        <f t="shared" si="22"/>
        <v>0.1</v>
      </c>
      <c r="J17" s="30">
        <f t="shared" si="9"/>
        <v>44270</v>
      </c>
      <c r="K17" s="2">
        <f t="shared" si="10"/>
        <v>4</v>
      </c>
      <c r="L17" s="15">
        <f t="shared" si="11"/>
        <v>5</v>
      </c>
      <c r="M17" s="11">
        <f t="shared" si="2"/>
        <v>1.001892864</v>
      </c>
      <c r="N17" s="11">
        <f t="shared" ca="1" si="3"/>
        <v>1.002325401</v>
      </c>
      <c r="O17" s="15">
        <f t="shared" si="12"/>
        <v>0</v>
      </c>
      <c r="P17" s="13">
        <f t="shared" ca="1" si="4"/>
        <v>2.3254E-3</v>
      </c>
      <c r="Q17" s="19">
        <f t="shared" si="5"/>
        <v>0</v>
      </c>
      <c r="R17" s="13">
        <f t="shared" si="13"/>
        <v>0</v>
      </c>
      <c r="S17" s="13"/>
      <c r="T17" s="13"/>
      <c r="U17" s="13"/>
      <c r="V17" s="13"/>
      <c r="W17" s="4" t="str">
        <f t="shared" si="14"/>
        <v>J=</v>
      </c>
      <c r="X17" s="30">
        <f t="shared" si="15"/>
        <v>44635</v>
      </c>
      <c r="Y17" s="4"/>
      <c r="Z17" s="78">
        <f t="shared" si="16"/>
        <v>5</v>
      </c>
      <c r="AA17" s="62">
        <f t="shared" si="24"/>
        <v>44819</v>
      </c>
      <c r="AB17" s="81">
        <f t="shared" ref="AB17:AB20" si="25">(AB16-AE17)</f>
        <v>1</v>
      </c>
      <c r="AC17" s="72">
        <f t="shared" ref="AC17:AC20" si="26">NETWORKDAYS(AA16,AA17,Z$160:Z$444)-1</f>
        <v>22</v>
      </c>
      <c r="AD17" s="81">
        <f t="shared" ref="AD17:AD20" si="27">TRUNC((ROUND(((1+AD$11)^(AC17/252)),9)-1)*AB16,8)</f>
        <v>0</v>
      </c>
      <c r="AE17" s="81">
        <f t="shared" si="23"/>
        <v>0</v>
      </c>
      <c r="AF17" s="79">
        <v>0</v>
      </c>
      <c r="AG17" s="81">
        <f t="shared" ref="AG17:AG20" si="28">(AD17+AE17)</f>
        <v>0</v>
      </c>
      <c r="AH17" s="78">
        <f t="shared" si="17"/>
        <v>5</v>
      </c>
      <c r="AI17" s="80" t="s">
        <v>51</v>
      </c>
      <c r="AJ17" s="62">
        <f t="shared" si="6"/>
        <v>44851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x14ac:dyDescent="0.15">
      <c r="A18" s="36">
        <f t="shared" si="7"/>
        <v>44276</v>
      </c>
      <c r="B18" s="14">
        <f t="shared" ca="1" si="18"/>
        <v>1.0023253999999999</v>
      </c>
      <c r="C18" s="13">
        <f t="shared" si="8"/>
        <v>1</v>
      </c>
      <c r="D18" s="12">
        <f ca="1">IF(A18&lt;$B$1,VLOOKUP(A18,[1]DI!$A$4:$B$15000,2,FALSE),0)</f>
        <v>0</v>
      </c>
      <c r="E18" s="13">
        <f t="shared" ca="1" si="19"/>
        <v>1</v>
      </c>
      <c r="F18" s="13">
        <f ca="1">(TRUNC(PRODUCT($E$12:$E17),16))</f>
        <v>1.0004317240269101</v>
      </c>
      <c r="G18" s="13">
        <f t="shared" si="20"/>
        <v>1</v>
      </c>
      <c r="H18" s="13">
        <f t="shared" ca="1" si="21"/>
        <v>1.0004317199999999</v>
      </c>
      <c r="I18" s="12">
        <f t="shared" si="22"/>
        <v>0.1</v>
      </c>
      <c r="J18" s="30">
        <f t="shared" si="9"/>
        <v>44270</v>
      </c>
      <c r="K18" s="2">
        <f t="shared" si="10"/>
        <v>4</v>
      </c>
      <c r="L18" s="15">
        <f t="shared" si="11"/>
        <v>5</v>
      </c>
      <c r="M18" s="11">
        <f t="shared" si="2"/>
        <v>1.001892864</v>
      </c>
      <c r="N18" s="11">
        <f t="shared" ca="1" si="3"/>
        <v>1.002325401</v>
      </c>
      <c r="O18" s="15">
        <f t="shared" si="12"/>
        <v>0</v>
      </c>
      <c r="P18" s="13">
        <f t="shared" ca="1" si="4"/>
        <v>2.3254E-3</v>
      </c>
      <c r="Q18" s="19">
        <f t="shared" si="5"/>
        <v>0</v>
      </c>
      <c r="R18" s="13">
        <f t="shared" si="13"/>
        <v>0</v>
      </c>
      <c r="S18" s="13"/>
      <c r="T18" s="13"/>
      <c r="U18" s="13"/>
      <c r="V18" s="13"/>
      <c r="W18" s="4" t="str">
        <f t="shared" si="14"/>
        <v>J=</v>
      </c>
      <c r="X18" s="30">
        <f t="shared" si="15"/>
        <v>44635</v>
      </c>
      <c r="Y18" s="4"/>
      <c r="Z18" s="78">
        <f t="shared" si="16"/>
        <v>6</v>
      </c>
      <c r="AA18" s="62">
        <f t="shared" si="24"/>
        <v>44851</v>
      </c>
      <c r="AB18" s="81">
        <f t="shared" si="25"/>
        <v>1</v>
      </c>
      <c r="AC18" s="72">
        <f t="shared" si="26"/>
        <v>21</v>
      </c>
      <c r="AD18" s="81">
        <f t="shared" si="27"/>
        <v>0</v>
      </c>
      <c r="AE18" s="81">
        <f t="shared" si="23"/>
        <v>0</v>
      </c>
      <c r="AF18" s="79">
        <v>0</v>
      </c>
      <c r="AG18" s="81">
        <f t="shared" si="28"/>
        <v>0</v>
      </c>
      <c r="AH18" s="78">
        <f t="shared" si="17"/>
        <v>6</v>
      </c>
      <c r="AI18" s="80" t="s">
        <v>51</v>
      </c>
      <c r="AJ18" s="62">
        <f t="shared" si="6"/>
        <v>44881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x14ac:dyDescent="0.15">
      <c r="A19" s="36">
        <f t="shared" si="7"/>
        <v>44277</v>
      </c>
      <c r="B19" s="14">
        <f t="shared" ca="1" si="18"/>
        <v>1.0023253999999999</v>
      </c>
      <c r="C19" s="13">
        <f t="shared" si="8"/>
        <v>1</v>
      </c>
      <c r="D19" s="12">
        <f ca="1">IF(A19&lt;$B$1,VLOOKUP(A19,[1]DI!$A$4:$B$15000,2,FALSE),0)</f>
        <v>2.6499999999999999E-2</v>
      </c>
      <c r="E19" s="13">
        <f t="shared" ca="1" si="19"/>
        <v>1.00010379</v>
      </c>
      <c r="F19" s="13">
        <f ca="1">(TRUNC(PRODUCT($E$12:$E18),16))</f>
        <v>1.0004317240269101</v>
      </c>
      <c r="G19" s="13">
        <f t="shared" si="20"/>
        <v>1</v>
      </c>
      <c r="H19" s="13">
        <f t="shared" ca="1" si="21"/>
        <v>1.0004317199999999</v>
      </c>
      <c r="I19" s="12">
        <f t="shared" si="22"/>
        <v>0.1</v>
      </c>
      <c r="J19" s="30">
        <f t="shared" si="9"/>
        <v>44270</v>
      </c>
      <c r="K19" s="2">
        <f t="shared" si="10"/>
        <v>5</v>
      </c>
      <c r="L19" s="15">
        <f t="shared" si="11"/>
        <v>5</v>
      </c>
      <c r="M19" s="11">
        <f t="shared" si="2"/>
        <v>1.001892864</v>
      </c>
      <c r="N19" s="11">
        <f t="shared" ca="1" si="3"/>
        <v>1.002325401</v>
      </c>
      <c r="O19" s="15">
        <f t="shared" si="12"/>
        <v>0</v>
      </c>
      <c r="P19" s="13">
        <f t="shared" ca="1" si="4"/>
        <v>2.3254E-3</v>
      </c>
      <c r="Q19" s="19">
        <f t="shared" si="5"/>
        <v>0</v>
      </c>
      <c r="R19" s="13">
        <f t="shared" si="13"/>
        <v>0</v>
      </c>
      <c r="S19" s="13"/>
      <c r="T19" s="13"/>
      <c r="U19" s="13"/>
      <c r="V19" s="13"/>
      <c r="W19" s="4" t="str">
        <f t="shared" si="14"/>
        <v>J=</v>
      </c>
      <c r="X19" s="30">
        <f t="shared" si="15"/>
        <v>44635</v>
      </c>
      <c r="Y19" s="4"/>
      <c r="Z19" s="78">
        <f t="shared" si="16"/>
        <v>7</v>
      </c>
      <c r="AA19" s="62">
        <f t="shared" si="24"/>
        <v>44881</v>
      </c>
      <c r="AB19" s="81">
        <f t="shared" si="25"/>
        <v>1</v>
      </c>
      <c r="AC19" s="72">
        <f t="shared" si="26"/>
        <v>20</v>
      </c>
      <c r="AD19" s="81">
        <f t="shared" si="27"/>
        <v>0</v>
      </c>
      <c r="AE19" s="81">
        <f t="shared" si="23"/>
        <v>0</v>
      </c>
      <c r="AF19" s="79">
        <v>0</v>
      </c>
      <c r="AG19" s="81">
        <f t="shared" si="28"/>
        <v>0</v>
      </c>
      <c r="AH19" s="78">
        <f t="shared" si="17"/>
        <v>7</v>
      </c>
      <c r="AI19" s="80" t="s">
        <v>86</v>
      </c>
      <c r="AJ19" s="62">
        <f t="shared" si="6"/>
        <v>44985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ht="15" x14ac:dyDescent="0.25">
      <c r="A20" s="36">
        <f t="shared" si="7"/>
        <v>44278</v>
      </c>
      <c r="B20" s="14">
        <f t="shared" ca="1" si="18"/>
        <v>1.00280864</v>
      </c>
      <c r="C20" s="13">
        <f t="shared" si="8"/>
        <v>1</v>
      </c>
      <c r="D20" s="12">
        <f ca="1">IF(A20&lt;$B$1,VLOOKUP(A20,[1]DI!$A$4:$B$15000,2,FALSE),0)</f>
        <v>2.6499999999999999E-2</v>
      </c>
      <c r="E20" s="13">
        <f t="shared" ca="1" si="19"/>
        <v>1.00010379</v>
      </c>
      <c r="F20" s="13">
        <f ca="1">(TRUNC(PRODUCT($E$12:$E19),16))</f>
        <v>1.00053555883554</v>
      </c>
      <c r="G20" s="13">
        <f t="shared" si="20"/>
        <v>1</v>
      </c>
      <c r="H20" s="13">
        <f t="shared" ca="1" si="21"/>
        <v>1.0005355600000001</v>
      </c>
      <c r="I20" s="12">
        <f t="shared" si="22"/>
        <v>0.1</v>
      </c>
      <c r="J20" s="30">
        <f t="shared" si="9"/>
        <v>44270</v>
      </c>
      <c r="K20" s="2">
        <f t="shared" si="10"/>
        <v>6</v>
      </c>
      <c r="L20" s="15">
        <f t="shared" si="11"/>
        <v>6</v>
      </c>
      <c r="M20" s="11">
        <f t="shared" si="2"/>
        <v>1.0022718669999999</v>
      </c>
      <c r="N20" s="11">
        <f t="shared" ca="1" si="3"/>
        <v>1.0028086439999999</v>
      </c>
      <c r="O20" s="15">
        <f t="shared" si="12"/>
        <v>0</v>
      </c>
      <c r="P20" s="13">
        <f t="shared" ca="1" si="4"/>
        <v>2.8086399999999998E-3</v>
      </c>
      <c r="Q20" s="19">
        <f t="shared" si="5"/>
        <v>0</v>
      </c>
      <c r="R20" s="13">
        <f t="shared" si="13"/>
        <v>0</v>
      </c>
      <c r="S20" s="13"/>
      <c r="T20" s="13"/>
      <c r="U20" s="13"/>
      <c r="V20" s="13"/>
      <c r="W20" s="4" t="str">
        <f t="shared" si="14"/>
        <v>J=</v>
      </c>
      <c r="X20" s="30">
        <f t="shared" si="15"/>
        <v>44635</v>
      </c>
      <c r="Y20" s="4"/>
      <c r="Z20" s="78">
        <f t="shared" si="16"/>
        <v>8</v>
      </c>
      <c r="AA20" s="121">
        <v>44985</v>
      </c>
      <c r="AB20" s="81">
        <f t="shared" si="25"/>
        <v>0</v>
      </c>
      <c r="AC20" s="72">
        <f t="shared" si="26"/>
        <v>72</v>
      </c>
      <c r="AD20" s="81">
        <f t="shared" si="27"/>
        <v>0</v>
      </c>
      <c r="AE20" s="81">
        <f t="shared" si="23"/>
        <v>1</v>
      </c>
      <c r="AF20" s="79">
        <v>1</v>
      </c>
      <c r="AG20" s="81">
        <f t="shared" si="28"/>
        <v>1</v>
      </c>
      <c r="AH20" s="78">
        <f t="shared" si="17"/>
        <v>8</v>
      </c>
      <c r="AI20" s="80"/>
      <c r="AJ20" s="6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x14ac:dyDescent="0.15">
      <c r="A21" s="36">
        <f t="shared" si="7"/>
        <v>44279</v>
      </c>
      <c r="B21" s="14">
        <f t="shared" ca="1" si="18"/>
        <v>1.0032920999999999</v>
      </c>
      <c r="C21" s="13">
        <f t="shared" si="8"/>
        <v>1</v>
      </c>
      <c r="D21" s="12">
        <f ca="1">IF(A21&lt;$B$1,VLOOKUP(A21,[1]DI!$A$4:$B$15000,2,FALSE),0)</f>
        <v>2.6499999999999999E-2</v>
      </c>
      <c r="E21" s="13">
        <f t="shared" ca="1" si="19"/>
        <v>1.00010379</v>
      </c>
      <c r="F21" s="13">
        <f ca="1">(TRUNC(PRODUCT($E$12:$E20),16))</f>
        <v>1.0006394044211999</v>
      </c>
      <c r="G21" s="13">
        <f t="shared" si="20"/>
        <v>1</v>
      </c>
      <c r="H21" s="13">
        <f t="shared" ca="1" si="21"/>
        <v>1.0006394000000001</v>
      </c>
      <c r="I21" s="12">
        <f t="shared" si="22"/>
        <v>0.1</v>
      </c>
      <c r="J21" s="30">
        <f t="shared" si="9"/>
        <v>44270</v>
      </c>
      <c r="K21" s="2">
        <f t="shared" si="10"/>
        <v>7</v>
      </c>
      <c r="L21" s="15">
        <f t="shared" si="11"/>
        <v>7</v>
      </c>
      <c r="M21" s="11">
        <f t="shared" si="2"/>
        <v>1.0026510129999999</v>
      </c>
      <c r="N21" s="11">
        <f t="shared" ca="1" si="3"/>
        <v>1.0032921079999999</v>
      </c>
      <c r="O21" s="15">
        <f t="shared" si="12"/>
        <v>0</v>
      </c>
      <c r="P21" s="13">
        <f t="shared" ca="1" si="4"/>
        <v>3.2921000000000001E-3</v>
      </c>
      <c r="Q21" s="19">
        <f t="shared" si="5"/>
        <v>0</v>
      </c>
      <c r="R21" s="13">
        <f t="shared" si="13"/>
        <v>0</v>
      </c>
      <c r="S21" s="13"/>
      <c r="T21" s="13"/>
      <c r="U21" s="13"/>
      <c r="V21" s="13"/>
      <c r="W21" s="4" t="str">
        <f t="shared" si="14"/>
        <v>J=</v>
      </c>
      <c r="X21" s="30">
        <f t="shared" si="15"/>
        <v>44635</v>
      </c>
      <c r="Y21" s="4"/>
      <c r="Z21" s="78"/>
      <c r="AA21" s="62"/>
      <c r="AB21" s="81"/>
      <c r="AC21" s="72"/>
      <c r="AD21" s="81"/>
      <c r="AE21" s="81"/>
      <c r="AF21" s="79"/>
      <c r="AG21" s="81"/>
      <c r="AH21" s="78"/>
      <c r="AI21" s="80"/>
      <c r="AJ21" s="6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x14ac:dyDescent="0.15">
      <c r="A22" s="36">
        <f t="shared" si="7"/>
        <v>44280</v>
      </c>
      <c r="B22" s="14">
        <f t="shared" ca="1" si="18"/>
        <v>1.00377581</v>
      </c>
      <c r="C22" s="13">
        <f t="shared" si="8"/>
        <v>1</v>
      </c>
      <c r="D22" s="12">
        <f ca="1">IF(A22&lt;$B$1,VLOOKUP(A22,[1]DI!$A$4:$B$15000,2,FALSE),0)</f>
        <v>2.6499999999999999E-2</v>
      </c>
      <c r="E22" s="13">
        <f t="shared" ca="1" si="19"/>
        <v>1.00010379</v>
      </c>
      <c r="F22" s="13">
        <f ca="1">(TRUNC(PRODUCT($E$12:$E21),16))</f>
        <v>1.00074326078498</v>
      </c>
      <c r="G22" s="13">
        <f t="shared" si="20"/>
        <v>1</v>
      </c>
      <c r="H22" s="13">
        <f t="shared" ca="1" si="21"/>
        <v>1.0007432599999999</v>
      </c>
      <c r="I22" s="12">
        <f t="shared" si="22"/>
        <v>0.1</v>
      </c>
      <c r="J22" s="30">
        <f t="shared" si="9"/>
        <v>44270</v>
      </c>
      <c r="K22" s="2">
        <f t="shared" si="10"/>
        <v>8</v>
      </c>
      <c r="L22" s="15">
        <f t="shared" si="11"/>
        <v>8</v>
      </c>
      <c r="M22" s="11">
        <f t="shared" si="2"/>
        <v>1.003030302</v>
      </c>
      <c r="N22" s="11">
        <f t="shared" ca="1" si="3"/>
        <v>1.0037758139999999</v>
      </c>
      <c r="O22" s="15">
        <f t="shared" si="12"/>
        <v>0</v>
      </c>
      <c r="P22" s="13">
        <f t="shared" ca="1" si="4"/>
        <v>3.7758100000000001E-3</v>
      </c>
      <c r="Q22" s="19">
        <f t="shared" si="5"/>
        <v>0</v>
      </c>
      <c r="R22" s="13">
        <f t="shared" si="13"/>
        <v>0</v>
      </c>
      <c r="S22" s="13"/>
      <c r="T22" s="13"/>
      <c r="U22" s="13"/>
      <c r="V22" s="13"/>
      <c r="W22" s="4" t="str">
        <f t="shared" si="14"/>
        <v>J=</v>
      </c>
      <c r="X22" s="30">
        <f t="shared" si="15"/>
        <v>44635</v>
      </c>
      <c r="Y22" s="4"/>
      <c r="Z22" s="78"/>
      <c r="AA22" s="62"/>
      <c r="AB22" s="81"/>
      <c r="AC22" s="72"/>
      <c r="AD22" s="81"/>
      <c r="AE22" s="81"/>
      <c r="AF22" s="79"/>
      <c r="AG22" s="81"/>
      <c r="AH22" s="78"/>
      <c r="AI22" s="80"/>
      <c r="AJ22" s="6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x14ac:dyDescent="0.15">
      <c r="A23" s="36">
        <f t="shared" si="7"/>
        <v>44281</v>
      </c>
      <c r="B23" s="14">
        <f t="shared" ca="1" si="18"/>
        <v>1.0042597499999999</v>
      </c>
      <c r="C23" s="13">
        <f t="shared" si="8"/>
        <v>1</v>
      </c>
      <c r="D23" s="12">
        <f ca="1">IF(A23&lt;$B$1,VLOOKUP(A23,[1]DI!$A$4:$B$15000,2,FALSE),0)</f>
        <v>2.6499999999999999E-2</v>
      </c>
      <c r="E23" s="13">
        <f t="shared" ca="1" si="19"/>
        <v>1.00010379</v>
      </c>
      <c r="F23" s="13">
        <f ca="1">(TRUNC(PRODUCT($E$12:$E22),16))</f>
        <v>1.00084712792802</v>
      </c>
      <c r="G23" s="13">
        <f t="shared" si="20"/>
        <v>1</v>
      </c>
      <c r="H23" s="13">
        <f t="shared" ca="1" si="21"/>
        <v>1.0008471299999999</v>
      </c>
      <c r="I23" s="12">
        <f t="shared" si="22"/>
        <v>0.1</v>
      </c>
      <c r="J23" s="30">
        <f t="shared" si="9"/>
        <v>44270</v>
      </c>
      <c r="K23" s="2">
        <f t="shared" si="10"/>
        <v>9</v>
      </c>
      <c r="L23" s="15">
        <f t="shared" si="11"/>
        <v>9</v>
      </c>
      <c r="M23" s="11">
        <f t="shared" si="2"/>
        <v>1.003409735</v>
      </c>
      <c r="N23" s="11">
        <f t="shared" ca="1" si="3"/>
        <v>1.0042597529999999</v>
      </c>
      <c r="O23" s="15">
        <f t="shared" si="12"/>
        <v>0</v>
      </c>
      <c r="P23" s="13">
        <f t="shared" ca="1" si="4"/>
        <v>4.2597499999999996E-3</v>
      </c>
      <c r="Q23" s="19">
        <f t="shared" si="5"/>
        <v>0</v>
      </c>
      <c r="R23" s="13">
        <f t="shared" si="13"/>
        <v>0</v>
      </c>
      <c r="S23" s="13"/>
      <c r="T23" s="13"/>
      <c r="U23" s="13"/>
      <c r="V23" s="13"/>
      <c r="W23" s="4" t="str">
        <f t="shared" si="14"/>
        <v>J=</v>
      </c>
      <c r="X23" s="30">
        <f t="shared" si="15"/>
        <v>44635</v>
      </c>
      <c r="Y23" s="4"/>
      <c r="Z23" s="78"/>
      <c r="AA23" s="62"/>
      <c r="AB23" s="81"/>
      <c r="AC23" s="72"/>
      <c r="AD23" s="81"/>
      <c r="AE23" s="81"/>
      <c r="AF23" s="79"/>
      <c r="AG23" s="81"/>
      <c r="AH23" s="78"/>
      <c r="AI23" s="80"/>
      <c r="AJ23" s="6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5" x14ac:dyDescent="0.2">
      <c r="A24" s="36">
        <f t="shared" si="7"/>
        <v>44282</v>
      </c>
      <c r="B24" s="14">
        <f t="shared" ca="1" si="18"/>
        <v>1.0047439199999999</v>
      </c>
      <c r="C24" s="13">
        <f t="shared" si="8"/>
        <v>1</v>
      </c>
      <c r="D24" s="12">
        <f ca="1">IF(A24&lt;$B$1,VLOOKUP(A24,[1]DI!$A$4:$B$15000,2,FALSE),0)</f>
        <v>0</v>
      </c>
      <c r="E24" s="13">
        <f t="shared" ca="1" si="19"/>
        <v>1</v>
      </c>
      <c r="F24" s="13">
        <f ca="1">(TRUNC(PRODUCT($E$12:$E23),16))</f>
        <v>1.0009510058514299</v>
      </c>
      <c r="G24" s="13">
        <f t="shared" si="20"/>
        <v>1</v>
      </c>
      <c r="H24" s="13">
        <f t="shared" ca="1" si="21"/>
        <v>1.0009510100000001</v>
      </c>
      <c r="I24" s="12">
        <f t="shared" si="22"/>
        <v>0.1</v>
      </c>
      <c r="J24" s="30">
        <f t="shared" si="9"/>
        <v>44270</v>
      </c>
      <c r="K24" s="2">
        <f t="shared" si="10"/>
        <v>9</v>
      </c>
      <c r="L24" s="15">
        <f t="shared" si="11"/>
        <v>10</v>
      </c>
      <c r="M24" s="11">
        <f t="shared" si="2"/>
        <v>1.003789311</v>
      </c>
      <c r="N24" s="11">
        <f t="shared" ca="1" si="3"/>
        <v>1.0047439250000001</v>
      </c>
      <c r="O24" s="15">
        <f t="shared" si="12"/>
        <v>0</v>
      </c>
      <c r="P24" s="13">
        <f t="shared" ca="1" si="4"/>
        <v>4.7439200000000004E-3</v>
      </c>
      <c r="Q24" s="19">
        <f t="shared" si="5"/>
        <v>0</v>
      </c>
      <c r="R24" s="13">
        <f t="shared" si="13"/>
        <v>0</v>
      </c>
      <c r="S24" s="13"/>
      <c r="T24" s="13"/>
      <c r="U24" s="13"/>
      <c r="V24" s="13"/>
      <c r="W24" s="4" t="str">
        <f t="shared" si="14"/>
        <v>J=</v>
      </c>
      <c r="X24" s="30">
        <f t="shared" si="15"/>
        <v>44635</v>
      </c>
      <c r="Y24" s="4"/>
      <c r="Z24" s="124"/>
      <c r="AA24" s="62"/>
      <c r="AB24" s="81"/>
      <c r="AC24" s="72"/>
      <c r="AD24" s="81"/>
      <c r="AE24" s="81"/>
      <c r="AF24" s="79"/>
      <c r="AG24" s="81"/>
      <c r="AH24" s="78"/>
      <c r="AI24" s="80"/>
      <c r="AJ24" s="6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x14ac:dyDescent="0.15">
      <c r="A25" s="36">
        <f t="shared" si="7"/>
        <v>44283</v>
      </c>
      <c r="B25" s="14">
        <f t="shared" ca="1" si="18"/>
        <v>1.0047439199999999</v>
      </c>
      <c r="C25" s="13">
        <f t="shared" si="8"/>
        <v>1</v>
      </c>
      <c r="D25" s="12">
        <f ca="1">IF(A25&lt;$B$1,VLOOKUP(A25,[1]DI!$A$4:$B$15000,2,FALSE),0)</f>
        <v>0</v>
      </c>
      <c r="E25" s="13">
        <f t="shared" ca="1" si="19"/>
        <v>1</v>
      </c>
      <c r="F25" s="13">
        <f ca="1">(TRUNC(PRODUCT($E$12:$E24),16))</f>
        <v>1.0009510058514299</v>
      </c>
      <c r="G25" s="13">
        <f t="shared" si="20"/>
        <v>1</v>
      </c>
      <c r="H25" s="13">
        <f t="shared" ca="1" si="21"/>
        <v>1.0009510100000001</v>
      </c>
      <c r="I25" s="12">
        <f t="shared" si="22"/>
        <v>0.1</v>
      </c>
      <c r="J25" s="30">
        <f t="shared" si="9"/>
        <v>44270</v>
      </c>
      <c r="K25" s="2">
        <f t="shared" si="10"/>
        <v>9</v>
      </c>
      <c r="L25" s="15">
        <f t="shared" si="11"/>
        <v>10</v>
      </c>
      <c r="M25" s="11">
        <f t="shared" si="2"/>
        <v>1.003789311</v>
      </c>
      <c r="N25" s="11">
        <f t="shared" ca="1" si="3"/>
        <v>1.0047439250000001</v>
      </c>
      <c r="O25" s="15">
        <f t="shared" si="12"/>
        <v>0</v>
      </c>
      <c r="P25" s="13">
        <f t="shared" ca="1" si="4"/>
        <v>4.7439200000000004E-3</v>
      </c>
      <c r="Q25" s="19">
        <f t="shared" si="5"/>
        <v>0</v>
      </c>
      <c r="R25" s="13">
        <f t="shared" si="13"/>
        <v>0</v>
      </c>
      <c r="S25" s="13"/>
      <c r="T25" s="13"/>
      <c r="U25" s="13"/>
      <c r="V25" s="13"/>
      <c r="W25" s="4" t="str">
        <f t="shared" si="14"/>
        <v>J=</v>
      </c>
      <c r="X25" s="30">
        <f t="shared" si="15"/>
        <v>44635</v>
      </c>
      <c r="Y25" s="4"/>
      <c r="Z25" s="78"/>
      <c r="AA25" s="62"/>
      <c r="AB25" s="81"/>
      <c r="AC25" s="72"/>
      <c r="AD25" s="81"/>
      <c r="AE25" s="81"/>
      <c r="AF25" s="79"/>
      <c r="AG25" s="81"/>
      <c r="AH25" s="78"/>
      <c r="AI25" s="80"/>
      <c r="AJ25" s="6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x14ac:dyDescent="0.15">
      <c r="A26" s="36">
        <f t="shared" si="7"/>
        <v>44284</v>
      </c>
      <c r="B26" s="14">
        <f t="shared" ca="1" si="18"/>
        <v>1.0047439199999999</v>
      </c>
      <c r="C26" s="13">
        <f t="shared" si="8"/>
        <v>1</v>
      </c>
      <c r="D26" s="12">
        <f ca="1">IF(A26&lt;$B$1,VLOOKUP(A26,[1]DI!$A$4:$B$15000,2,FALSE),0)</f>
        <v>2.6499999999999999E-2</v>
      </c>
      <c r="E26" s="13">
        <f t="shared" ca="1" si="19"/>
        <v>1.00010379</v>
      </c>
      <c r="F26" s="13">
        <f ca="1">(TRUNC(PRODUCT($E$12:$E25),16))</f>
        <v>1.0009510058514299</v>
      </c>
      <c r="G26" s="13">
        <f t="shared" si="20"/>
        <v>1</v>
      </c>
      <c r="H26" s="13">
        <f t="shared" ca="1" si="21"/>
        <v>1.0009510100000001</v>
      </c>
      <c r="I26" s="12">
        <f t="shared" si="22"/>
        <v>0.1</v>
      </c>
      <c r="J26" s="30">
        <f t="shared" si="9"/>
        <v>44270</v>
      </c>
      <c r="K26" s="2">
        <f t="shared" si="10"/>
        <v>10</v>
      </c>
      <c r="L26" s="15">
        <f t="shared" si="11"/>
        <v>10</v>
      </c>
      <c r="M26" s="11">
        <f t="shared" si="2"/>
        <v>1.003789311</v>
      </c>
      <c r="N26" s="11">
        <f t="shared" ca="1" si="3"/>
        <v>1.0047439250000001</v>
      </c>
      <c r="O26" s="15">
        <f t="shared" si="12"/>
        <v>0</v>
      </c>
      <c r="P26" s="13">
        <f t="shared" ca="1" si="4"/>
        <v>4.7439200000000004E-3</v>
      </c>
      <c r="Q26" s="19">
        <f t="shared" si="5"/>
        <v>0</v>
      </c>
      <c r="R26" s="13">
        <f t="shared" si="13"/>
        <v>0</v>
      </c>
      <c r="S26" s="13"/>
      <c r="T26" s="13"/>
      <c r="U26" s="13"/>
      <c r="V26" s="13"/>
      <c r="W26" s="4" t="str">
        <f t="shared" si="14"/>
        <v>J=</v>
      </c>
      <c r="X26" s="30">
        <f t="shared" si="15"/>
        <v>44635</v>
      </c>
      <c r="Y26" s="4"/>
      <c r="Z26" s="78"/>
      <c r="AA26" s="62"/>
      <c r="AB26" s="81"/>
      <c r="AC26" s="72"/>
      <c r="AD26" s="81"/>
      <c r="AE26" s="81"/>
      <c r="AF26" s="79"/>
      <c r="AG26" s="81"/>
      <c r="AH26" s="78"/>
      <c r="AI26" s="80"/>
      <c r="AJ26" s="6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x14ac:dyDescent="0.15">
      <c r="A27" s="36">
        <f t="shared" si="7"/>
        <v>44285</v>
      </c>
      <c r="B27" s="14">
        <f t="shared" ca="1" si="18"/>
        <v>1.0052283099999999</v>
      </c>
      <c r="C27" s="13">
        <f t="shared" si="8"/>
        <v>1</v>
      </c>
      <c r="D27" s="12">
        <f ca="1">IF(A27&lt;$B$1,VLOOKUP(A27,[1]DI!$A$4:$B$15000,2,FALSE),0)</f>
        <v>2.6499999999999999E-2</v>
      </c>
      <c r="E27" s="13">
        <f t="shared" ca="1" si="19"/>
        <v>1.00010379</v>
      </c>
      <c r="F27" s="13">
        <f ca="1">(TRUNC(PRODUCT($E$12:$E26),16))</f>
        <v>1.00105489455632</v>
      </c>
      <c r="G27" s="13">
        <f t="shared" si="20"/>
        <v>1</v>
      </c>
      <c r="H27" s="13">
        <f t="shared" ca="1" si="21"/>
        <v>1.00105489</v>
      </c>
      <c r="I27" s="12">
        <f t="shared" si="22"/>
        <v>0.1</v>
      </c>
      <c r="J27" s="30">
        <f t="shared" si="9"/>
        <v>44270</v>
      </c>
      <c r="K27" s="2">
        <f t="shared" si="10"/>
        <v>11</v>
      </c>
      <c r="L27" s="15">
        <f t="shared" si="11"/>
        <v>11</v>
      </c>
      <c r="M27" s="11">
        <f t="shared" si="2"/>
        <v>1.004169031</v>
      </c>
      <c r="N27" s="11">
        <f t="shared" ca="1" si="3"/>
        <v>1.005228319</v>
      </c>
      <c r="O27" s="15">
        <f t="shared" si="12"/>
        <v>0</v>
      </c>
      <c r="P27" s="13">
        <f t="shared" ca="1" si="4"/>
        <v>5.2283099999999999E-3</v>
      </c>
      <c r="Q27" s="19">
        <f t="shared" si="5"/>
        <v>0</v>
      </c>
      <c r="R27" s="13">
        <f t="shared" si="13"/>
        <v>0</v>
      </c>
      <c r="S27" s="13"/>
      <c r="T27" s="13"/>
      <c r="U27" s="13"/>
      <c r="V27" s="13"/>
      <c r="W27" s="4" t="str">
        <f t="shared" si="14"/>
        <v>J=</v>
      </c>
      <c r="X27" s="30">
        <f t="shared" si="15"/>
        <v>44635</v>
      </c>
      <c r="Y27" s="4"/>
      <c r="Z27" s="78"/>
      <c r="AA27" s="62"/>
      <c r="AB27" s="81"/>
      <c r="AC27" s="72"/>
      <c r="AD27" s="81"/>
      <c r="AE27" s="81"/>
      <c r="AF27" s="79"/>
      <c r="AG27" s="81"/>
      <c r="AH27" s="78"/>
      <c r="AI27" s="80"/>
      <c r="AJ27" s="6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x14ac:dyDescent="0.15">
      <c r="A28" s="36">
        <f t="shared" si="7"/>
        <v>44286</v>
      </c>
      <c r="B28" s="14">
        <f t="shared" ca="1" si="18"/>
        <v>1.0057129499999999</v>
      </c>
      <c r="C28" s="13">
        <f t="shared" si="8"/>
        <v>1</v>
      </c>
      <c r="D28" s="12">
        <f ca="1">IF(A28&lt;$B$1,VLOOKUP(A28,[1]DI!$A$4:$B$15000,2,FALSE),0)</f>
        <v>2.6499999999999999E-2</v>
      </c>
      <c r="E28" s="13">
        <f t="shared" ca="1" si="19"/>
        <v>1.00010379</v>
      </c>
      <c r="F28" s="13">
        <f ca="1">(TRUNC(PRODUCT($E$12:$E27),16))</f>
        <v>1.00115879404383</v>
      </c>
      <c r="G28" s="13">
        <f t="shared" si="20"/>
        <v>1</v>
      </c>
      <c r="H28" s="13">
        <f t="shared" ca="1" si="21"/>
        <v>1.0011587900000001</v>
      </c>
      <c r="I28" s="12">
        <f t="shared" si="22"/>
        <v>0.1</v>
      </c>
      <c r="J28" s="30">
        <f t="shared" si="9"/>
        <v>44270</v>
      </c>
      <c r="K28" s="2">
        <f t="shared" si="10"/>
        <v>12</v>
      </c>
      <c r="L28" s="15">
        <f t="shared" si="11"/>
        <v>12</v>
      </c>
      <c r="M28" s="11">
        <f t="shared" si="2"/>
        <v>1.0045488950000001</v>
      </c>
      <c r="N28" s="11">
        <f t="shared" ca="1" si="3"/>
        <v>1.005712956</v>
      </c>
      <c r="O28" s="15">
        <f t="shared" si="12"/>
        <v>0</v>
      </c>
      <c r="P28" s="13">
        <f t="shared" ca="1" si="4"/>
        <v>5.7129499999999996E-3</v>
      </c>
      <c r="Q28" s="19">
        <f t="shared" si="5"/>
        <v>0</v>
      </c>
      <c r="R28" s="13">
        <f t="shared" si="13"/>
        <v>0</v>
      </c>
      <c r="S28" s="13"/>
      <c r="T28" s="13"/>
      <c r="U28" s="13"/>
      <c r="V28" s="13"/>
      <c r="W28" s="4" t="str">
        <f t="shared" si="14"/>
        <v>J=</v>
      </c>
      <c r="X28" s="30">
        <f t="shared" si="15"/>
        <v>44635</v>
      </c>
      <c r="Y28" s="4"/>
      <c r="Z28" s="78"/>
      <c r="AA28" s="62"/>
      <c r="AB28" s="81"/>
      <c r="AC28" s="72"/>
      <c r="AD28" s="81"/>
      <c r="AE28" s="81"/>
      <c r="AF28" s="79"/>
      <c r="AG28" s="81"/>
      <c r="AH28" s="78"/>
      <c r="AI28" s="80"/>
      <c r="AJ28" s="6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x14ac:dyDescent="0.15">
      <c r="A29" s="36">
        <f t="shared" si="7"/>
        <v>44287</v>
      </c>
      <c r="B29" s="14">
        <f t="shared" ca="1" si="18"/>
        <v>1.0061978199999999</v>
      </c>
      <c r="C29" s="13">
        <f t="shared" si="8"/>
        <v>1</v>
      </c>
      <c r="D29" s="12">
        <f ca="1">IF(A29&lt;$B$1,VLOOKUP(A29,[1]DI!$A$4:$B$15000,2,FALSE),0)</f>
        <v>2.6499999999999999E-2</v>
      </c>
      <c r="E29" s="13">
        <f t="shared" ca="1" si="19"/>
        <v>1.00010379</v>
      </c>
      <c r="F29" s="13">
        <f ca="1">(TRUNC(PRODUCT($E$12:$E28),16))</f>
        <v>1.0012627043150599</v>
      </c>
      <c r="G29" s="13">
        <f t="shared" si="20"/>
        <v>1</v>
      </c>
      <c r="H29" s="13">
        <f t="shared" ca="1" si="21"/>
        <v>1.0012627000000001</v>
      </c>
      <c r="I29" s="12">
        <f t="shared" si="22"/>
        <v>0.1</v>
      </c>
      <c r="J29" s="30">
        <f t="shared" si="9"/>
        <v>44270</v>
      </c>
      <c r="K29" s="2">
        <f t="shared" si="10"/>
        <v>13</v>
      </c>
      <c r="L29" s="15">
        <f t="shared" si="11"/>
        <v>13</v>
      </c>
      <c r="M29" s="11">
        <f t="shared" si="2"/>
        <v>1.0049289020000001</v>
      </c>
      <c r="N29" s="11">
        <f t="shared" ca="1" si="3"/>
        <v>1.006197826</v>
      </c>
      <c r="O29" s="15">
        <f t="shared" si="12"/>
        <v>0</v>
      </c>
      <c r="P29" s="13">
        <f t="shared" ca="1" si="4"/>
        <v>6.1978199999999997E-3</v>
      </c>
      <c r="Q29" s="19">
        <f t="shared" si="5"/>
        <v>0</v>
      </c>
      <c r="R29" s="13">
        <f t="shared" si="13"/>
        <v>0</v>
      </c>
      <c r="S29" s="13"/>
      <c r="T29" s="13"/>
      <c r="U29" s="13"/>
      <c r="V29" s="13"/>
      <c r="W29" s="4" t="str">
        <f t="shared" si="14"/>
        <v>J=</v>
      </c>
      <c r="X29" s="30">
        <f t="shared" si="15"/>
        <v>44635</v>
      </c>
      <c r="Y29" s="4"/>
      <c r="Z29" s="78"/>
      <c r="AA29" s="62"/>
      <c r="AB29" s="81"/>
      <c r="AC29" s="72"/>
      <c r="AD29" s="81"/>
      <c r="AE29" s="81"/>
      <c r="AF29" s="79"/>
      <c r="AG29" s="81"/>
      <c r="AH29" s="78"/>
      <c r="AI29" s="80"/>
      <c r="AJ29" s="6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x14ac:dyDescent="0.15">
      <c r="A30" s="36">
        <f t="shared" si="7"/>
        <v>44288</v>
      </c>
      <c r="B30" s="14">
        <f t="shared" ca="1" si="18"/>
        <v>1.00668293</v>
      </c>
      <c r="C30" s="13">
        <f t="shared" si="8"/>
        <v>1</v>
      </c>
      <c r="D30" s="12">
        <f ca="1">IF(A30&lt;$B$1,VLOOKUP(A30,[1]DI!$A$4:$B$15000,2,FALSE),0)</f>
        <v>0</v>
      </c>
      <c r="E30" s="13">
        <f t="shared" ca="1" si="19"/>
        <v>1</v>
      </c>
      <c r="F30" s="13">
        <f ca="1">(TRUNC(PRODUCT($E$12:$E29),16))</f>
        <v>1.00136662537114</v>
      </c>
      <c r="G30" s="13">
        <f t="shared" si="20"/>
        <v>1</v>
      </c>
      <c r="H30" s="13">
        <f t="shared" ca="1" si="21"/>
        <v>1.0013666299999999</v>
      </c>
      <c r="I30" s="12">
        <f t="shared" si="22"/>
        <v>0.1</v>
      </c>
      <c r="J30" s="30">
        <f t="shared" si="9"/>
        <v>44270</v>
      </c>
      <c r="K30" s="2">
        <f t="shared" si="10"/>
        <v>13</v>
      </c>
      <c r="L30" s="15">
        <f t="shared" si="11"/>
        <v>14</v>
      </c>
      <c r="M30" s="11">
        <f t="shared" si="2"/>
        <v>1.005309053</v>
      </c>
      <c r="N30" s="11">
        <f t="shared" ca="1" si="3"/>
        <v>1.0066829390000001</v>
      </c>
      <c r="O30" s="15">
        <f t="shared" si="12"/>
        <v>0</v>
      </c>
      <c r="P30" s="13">
        <f t="shared" ca="1" si="4"/>
        <v>6.6829300000000001E-3</v>
      </c>
      <c r="Q30" s="19">
        <f t="shared" si="5"/>
        <v>0</v>
      </c>
      <c r="R30" s="13">
        <f t="shared" si="13"/>
        <v>0</v>
      </c>
      <c r="S30" s="13"/>
      <c r="T30" s="13"/>
      <c r="U30" s="13"/>
      <c r="V30" s="13"/>
      <c r="W30" s="4" t="str">
        <f t="shared" si="14"/>
        <v>J=</v>
      </c>
      <c r="X30" s="30">
        <f t="shared" si="15"/>
        <v>44635</v>
      </c>
      <c r="Y30" s="4"/>
      <c r="Z30" s="78"/>
      <c r="AA30" s="62"/>
      <c r="AB30" s="81"/>
      <c r="AC30" s="72"/>
      <c r="AD30" s="81"/>
      <c r="AE30" s="81"/>
      <c r="AF30" s="79"/>
      <c r="AG30" s="81"/>
      <c r="AH30" s="78"/>
      <c r="AI30" s="80"/>
      <c r="AJ30" s="6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x14ac:dyDescent="0.15">
      <c r="A31" s="36">
        <f t="shared" si="7"/>
        <v>44289</v>
      </c>
      <c r="B31" s="14">
        <f t="shared" ca="1" si="18"/>
        <v>1.00668293</v>
      </c>
      <c r="C31" s="13">
        <f t="shared" si="8"/>
        <v>1</v>
      </c>
      <c r="D31" s="12">
        <f ca="1">IF(A31&lt;$B$1,VLOOKUP(A31,[1]DI!$A$4:$B$15000,2,FALSE),0)</f>
        <v>0</v>
      </c>
      <c r="E31" s="13">
        <f t="shared" ca="1" si="19"/>
        <v>1</v>
      </c>
      <c r="F31" s="13">
        <f ca="1">(TRUNC(PRODUCT($E$12:$E30),16))</f>
        <v>1.00136662537114</v>
      </c>
      <c r="G31" s="13">
        <f t="shared" si="20"/>
        <v>1</v>
      </c>
      <c r="H31" s="13">
        <f t="shared" ca="1" si="21"/>
        <v>1.0013666299999999</v>
      </c>
      <c r="I31" s="12">
        <f t="shared" si="22"/>
        <v>0.1</v>
      </c>
      <c r="J31" s="30">
        <f t="shared" si="9"/>
        <v>44270</v>
      </c>
      <c r="K31" s="2">
        <f t="shared" si="10"/>
        <v>13</v>
      </c>
      <c r="L31" s="15">
        <f t="shared" si="11"/>
        <v>14</v>
      </c>
      <c r="M31" s="11">
        <f t="shared" si="2"/>
        <v>1.005309053</v>
      </c>
      <c r="N31" s="11">
        <f t="shared" ca="1" si="3"/>
        <v>1.0066829390000001</v>
      </c>
      <c r="O31" s="15">
        <f t="shared" si="12"/>
        <v>0</v>
      </c>
      <c r="P31" s="13">
        <f t="shared" ca="1" si="4"/>
        <v>6.6829300000000001E-3</v>
      </c>
      <c r="Q31" s="19">
        <f t="shared" si="5"/>
        <v>0</v>
      </c>
      <c r="R31" s="13">
        <f t="shared" si="13"/>
        <v>0</v>
      </c>
      <c r="S31" s="13"/>
      <c r="T31" s="13"/>
      <c r="U31" s="13"/>
      <c r="V31" s="13"/>
      <c r="W31" s="4" t="str">
        <f t="shared" si="14"/>
        <v>J=</v>
      </c>
      <c r="X31" s="30">
        <f t="shared" si="15"/>
        <v>44635</v>
      </c>
      <c r="Y31" s="4"/>
      <c r="Z31" s="78"/>
      <c r="AA31" s="62"/>
      <c r="AB31" s="81"/>
      <c r="AC31" s="72"/>
      <c r="AD31" s="81"/>
      <c r="AE31" s="81"/>
      <c r="AF31" s="79"/>
      <c r="AG31" s="81"/>
      <c r="AH31" s="78"/>
      <c r="AI31" s="80"/>
      <c r="AJ31" s="6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x14ac:dyDescent="0.15">
      <c r="A32" s="36">
        <f t="shared" si="7"/>
        <v>44290</v>
      </c>
      <c r="B32" s="14">
        <f t="shared" ca="1" si="18"/>
        <v>1.00668293</v>
      </c>
      <c r="C32" s="13">
        <f t="shared" si="8"/>
        <v>1</v>
      </c>
      <c r="D32" s="12">
        <f ca="1">IF(A32&lt;$B$1,VLOOKUP(A32,[1]DI!$A$4:$B$15000,2,FALSE),0)</f>
        <v>0</v>
      </c>
      <c r="E32" s="13">
        <f t="shared" ca="1" si="19"/>
        <v>1</v>
      </c>
      <c r="F32" s="13">
        <f ca="1">(TRUNC(PRODUCT($E$12:$E31),16))</f>
        <v>1.00136662537114</v>
      </c>
      <c r="G32" s="13">
        <f t="shared" si="20"/>
        <v>1</v>
      </c>
      <c r="H32" s="13">
        <f t="shared" ca="1" si="21"/>
        <v>1.0013666299999999</v>
      </c>
      <c r="I32" s="12">
        <f t="shared" si="22"/>
        <v>0.1</v>
      </c>
      <c r="J32" s="30">
        <f t="shared" si="9"/>
        <v>44270</v>
      </c>
      <c r="K32" s="2">
        <f t="shared" si="10"/>
        <v>13</v>
      </c>
      <c r="L32" s="15">
        <f t="shared" si="11"/>
        <v>14</v>
      </c>
      <c r="M32" s="11">
        <f t="shared" si="2"/>
        <v>1.005309053</v>
      </c>
      <c r="N32" s="11">
        <f t="shared" ca="1" si="3"/>
        <v>1.0066829390000001</v>
      </c>
      <c r="O32" s="15">
        <f t="shared" si="12"/>
        <v>0</v>
      </c>
      <c r="P32" s="13">
        <f t="shared" ca="1" si="4"/>
        <v>6.6829300000000001E-3</v>
      </c>
      <c r="Q32" s="19">
        <f t="shared" si="5"/>
        <v>0</v>
      </c>
      <c r="R32" s="13">
        <f t="shared" si="13"/>
        <v>0</v>
      </c>
      <c r="S32" s="13"/>
      <c r="T32" s="13"/>
      <c r="U32" s="13"/>
      <c r="V32" s="13"/>
      <c r="W32" s="4" t="str">
        <f t="shared" si="14"/>
        <v>J=</v>
      </c>
      <c r="X32" s="30">
        <f t="shared" si="15"/>
        <v>44635</v>
      </c>
      <c r="Y32" s="4"/>
      <c r="Z32" s="78"/>
      <c r="AA32" s="62"/>
      <c r="AB32" s="81"/>
      <c r="AC32" s="72"/>
      <c r="AD32" s="81"/>
      <c r="AE32" s="81"/>
      <c r="AF32" s="79"/>
      <c r="AG32" s="81"/>
      <c r="AH32" s="78"/>
      <c r="AI32" s="80"/>
      <c r="AJ32" s="6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x14ac:dyDescent="0.15">
      <c r="A33" s="36">
        <f t="shared" si="7"/>
        <v>44291</v>
      </c>
      <c r="B33" s="14">
        <f t="shared" ca="1" si="18"/>
        <v>1.00668293</v>
      </c>
      <c r="C33" s="13">
        <f t="shared" si="8"/>
        <v>1</v>
      </c>
      <c r="D33" s="12">
        <f ca="1">IF(A33&lt;$B$1,VLOOKUP(A33,[1]DI!$A$4:$B$15000,2,FALSE),0)</f>
        <v>2.6499999999999999E-2</v>
      </c>
      <c r="E33" s="13">
        <f t="shared" ca="1" si="19"/>
        <v>1.00010379</v>
      </c>
      <c r="F33" s="13">
        <f ca="1">(TRUNC(PRODUCT($E$12:$E32),16))</f>
        <v>1.00136662537114</v>
      </c>
      <c r="G33" s="13">
        <f t="shared" si="20"/>
        <v>1</v>
      </c>
      <c r="H33" s="13">
        <f t="shared" ca="1" si="21"/>
        <v>1.0013666299999999</v>
      </c>
      <c r="I33" s="12">
        <f t="shared" si="22"/>
        <v>0.1</v>
      </c>
      <c r="J33" s="30">
        <f t="shared" si="9"/>
        <v>44270</v>
      </c>
      <c r="K33" s="2">
        <f t="shared" si="10"/>
        <v>14</v>
      </c>
      <c r="L33" s="15">
        <f t="shared" si="11"/>
        <v>14</v>
      </c>
      <c r="M33" s="11">
        <f t="shared" si="2"/>
        <v>1.005309053</v>
      </c>
      <c r="N33" s="11">
        <f t="shared" ca="1" si="3"/>
        <v>1.0066829390000001</v>
      </c>
      <c r="O33" s="15">
        <f t="shared" si="12"/>
        <v>0</v>
      </c>
      <c r="P33" s="13">
        <f t="shared" ca="1" si="4"/>
        <v>6.6829300000000001E-3</v>
      </c>
      <c r="Q33" s="19">
        <f t="shared" si="5"/>
        <v>0</v>
      </c>
      <c r="R33" s="13">
        <f t="shared" si="13"/>
        <v>0</v>
      </c>
      <c r="S33" s="13"/>
      <c r="T33" s="13"/>
      <c r="U33" s="13"/>
      <c r="V33" s="13"/>
      <c r="W33" s="4" t="str">
        <f t="shared" si="14"/>
        <v>J=</v>
      </c>
      <c r="X33" s="30">
        <f t="shared" si="15"/>
        <v>44635</v>
      </c>
      <c r="Y33" s="4"/>
      <c r="Z33" s="78"/>
      <c r="AA33" s="62"/>
      <c r="AB33" s="81"/>
      <c r="AC33" s="72"/>
      <c r="AD33" s="81"/>
      <c r="AE33" s="81"/>
      <c r="AF33" s="79"/>
      <c r="AG33" s="81"/>
      <c r="AH33" s="78"/>
      <c r="AI33" s="80"/>
      <c r="AJ33" s="6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x14ac:dyDescent="0.15">
      <c r="A34" s="36">
        <f t="shared" si="7"/>
        <v>44292</v>
      </c>
      <c r="B34" s="14">
        <f ca="1">IF(A34&lt;=TODAY(),C34+P34,IF(AND(A34&gt;TODAY(),A34&lt;=$B$1),IF(VLOOKUP(TODAY(),$A$10:$D$5000,4,FALSE)=0,"n.d",C34+P34),"n.d"))</f>
        <v>1.00716827</v>
      </c>
      <c r="C34" s="13">
        <f t="shared" si="8"/>
        <v>1</v>
      </c>
      <c r="D34" s="12">
        <f ca="1">IF(A34&lt;$B$1,VLOOKUP(A34,[1]DI!$A$4:$B$15000,2,FALSE),0)</f>
        <v>2.6499999999999999E-2</v>
      </c>
      <c r="E34" s="13">
        <f t="shared" ca="1" si="19"/>
        <v>1.00010379</v>
      </c>
      <c r="F34" s="13">
        <f ca="1">(TRUNC(PRODUCT($E$12:$E33),16))</f>
        <v>1.0014705572131899</v>
      </c>
      <c r="G34" s="13">
        <f t="shared" si="20"/>
        <v>1</v>
      </c>
      <c r="H34" s="13">
        <f t="shared" ca="1" si="21"/>
        <v>1.00147056</v>
      </c>
      <c r="I34" s="12">
        <f t="shared" si="22"/>
        <v>0.1</v>
      </c>
      <c r="J34" s="30">
        <f t="shared" si="9"/>
        <v>44270</v>
      </c>
      <c r="K34" s="2">
        <f t="shared" si="10"/>
        <v>15</v>
      </c>
      <c r="L34" s="15">
        <f t="shared" si="11"/>
        <v>15</v>
      </c>
      <c r="M34" s="11">
        <f t="shared" si="2"/>
        <v>1.005689348</v>
      </c>
      <c r="N34" s="11">
        <f t="shared" ca="1" si="3"/>
        <v>1.0071682749999999</v>
      </c>
      <c r="O34" s="15">
        <f t="shared" si="12"/>
        <v>0</v>
      </c>
      <c r="P34" s="13">
        <f t="shared" ca="1" si="4"/>
        <v>7.16827E-3</v>
      </c>
      <c r="Q34" s="19">
        <f t="shared" si="5"/>
        <v>0</v>
      </c>
      <c r="R34" s="13">
        <f t="shared" si="13"/>
        <v>0</v>
      </c>
      <c r="S34" s="13"/>
      <c r="T34" s="13"/>
      <c r="U34" s="13"/>
      <c r="V34" s="13"/>
      <c r="W34" s="4" t="str">
        <f t="shared" si="14"/>
        <v>J=</v>
      </c>
      <c r="X34" s="30">
        <f t="shared" si="15"/>
        <v>44635</v>
      </c>
      <c r="Y34" s="4"/>
      <c r="Z34" s="78"/>
      <c r="AA34" s="62"/>
      <c r="AB34" s="64"/>
      <c r="AC34" s="72"/>
      <c r="AD34" s="81"/>
      <c r="AE34" s="81"/>
      <c r="AF34" s="79"/>
      <c r="AG34" s="81"/>
      <c r="AH34" s="78"/>
      <c r="AI34" s="80"/>
      <c r="AJ34" s="6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x14ac:dyDescent="0.15">
      <c r="A35" s="36">
        <f t="shared" si="7"/>
        <v>44293</v>
      </c>
      <c r="B35" s="14">
        <f t="shared" ca="1" si="18"/>
        <v>1.0076538399999999</v>
      </c>
      <c r="C35" s="13">
        <f t="shared" si="8"/>
        <v>1</v>
      </c>
      <c r="D35" s="12">
        <f ca="1">IF(A35&lt;$B$1,VLOOKUP(A35,[1]DI!$A$4:$B$15000,2,FALSE),0)</f>
        <v>2.6499999999999999E-2</v>
      </c>
      <c r="E35" s="13">
        <f t="shared" ca="1" si="19"/>
        <v>1.00010379</v>
      </c>
      <c r="F35" s="13">
        <f ca="1">(TRUNC(PRODUCT($E$12:$E34),16))</f>
        <v>1.0015744998423199</v>
      </c>
      <c r="G35" s="13">
        <f t="shared" si="20"/>
        <v>1</v>
      </c>
      <c r="H35" s="13">
        <f t="shared" ca="1" si="21"/>
        <v>1.0015745</v>
      </c>
      <c r="I35" s="12">
        <f t="shared" si="22"/>
        <v>0.1</v>
      </c>
      <c r="J35" s="30">
        <f t="shared" si="9"/>
        <v>44270</v>
      </c>
      <c r="K35" s="2">
        <f t="shared" si="10"/>
        <v>16</v>
      </c>
      <c r="L35" s="15">
        <f t="shared" si="11"/>
        <v>16</v>
      </c>
      <c r="M35" s="11">
        <f t="shared" si="2"/>
        <v>1.0060697869999999</v>
      </c>
      <c r="N35" s="11">
        <f t="shared" ca="1" si="3"/>
        <v>1.007653844</v>
      </c>
      <c r="O35" s="15">
        <f t="shared" si="12"/>
        <v>0</v>
      </c>
      <c r="P35" s="13">
        <f t="shared" ca="1" si="4"/>
        <v>7.6538400000000003E-3</v>
      </c>
      <c r="Q35" s="19">
        <f t="shared" si="5"/>
        <v>0</v>
      </c>
      <c r="R35" s="13">
        <f t="shared" si="13"/>
        <v>0</v>
      </c>
      <c r="S35" s="13"/>
      <c r="T35" s="13"/>
      <c r="U35" s="13"/>
      <c r="V35" s="13"/>
      <c r="W35" s="4" t="str">
        <f t="shared" si="14"/>
        <v>J=</v>
      </c>
      <c r="X35" s="30">
        <f t="shared" si="15"/>
        <v>44635</v>
      </c>
      <c r="Y35" s="4"/>
      <c r="Z35" s="78"/>
      <c r="AA35" s="62"/>
      <c r="AB35" s="64"/>
      <c r="AC35" s="72"/>
      <c r="AD35" s="81"/>
      <c r="AE35" s="81"/>
      <c r="AF35" s="79"/>
      <c r="AG35" s="81"/>
      <c r="AH35" s="78"/>
      <c r="AI35" s="80"/>
      <c r="AJ35" s="6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36">
        <f t="shared" si="7"/>
        <v>44294</v>
      </c>
      <c r="B36" s="14">
        <f t="shared" ca="1" si="18"/>
        <v>1.00813964</v>
      </c>
      <c r="C36" s="13">
        <f t="shared" si="8"/>
        <v>1</v>
      </c>
      <c r="D36" s="12">
        <f ca="1">IF(A36&lt;$B$1,VLOOKUP(A36,[1]DI!$A$4:$B$15000,2,FALSE),0)</f>
        <v>2.6499999999999999E-2</v>
      </c>
      <c r="E36" s="13">
        <f t="shared" ca="1" si="19"/>
        <v>1.00010379</v>
      </c>
      <c r="F36" s="13">
        <f ca="1">(TRUNC(PRODUCT($E$12:$E35),16))</f>
        <v>1.0016784532596601</v>
      </c>
      <c r="G36" s="13">
        <f t="shared" si="20"/>
        <v>1</v>
      </c>
      <c r="H36" s="13">
        <f t="shared" ca="1" si="21"/>
        <v>1.00167845</v>
      </c>
      <c r="I36" s="12">
        <f t="shared" si="22"/>
        <v>0.1</v>
      </c>
      <c r="J36" s="30">
        <f t="shared" si="9"/>
        <v>44270</v>
      </c>
      <c r="K36" s="2">
        <f t="shared" si="10"/>
        <v>17</v>
      </c>
      <c r="L36" s="15">
        <f t="shared" si="11"/>
        <v>17</v>
      </c>
      <c r="M36" s="11">
        <f t="shared" si="2"/>
        <v>1.00645037</v>
      </c>
      <c r="N36" s="11">
        <f t="shared" ca="1" si="3"/>
        <v>1.0081396469999999</v>
      </c>
      <c r="O36" s="15">
        <f t="shared" si="12"/>
        <v>0</v>
      </c>
      <c r="P36" s="13">
        <f t="shared" ca="1" si="4"/>
        <v>8.1396400000000001E-3</v>
      </c>
      <c r="Q36" s="19">
        <f t="shared" si="5"/>
        <v>0</v>
      </c>
      <c r="R36" s="13">
        <f t="shared" si="13"/>
        <v>0</v>
      </c>
      <c r="S36" s="13"/>
      <c r="T36" s="13"/>
      <c r="U36" s="13"/>
      <c r="V36" s="13"/>
      <c r="W36" s="4" t="str">
        <f t="shared" si="14"/>
        <v>J=</v>
      </c>
      <c r="X36" s="30">
        <f t="shared" si="15"/>
        <v>44635</v>
      </c>
      <c r="Y36" s="4"/>
      <c r="Z36" s="78"/>
      <c r="AA36" s="62"/>
      <c r="AB36" s="64"/>
      <c r="AC36" s="72"/>
      <c r="AD36" s="81"/>
      <c r="AE36" s="81"/>
      <c r="AF36" s="79"/>
      <c r="AG36" s="81"/>
      <c r="AH36" s="78"/>
      <c r="AI36" s="80"/>
      <c r="AJ36" s="6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36">
        <f t="shared" si="7"/>
        <v>44295</v>
      </c>
      <c r="B37" s="14">
        <f t="shared" ca="1" si="18"/>
        <v>1.0086256899999999</v>
      </c>
      <c r="C37" s="13">
        <f t="shared" si="8"/>
        <v>1</v>
      </c>
      <c r="D37" s="12">
        <f ca="1">IF(A37&lt;$B$1,VLOOKUP(A37,[1]DI!$A$4:$B$15000,2,FALSE),0)</f>
        <v>2.6499999999999999E-2</v>
      </c>
      <c r="E37" s="13">
        <f t="shared" ca="1" si="19"/>
        <v>1.00010379</v>
      </c>
      <c r="F37" s="13">
        <f ca="1">(TRUNC(PRODUCT($E$12:$E36),16))</f>
        <v>1.0017824174663299</v>
      </c>
      <c r="G37" s="13">
        <f t="shared" si="20"/>
        <v>1</v>
      </c>
      <c r="H37" s="13">
        <f t="shared" ca="1" si="21"/>
        <v>1.0017824200000001</v>
      </c>
      <c r="I37" s="12">
        <f t="shared" si="22"/>
        <v>0.1</v>
      </c>
      <c r="J37" s="30">
        <f t="shared" si="9"/>
        <v>44270</v>
      </c>
      <c r="K37" s="2">
        <f t="shared" si="10"/>
        <v>18</v>
      </c>
      <c r="L37" s="15">
        <f t="shared" si="11"/>
        <v>18</v>
      </c>
      <c r="M37" s="11">
        <f t="shared" si="2"/>
        <v>1.006831096</v>
      </c>
      <c r="N37" s="11">
        <f t="shared" ca="1" si="3"/>
        <v>1.0086256920000001</v>
      </c>
      <c r="O37" s="15">
        <f t="shared" si="12"/>
        <v>0</v>
      </c>
      <c r="P37" s="13">
        <f t="shared" ca="1" si="4"/>
        <v>8.6256900000000001E-3</v>
      </c>
      <c r="Q37" s="19">
        <f t="shared" si="5"/>
        <v>0</v>
      </c>
      <c r="R37" s="13">
        <f t="shared" si="13"/>
        <v>0</v>
      </c>
      <c r="S37" s="13"/>
      <c r="T37" s="13"/>
      <c r="U37" s="13"/>
      <c r="V37" s="13"/>
      <c r="W37" s="4" t="str">
        <f t="shared" si="14"/>
        <v>J=</v>
      </c>
      <c r="X37" s="30">
        <f t="shared" si="15"/>
        <v>44635</v>
      </c>
      <c r="Y37" s="4"/>
      <c r="Z37" s="78"/>
      <c r="AA37" s="62"/>
      <c r="AB37" s="64"/>
      <c r="AC37" s="72"/>
      <c r="AD37" s="81"/>
      <c r="AE37" s="81"/>
      <c r="AF37" s="79"/>
      <c r="AG37" s="81"/>
      <c r="AH37" s="78"/>
      <c r="AI37" s="80"/>
      <c r="AJ37" s="6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36">
        <f t="shared" si="7"/>
        <v>44296</v>
      </c>
      <c r="B38" s="14">
        <f t="shared" ca="1" si="18"/>
        <v>1.00911196</v>
      </c>
      <c r="C38" s="13">
        <f t="shared" si="8"/>
        <v>1</v>
      </c>
      <c r="D38" s="12">
        <f ca="1">IF(A38&lt;$B$1,VLOOKUP(A38,[1]DI!$A$4:$B$15000,2,FALSE),0)</f>
        <v>0</v>
      </c>
      <c r="E38" s="13">
        <f t="shared" ca="1" si="19"/>
        <v>1</v>
      </c>
      <c r="F38" s="13">
        <f ca="1">(TRUNC(PRODUCT($E$12:$E37),16))</f>
        <v>1.00188639246344</v>
      </c>
      <c r="G38" s="13">
        <f t="shared" si="20"/>
        <v>1</v>
      </c>
      <c r="H38" s="13">
        <f t="shared" ca="1" si="21"/>
        <v>1.0018863899999999</v>
      </c>
      <c r="I38" s="12">
        <f t="shared" si="22"/>
        <v>0.1</v>
      </c>
      <c r="J38" s="30">
        <f t="shared" si="9"/>
        <v>44270</v>
      </c>
      <c r="K38" s="2">
        <f t="shared" si="10"/>
        <v>18</v>
      </c>
      <c r="L38" s="15">
        <f t="shared" si="11"/>
        <v>19</v>
      </c>
      <c r="M38" s="11">
        <f t="shared" si="2"/>
        <v>1.0072119669999999</v>
      </c>
      <c r="N38" s="11">
        <f t="shared" ca="1" si="3"/>
        <v>1.009111962</v>
      </c>
      <c r="O38" s="15">
        <f t="shared" si="12"/>
        <v>0</v>
      </c>
      <c r="P38" s="13">
        <f t="shared" ca="1" si="4"/>
        <v>9.1119600000000005E-3</v>
      </c>
      <c r="Q38" s="19">
        <f t="shared" si="5"/>
        <v>0</v>
      </c>
      <c r="R38" s="13">
        <f t="shared" si="13"/>
        <v>0</v>
      </c>
      <c r="S38" s="13"/>
      <c r="T38" s="13"/>
      <c r="U38" s="13"/>
      <c r="V38" s="13"/>
      <c r="W38" s="4" t="str">
        <f t="shared" si="14"/>
        <v>J=</v>
      </c>
      <c r="X38" s="30">
        <f t="shared" si="15"/>
        <v>44635</v>
      </c>
      <c r="Y38" s="4"/>
      <c r="Z38" s="78"/>
      <c r="AA38" s="62"/>
      <c r="AB38" s="64"/>
      <c r="AC38" s="72"/>
      <c r="AD38" s="81"/>
      <c r="AE38" s="81"/>
      <c r="AF38" s="79"/>
      <c r="AG38" s="81"/>
      <c r="AH38" s="78"/>
      <c r="AI38" s="80"/>
      <c r="AJ38" s="6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36">
        <f t="shared" si="7"/>
        <v>44297</v>
      </c>
      <c r="B39" s="14">
        <f t="shared" ca="1" si="18"/>
        <v>1.00911196</v>
      </c>
      <c r="C39" s="13">
        <f t="shared" si="8"/>
        <v>1</v>
      </c>
      <c r="D39" s="12">
        <f ca="1">IF(A39&lt;$B$1,VLOOKUP(A39,[1]DI!$A$4:$B$15000,2,FALSE),0)</f>
        <v>0</v>
      </c>
      <c r="E39" s="13">
        <f t="shared" ca="1" si="19"/>
        <v>1</v>
      </c>
      <c r="F39" s="13">
        <f ca="1">(TRUNC(PRODUCT($E$12:$E38),16))</f>
        <v>1.00188639246344</v>
      </c>
      <c r="G39" s="13">
        <f t="shared" si="20"/>
        <v>1</v>
      </c>
      <c r="H39" s="13">
        <f t="shared" ca="1" si="21"/>
        <v>1.0018863899999999</v>
      </c>
      <c r="I39" s="12">
        <f t="shared" si="22"/>
        <v>0.1</v>
      </c>
      <c r="J39" s="30">
        <f t="shared" si="9"/>
        <v>44270</v>
      </c>
      <c r="K39" s="2">
        <f t="shared" si="10"/>
        <v>18</v>
      </c>
      <c r="L39" s="15">
        <f t="shared" si="11"/>
        <v>19</v>
      </c>
      <c r="M39" s="11">
        <f t="shared" si="2"/>
        <v>1.0072119669999999</v>
      </c>
      <c r="N39" s="11">
        <f t="shared" ca="1" si="3"/>
        <v>1.009111962</v>
      </c>
      <c r="O39" s="15">
        <f t="shared" si="12"/>
        <v>0</v>
      </c>
      <c r="P39" s="13">
        <f t="shared" ca="1" si="4"/>
        <v>9.1119600000000005E-3</v>
      </c>
      <c r="Q39" s="19">
        <f t="shared" si="5"/>
        <v>0</v>
      </c>
      <c r="R39" s="13">
        <f t="shared" si="13"/>
        <v>0</v>
      </c>
      <c r="S39" s="13"/>
      <c r="T39" s="13"/>
      <c r="U39" s="13"/>
      <c r="V39" s="13"/>
      <c r="W39" s="4" t="str">
        <f t="shared" si="14"/>
        <v>J=</v>
      </c>
      <c r="X39" s="30">
        <f t="shared" si="15"/>
        <v>44635</v>
      </c>
      <c r="Y39" s="4"/>
      <c r="Z39" s="78"/>
      <c r="AA39" s="62"/>
      <c r="AB39" s="64"/>
      <c r="AC39" s="72"/>
      <c r="AD39" s="81"/>
      <c r="AE39" s="81"/>
      <c r="AF39" s="79"/>
      <c r="AG39" s="81"/>
      <c r="AH39" s="78"/>
      <c r="AI39" s="80"/>
      <c r="AJ39" s="6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36">
        <f t="shared" si="7"/>
        <v>44298</v>
      </c>
      <c r="B40" s="14">
        <f t="shared" ca="1" si="18"/>
        <v>1.00911196</v>
      </c>
      <c r="C40" s="13">
        <f t="shared" si="8"/>
        <v>1</v>
      </c>
      <c r="D40" s="12">
        <f ca="1">IF(A40&lt;$B$1,VLOOKUP(A40,[1]DI!$A$4:$B$15000,2,FALSE),0)</f>
        <v>2.6499999999999999E-2</v>
      </c>
      <c r="E40" s="13">
        <f t="shared" ca="1" si="19"/>
        <v>1.00010379</v>
      </c>
      <c r="F40" s="13">
        <f ca="1">(TRUNC(PRODUCT($E$12:$E39),16))</f>
        <v>1.00188639246344</v>
      </c>
      <c r="G40" s="13">
        <f t="shared" si="20"/>
        <v>1</v>
      </c>
      <c r="H40" s="13">
        <f t="shared" ca="1" si="21"/>
        <v>1.0018863899999999</v>
      </c>
      <c r="I40" s="12">
        <f t="shared" si="22"/>
        <v>0.1</v>
      </c>
      <c r="J40" s="30">
        <f t="shared" si="9"/>
        <v>44270</v>
      </c>
      <c r="K40" s="2">
        <f t="shared" si="10"/>
        <v>19</v>
      </c>
      <c r="L40" s="15">
        <f t="shared" si="11"/>
        <v>19</v>
      </c>
      <c r="M40" s="11">
        <f t="shared" si="2"/>
        <v>1.0072119669999999</v>
      </c>
      <c r="N40" s="11">
        <f t="shared" ca="1" si="3"/>
        <v>1.009111962</v>
      </c>
      <c r="O40" s="15">
        <f t="shared" si="12"/>
        <v>0</v>
      </c>
      <c r="P40" s="13">
        <f t="shared" ca="1" si="4"/>
        <v>9.1119600000000005E-3</v>
      </c>
      <c r="Q40" s="19">
        <f t="shared" si="5"/>
        <v>0</v>
      </c>
      <c r="R40" s="13">
        <f t="shared" si="13"/>
        <v>0</v>
      </c>
      <c r="S40" s="13"/>
      <c r="T40" s="13"/>
      <c r="U40" s="13"/>
      <c r="V40" s="13"/>
      <c r="W40" s="4" t="str">
        <f t="shared" si="14"/>
        <v>J=</v>
      </c>
      <c r="X40" s="30">
        <f t="shared" si="15"/>
        <v>44635</v>
      </c>
      <c r="Y40" s="4"/>
      <c r="Z40" s="78"/>
      <c r="AA40" s="62"/>
      <c r="AB40" s="64"/>
      <c r="AC40" s="72"/>
      <c r="AD40" s="81"/>
      <c r="AE40" s="81"/>
      <c r="AF40" s="79"/>
      <c r="AG40" s="81"/>
      <c r="AH40" s="78"/>
      <c r="AI40" s="80"/>
      <c r="AJ40" s="6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x14ac:dyDescent="0.15">
      <c r="A41" s="36">
        <f t="shared" si="7"/>
        <v>44299</v>
      </c>
      <c r="B41" s="14">
        <f t="shared" ca="1" si="18"/>
        <v>1.00959847</v>
      </c>
      <c r="C41" s="13">
        <f t="shared" si="8"/>
        <v>1</v>
      </c>
      <c r="D41" s="12">
        <f ca="1">IF(A41&lt;$B$1,VLOOKUP(A41,[1]DI!$A$4:$B$15000,2,FALSE),0)</f>
        <v>2.6499999999999999E-2</v>
      </c>
      <c r="E41" s="13">
        <f t="shared" ca="1" si="19"/>
        <v>1.00010379</v>
      </c>
      <c r="F41" s="13">
        <f ca="1">(TRUNC(PRODUCT($E$12:$E40),16))</f>
        <v>1.00199037825211</v>
      </c>
      <c r="G41" s="13">
        <f t="shared" si="20"/>
        <v>1</v>
      </c>
      <c r="H41" s="13">
        <f t="shared" ca="1" si="21"/>
        <v>1.0019903800000001</v>
      </c>
      <c r="I41" s="12">
        <f t="shared" si="22"/>
        <v>0.1</v>
      </c>
      <c r="J41" s="30">
        <f t="shared" si="9"/>
        <v>44270</v>
      </c>
      <c r="K41" s="2">
        <f t="shared" si="10"/>
        <v>20</v>
      </c>
      <c r="L41" s="15">
        <f t="shared" si="11"/>
        <v>20</v>
      </c>
      <c r="M41" s="11">
        <f t="shared" si="2"/>
        <v>1.007592982</v>
      </c>
      <c r="N41" s="11">
        <f t="shared" ca="1" si="3"/>
        <v>1.009598475</v>
      </c>
      <c r="O41" s="15">
        <f t="shared" si="12"/>
        <v>0</v>
      </c>
      <c r="P41" s="13">
        <f t="shared" ca="1" si="4"/>
        <v>9.5984699999999996E-3</v>
      </c>
      <c r="Q41" s="19">
        <f t="shared" si="5"/>
        <v>0</v>
      </c>
      <c r="R41" s="13">
        <f t="shared" si="13"/>
        <v>0</v>
      </c>
      <c r="S41" s="13"/>
      <c r="T41" s="13"/>
      <c r="U41" s="13"/>
      <c r="V41" s="13"/>
      <c r="W41" s="4" t="str">
        <f t="shared" si="14"/>
        <v>J=</v>
      </c>
      <c r="X41" s="30">
        <f t="shared" si="15"/>
        <v>44635</v>
      </c>
      <c r="Y41" s="4"/>
      <c r="Z41" s="78"/>
      <c r="AA41" s="62"/>
      <c r="AB41" s="64"/>
      <c r="AC41" s="72"/>
      <c r="AD41" s="81"/>
      <c r="AE41" s="81"/>
      <c r="AF41" s="79"/>
      <c r="AG41" s="81"/>
      <c r="AH41" s="78"/>
      <c r="AI41" s="80"/>
      <c r="AJ41" s="6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x14ac:dyDescent="0.15">
      <c r="A42" s="36">
        <f t="shared" si="7"/>
        <v>44300</v>
      </c>
      <c r="B42" s="14">
        <f t="shared" ca="1" si="18"/>
        <v>1.01008521</v>
      </c>
      <c r="C42" s="13">
        <f t="shared" si="8"/>
        <v>1</v>
      </c>
      <c r="D42" s="12">
        <f ca="1">IF(A42&lt;$B$1,VLOOKUP(A42,[1]DI!$A$4:$B$15000,2,FALSE),0)</f>
        <v>2.6499999999999999E-2</v>
      </c>
      <c r="E42" s="13">
        <f t="shared" ca="1" si="19"/>
        <v>1.00010379</v>
      </c>
      <c r="F42" s="13">
        <f ca="1">(TRUNC(PRODUCT($E$12:$E41),16))</f>
        <v>1.0020943748334701</v>
      </c>
      <c r="G42" s="13">
        <f t="shared" si="20"/>
        <v>1</v>
      </c>
      <c r="H42" s="13">
        <f t="shared" ca="1" si="21"/>
        <v>1.00209437</v>
      </c>
      <c r="I42" s="12">
        <f t="shared" si="22"/>
        <v>0.1</v>
      </c>
      <c r="J42" s="30">
        <f t="shared" si="9"/>
        <v>44270</v>
      </c>
      <c r="K42" s="2">
        <f t="shared" si="10"/>
        <v>21</v>
      </c>
      <c r="L42" s="15">
        <f t="shared" si="11"/>
        <v>21</v>
      </c>
      <c r="M42" s="11">
        <f t="shared" si="2"/>
        <v>1.00797414</v>
      </c>
      <c r="N42" s="11">
        <f t="shared" ca="1" si="3"/>
        <v>1.010085211</v>
      </c>
      <c r="O42" s="15">
        <f t="shared" si="12"/>
        <v>0</v>
      </c>
      <c r="P42" s="13">
        <f t="shared" ca="1" si="4"/>
        <v>1.0085210000000001E-2</v>
      </c>
      <c r="Q42" s="19">
        <f t="shared" si="5"/>
        <v>0</v>
      </c>
      <c r="R42" s="13">
        <f t="shared" si="13"/>
        <v>0</v>
      </c>
      <c r="S42" s="13"/>
      <c r="T42" s="13"/>
      <c r="U42" s="13"/>
      <c r="V42" s="13"/>
      <c r="W42" s="4" t="str">
        <f t="shared" si="14"/>
        <v>J=</v>
      </c>
      <c r="X42" s="30">
        <f t="shared" si="15"/>
        <v>44635</v>
      </c>
      <c r="Y42" s="4"/>
      <c r="Z42" s="78"/>
      <c r="AA42" s="62"/>
      <c r="AB42" s="64"/>
      <c r="AC42" s="72"/>
      <c r="AD42" s="81"/>
      <c r="AE42" s="81"/>
      <c r="AF42" s="79"/>
      <c r="AG42" s="81"/>
      <c r="AH42" s="78"/>
      <c r="AI42" s="80"/>
      <c r="AJ42" s="6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x14ac:dyDescent="0.15">
      <c r="A43" s="36">
        <f t="shared" si="7"/>
        <v>44301</v>
      </c>
      <c r="B43" s="14">
        <f t="shared" ca="1" si="18"/>
        <v>1.01057219</v>
      </c>
      <c r="C43" s="13">
        <f t="shared" si="8"/>
        <v>1</v>
      </c>
      <c r="D43" s="12">
        <f ca="1">IF(A43&lt;$B$1,VLOOKUP(A43,[1]DI!$A$4:$B$15000,2,FALSE),0)</f>
        <v>2.6499999999999999E-2</v>
      </c>
      <c r="E43" s="13">
        <f t="shared" ca="1" si="19"/>
        <v>1.00010379</v>
      </c>
      <c r="F43" s="13">
        <f ca="1">(TRUNC(PRODUCT($E$12:$E42),16))</f>
        <v>1.00219838220863</v>
      </c>
      <c r="G43" s="13">
        <f t="shared" si="20"/>
        <v>1</v>
      </c>
      <c r="H43" s="13">
        <f t="shared" ca="1" si="21"/>
        <v>1.0021983800000001</v>
      </c>
      <c r="I43" s="12">
        <f t="shared" si="22"/>
        <v>0.1</v>
      </c>
      <c r="J43" s="30">
        <f t="shared" si="9"/>
        <v>44270</v>
      </c>
      <c r="K43" s="2">
        <f t="shared" si="10"/>
        <v>22</v>
      </c>
      <c r="L43" s="15">
        <f t="shared" si="11"/>
        <v>22</v>
      </c>
      <c r="M43" s="11">
        <f t="shared" si="2"/>
        <v>1.0083554429999999</v>
      </c>
      <c r="N43" s="11">
        <f t="shared" ca="1" si="3"/>
        <v>1.0105721910000001</v>
      </c>
      <c r="O43" s="15">
        <f t="shared" si="12"/>
        <v>0</v>
      </c>
      <c r="P43" s="13">
        <f t="shared" ca="1" si="4"/>
        <v>1.057219E-2</v>
      </c>
      <c r="Q43" s="19">
        <f t="shared" si="5"/>
        <v>0</v>
      </c>
      <c r="R43" s="13">
        <f t="shared" si="13"/>
        <v>0</v>
      </c>
      <c r="S43" s="13"/>
      <c r="T43" s="13"/>
      <c r="U43" s="13"/>
      <c r="V43" s="13"/>
      <c r="W43" s="4" t="str">
        <f t="shared" si="14"/>
        <v>J=</v>
      </c>
      <c r="X43" s="30">
        <f t="shared" si="15"/>
        <v>44635</v>
      </c>
      <c r="Y43" s="4"/>
      <c r="Z43" s="78"/>
      <c r="AA43" s="62"/>
      <c r="AB43" s="64"/>
      <c r="AC43" s="72"/>
      <c r="AD43" s="81"/>
      <c r="AE43" s="81"/>
      <c r="AF43" s="79"/>
      <c r="AG43" s="81"/>
      <c r="AH43" s="78"/>
      <c r="AI43" s="80"/>
      <c r="AJ43" s="6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x14ac:dyDescent="0.15">
      <c r="A44" s="36">
        <f t="shared" si="7"/>
        <v>44302</v>
      </c>
      <c r="B44" s="14">
        <f t="shared" ca="1" si="18"/>
        <v>1.0110593999999999</v>
      </c>
      <c r="C44" s="13">
        <f t="shared" si="8"/>
        <v>1</v>
      </c>
      <c r="D44" s="12">
        <f ca="1">IF(A44&lt;$B$1,VLOOKUP(A44,[1]DI!$A$4:$B$15000,2,FALSE),0)</f>
        <v>2.6499999999999999E-2</v>
      </c>
      <c r="E44" s="13">
        <f t="shared" ca="1" si="19"/>
        <v>1.00010379</v>
      </c>
      <c r="F44" s="13">
        <f ca="1">(TRUNC(PRODUCT($E$12:$E43),16))</f>
        <v>1.00230240037872</v>
      </c>
      <c r="G44" s="13">
        <f t="shared" si="20"/>
        <v>1</v>
      </c>
      <c r="H44" s="13">
        <f t="shared" ca="1" si="21"/>
        <v>1.0023024</v>
      </c>
      <c r="I44" s="12">
        <f t="shared" si="22"/>
        <v>0.1</v>
      </c>
      <c r="J44" s="30">
        <f t="shared" si="9"/>
        <v>44270</v>
      </c>
      <c r="K44" s="2">
        <f t="shared" si="10"/>
        <v>23</v>
      </c>
      <c r="L44" s="15">
        <f t="shared" si="11"/>
        <v>23</v>
      </c>
      <c r="M44" s="11">
        <f t="shared" si="2"/>
        <v>1.0087368910000001</v>
      </c>
      <c r="N44" s="11">
        <f t="shared" ca="1" si="3"/>
        <v>1.0110594070000001</v>
      </c>
      <c r="O44" s="15">
        <f t="shared" si="12"/>
        <v>0</v>
      </c>
      <c r="P44" s="13">
        <f t="shared" ca="1" si="4"/>
        <v>1.10594E-2</v>
      </c>
      <c r="Q44" s="19">
        <f t="shared" si="5"/>
        <v>0</v>
      </c>
      <c r="R44" s="13">
        <f t="shared" si="13"/>
        <v>0</v>
      </c>
      <c r="S44" s="13"/>
      <c r="T44" s="13"/>
      <c r="U44" s="13"/>
      <c r="V44" s="13"/>
      <c r="W44" s="4" t="str">
        <f t="shared" si="14"/>
        <v>J=</v>
      </c>
      <c r="X44" s="30">
        <f t="shared" si="15"/>
        <v>44635</v>
      </c>
      <c r="Y44" s="4"/>
      <c r="Z44" s="78"/>
      <c r="AA44" s="62"/>
      <c r="AB44" s="64"/>
      <c r="AC44" s="72"/>
      <c r="AD44" s="81"/>
      <c r="AE44" s="81"/>
      <c r="AF44" s="79"/>
      <c r="AG44" s="81"/>
      <c r="AH44" s="78"/>
      <c r="AI44" s="80"/>
      <c r="AJ44" s="6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x14ac:dyDescent="0.15">
      <c r="A45" s="36">
        <f t="shared" si="7"/>
        <v>44303</v>
      </c>
      <c r="B45" s="14">
        <f t="shared" ca="1" si="18"/>
        <v>1.01154685</v>
      </c>
      <c r="C45" s="13">
        <f t="shared" si="8"/>
        <v>1</v>
      </c>
      <c r="D45" s="12">
        <f ca="1">IF(A45&lt;$B$1,VLOOKUP(A45,[1]DI!$A$4:$B$15000,2,FALSE),0)</f>
        <v>0</v>
      </c>
      <c r="E45" s="13">
        <f t="shared" ca="1" si="19"/>
        <v>1</v>
      </c>
      <c r="F45" s="13">
        <f ca="1">(TRUNC(PRODUCT($E$12:$E44),16))</f>
        <v>1.00240642934486</v>
      </c>
      <c r="G45" s="13">
        <f t="shared" si="20"/>
        <v>1</v>
      </c>
      <c r="H45" s="13">
        <f t="shared" ca="1" si="21"/>
        <v>1.00240643</v>
      </c>
      <c r="I45" s="12">
        <f t="shared" si="22"/>
        <v>0.1</v>
      </c>
      <c r="J45" s="30">
        <f t="shared" si="9"/>
        <v>44270</v>
      </c>
      <c r="K45" s="2">
        <f t="shared" si="10"/>
        <v>23</v>
      </c>
      <c r="L45" s="15">
        <f t="shared" si="11"/>
        <v>24</v>
      </c>
      <c r="M45" s="11">
        <f t="shared" si="2"/>
        <v>1.0091184820000001</v>
      </c>
      <c r="N45" s="11">
        <f t="shared" ca="1" si="3"/>
        <v>1.011546855</v>
      </c>
      <c r="O45" s="15">
        <f t="shared" si="12"/>
        <v>0</v>
      </c>
      <c r="P45" s="13">
        <f t="shared" ca="1" si="4"/>
        <v>1.1546850000000001E-2</v>
      </c>
      <c r="Q45" s="19">
        <f t="shared" si="5"/>
        <v>0</v>
      </c>
      <c r="R45" s="13">
        <f t="shared" si="13"/>
        <v>0</v>
      </c>
      <c r="S45" s="13"/>
      <c r="T45" s="13"/>
      <c r="U45" s="13"/>
      <c r="V45" s="13"/>
      <c r="W45" s="4" t="str">
        <f t="shared" si="14"/>
        <v>J=</v>
      </c>
      <c r="X45" s="30">
        <f t="shared" si="15"/>
        <v>44635</v>
      </c>
      <c r="Y45" s="4"/>
      <c r="Z45" s="78"/>
      <c r="AA45" s="62"/>
      <c r="AB45" s="64"/>
      <c r="AC45" s="72"/>
      <c r="AD45" s="81"/>
      <c r="AE45" s="81"/>
      <c r="AF45" s="79"/>
      <c r="AG45" s="81"/>
      <c r="AH45" s="78"/>
      <c r="AI45" s="80"/>
      <c r="AJ45" s="6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x14ac:dyDescent="0.15">
      <c r="A46" s="36">
        <f t="shared" si="7"/>
        <v>44304</v>
      </c>
      <c r="B46" s="14">
        <f t="shared" ca="1" si="18"/>
        <v>1.01154685</v>
      </c>
      <c r="C46" s="13">
        <f t="shared" si="8"/>
        <v>1</v>
      </c>
      <c r="D46" s="12">
        <f ca="1">IF(A46&lt;$B$1,VLOOKUP(A46,[1]DI!$A$4:$B$15000,2,FALSE),0)</f>
        <v>0</v>
      </c>
      <c r="E46" s="13">
        <f t="shared" ca="1" si="19"/>
        <v>1</v>
      </c>
      <c r="F46" s="13">
        <f ca="1">(TRUNC(PRODUCT($E$12:$E45),16))</f>
        <v>1.00240642934486</v>
      </c>
      <c r="G46" s="13">
        <f t="shared" si="20"/>
        <v>1</v>
      </c>
      <c r="H46" s="13">
        <f t="shared" ca="1" si="21"/>
        <v>1.00240643</v>
      </c>
      <c r="I46" s="12">
        <f t="shared" si="22"/>
        <v>0.1</v>
      </c>
      <c r="J46" s="30">
        <f t="shared" si="9"/>
        <v>44270</v>
      </c>
      <c r="K46" s="2">
        <f t="shared" si="10"/>
        <v>23</v>
      </c>
      <c r="L46" s="15">
        <f t="shared" si="11"/>
        <v>24</v>
      </c>
      <c r="M46" s="11">
        <f t="shared" si="2"/>
        <v>1.0091184820000001</v>
      </c>
      <c r="N46" s="11">
        <f t="shared" ca="1" si="3"/>
        <v>1.011546855</v>
      </c>
      <c r="O46" s="15">
        <f t="shared" si="12"/>
        <v>0</v>
      </c>
      <c r="P46" s="13">
        <f t="shared" ca="1" si="4"/>
        <v>1.1546850000000001E-2</v>
      </c>
      <c r="Q46" s="19">
        <f t="shared" si="5"/>
        <v>0</v>
      </c>
      <c r="R46" s="13">
        <f t="shared" si="13"/>
        <v>0</v>
      </c>
      <c r="S46" s="13"/>
      <c r="T46" s="13"/>
      <c r="U46" s="13"/>
      <c r="V46" s="13"/>
      <c r="W46" s="4" t="str">
        <f t="shared" si="14"/>
        <v>J=</v>
      </c>
      <c r="X46" s="30">
        <f t="shared" si="15"/>
        <v>44635</v>
      </c>
      <c r="Y46" s="4"/>
      <c r="Z46" s="78"/>
      <c r="AA46" s="62"/>
      <c r="AB46" s="64"/>
      <c r="AC46" s="72"/>
      <c r="AD46" s="81"/>
      <c r="AE46" s="81"/>
      <c r="AF46" s="79"/>
      <c r="AG46" s="81"/>
      <c r="AH46" s="78"/>
      <c r="AI46" s="80"/>
      <c r="AJ46" s="6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x14ac:dyDescent="0.15">
      <c r="A47" s="36">
        <f t="shared" si="7"/>
        <v>44305</v>
      </c>
      <c r="B47" s="14">
        <f t="shared" ca="1" si="18"/>
        <v>1.01154685</v>
      </c>
      <c r="C47" s="13">
        <f t="shared" si="8"/>
        <v>1</v>
      </c>
      <c r="D47" s="12">
        <f ca="1">IF(A47&lt;$B$1,VLOOKUP(A47,[1]DI!$A$4:$B$15000,2,FALSE),0)</f>
        <v>2.6499999999999999E-2</v>
      </c>
      <c r="E47" s="13">
        <f t="shared" ca="1" si="19"/>
        <v>1.00010379</v>
      </c>
      <c r="F47" s="13">
        <f ca="1">(TRUNC(PRODUCT($E$12:$E46),16))</f>
        <v>1.00240642934486</v>
      </c>
      <c r="G47" s="13">
        <f t="shared" si="20"/>
        <v>1</v>
      </c>
      <c r="H47" s="13">
        <f t="shared" ca="1" si="21"/>
        <v>1.00240643</v>
      </c>
      <c r="I47" s="12">
        <f t="shared" si="22"/>
        <v>0.1</v>
      </c>
      <c r="J47" s="30">
        <f t="shared" si="9"/>
        <v>44270</v>
      </c>
      <c r="K47" s="2">
        <f t="shared" si="10"/>
        <v>24</v>
      </c>
      <c r="L47" s="15">
        <f t="shared" si="11"/>
        <v>24</v>
      </c>
      <c r="M47" s="11">
        <f t="shared" si="2"/>
        <v>1.0091184820000001</v>
      </c>
      <c r="N47" s="11">
        <f t="shared" ca="1" si="3"/>
        <v>1.011546855</v>
      </c>
      <c r="O47" s="15">
        <f t="shared" si="12"/>
        <v>0</v>
      </c>
      <c r="P47" s="13">
        <f t="shared" ca="1" si="4"/>
        <v>1.1546850000000001E-2</v>
      </c>
      <c r="Q47" s="19">
        <f t="shared" si="5"/>
        <v>0</v>
      </c>
      <c r="R47" s="13">
        <f t="shared" si="13"/>
        <v>0</v>
      </c>
      <c r="S47" s="13"/>
      <c r="T47" s="13"/>
      <c r="U47" s="13"/>
      <c r="V47" s="13"/>
      <c r="W47" s="4" t="str">
        <f t="shared" si="14"/>
        <v>J=</v>
      </c>
      <c r="X47" s="30">
        <f t="shared" si="15"/>
        <v>44635</v>
      </c>
      <c r="Y47" s="4"/>
      <c r="Z47" s="78"/>
      <c r="AA47" s="62"/>
      <c r="AB47" s="64"/>
      <c r="AC47" s="72"/>
      <c r="AD47" s="81"/>
      <c r="AE47" s="81"/>
      <c r="AF47" s="79"/>
      <c r="AG47" s="81"/>
      <c r="AH47" s="78"/>
      <c r="AI47" s="80"/>
      <c r="AJ47" s="6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x14ac:dyDescent="0.15">
      <c r="A48" s="36">
        <f t="shared" si="7"/>
        <v>44306</v>
      </c>
      <c r="B48" s="14">
        <f t="shared" ca="1" si="18"/>
        <v>1.01203453</v>
      </c>
      <c r="C48" s="13">
        <f t="shared" si="8"/>
        <v>1</v>
      </c>
      <c r="D48" s="12">
        <f ca="1">IF(A48&lt;$B$1,VLOOKUP(A48,[1]DI!$A$4:$B$15000,2,FALSE),0)</f>
        <v>2.6499999999999999E-2</v>
      </c>
      <c r="E48" s="13">
        <f t="shared" ca="1" si="19"/>
        <v>1.00010379</v>
      </c>
      <c r="F48" s="13">
        <f ca="1">(TRUNC(PRODUCT($E$12:$E47),16))</f>
        <v>1.0025104691081601</v>
      </c>
      <c r="G48" s="13">
        <f t="shared" si="20"/>
        <v>1</v>
      </c>
      <c r="H48" s="13">
        <f t="shared" ca="1" si="21"/>
        <v>1.00251047</v>
      </c>
      <c r="I48" s="12">
        <f t="shared" si="22"/>
        <v>0.1</v>
      </c>
      <c r="J48" s="30">
        <f t="shared" si="9"/>
        <v>44270</v>
      </c>
      <c r="K48" s="2">
        <f t="shared" si="10"/>
        <v>25</v>
      </c>
      <c r="L48" s="15">
        <f t="shared" si="11"/>
        <v>25</v>
      </c>
      <c r="M48" s="11">
        <f t="shared" si="2"/>
        <v>1.0095002179999999</v>
      </c>
      <c r="N48" s="11">
        <f t="shared" ca="1" si="3"/>
        <v>1.012034538</v>
      </c>
      <c r="O48" s="15">
        <f t="shared" si="12"/>
        <v>0</v>
      </c>
      <c r="P48" s="13">
        <f t="shared" ca="1" si="4"/>
        <v>1.203453E-2</v>
      </c>
      <c r="Q48" s="19">
        <f t="shared" si="5"/>
        <v>0</v>
      </c>
      <c r="R48" s="13">
        <f t="shared" si="13"/>
        <v>0</v>
      </c>
      <c r="S48" s="13"/>
      <c r="T48" s="13"/>
      <c r="U48" s="13"/>
      <c r="V48" s="13"/>
      <c r="W48" s="4" t="str">
        <f t="shared" si="14"/>
        <v>J=</v>
      </c>
      <c r="X48" s="30">
        <f t="shared" si="15"/>
        <v>44635</v>
      </c>
      <c r="Y48" s="4"/>
      <c r="Z48" s="78"/>
      <c r="AA48" s="62"/>
      <c r="AB48" s="64"/>
      <c r="AC48" s="72"/>
      <c r="AD48" s="81"/>
      <c r="AE48" s="81"/>
      <c r="AF48" s="79"/>
      <c r="AG48" s="81"/>
      <c r="AH48" s="78"/>
      <c r="AI48" s="80"/>
      <c r="AJ48" s="6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x14ac:dyDescent="0.15">
      <c r="A49" s="36">
        <f t="shared" si="7"/>
        <v>44307</v>
      </c>
      <c r="B49" s="14">
        <f t="shared" ca="1" si="18"/>
        <v>1.0125224500000001</v>
      </c>
      <c r="C49" s="13">
        <f t="shared" si="8"/>
        <v>1</v>
      </c>
      <c r="D49" s="12">
        <f ca="1">IF(A49&lt;$B$1,VLOOKUP(A49,[1]DI!$A$4:$B$15000,2,FALSE),0)</f>
        <v>0</v>
      </c>
      <c r="E49" s="13">
        <f t="shared" ca="1" si="19"/>
        <v>1</v>
      </c>
      <c r="F49" s="13">
        <f ca="1">(TRUNC(PRODUCT($E$12:$E48),16))</f>
        <v>1.00261451966975</v>
      </c>
      <c r="G49" s="13">
        <f t="shared" si="20"/>
        <v>1</v>
      </c>
      <c r="H49" s="13">
        <f t="shared" ca="1" si="21"/>
        <v>1.0026145200000001</v>
      </c>
      <c r="I49" s="12">
        <f t="shared" si="22"/>
        <v>0.1</v>
      </c>
      <c r="J49" s="30">
        <f t="shared" si="9"/>
        <v>44270</v>
      </c>
      <c r="K49" s="2">
        <f t="shared" si="10"/>
        <v>25</v>
      </c>
      <c r="L49" s="15">
        <f t="shared" si="11"/>
        <v>26</v>
      </c>
      <c r="M49" s="11">
        <f t="shared" si="2"/>
        <v>1.0098820989999999</v>
      </c>
      <c r="N49" s="11">
        <f t="shared" ca="1" si="3"/>
        <v>1.0125224559999999</v>
      </c>
      <c r="O49" s="15">
        <f t="shared" si="12"/>
        <v>0</v>
      </c>
      <c r="P49" s="13">
        <f t="shared" ca="1" si="4"/>
        <v>1.2522449999999999E-2</v>
      </c>
      <c r="Q49" s="19">
        <f t="shared" si="5"/>
        <v>0</v>
      </c>
      <c r="R49" s="13">
        <f t="shared" si="13"/>
        <v>0</v>
      </c>
      <c r="S49" s="13"/>
      <c r="T49" s="13"/>
      <c r="U49" s="13"/>
      <c r="V49" s="13"/>
      <c r="W49" s="4" t="str">
        <f t="shared" si="14"/>
        <v>J=</v>
      </c>
      <c r="X49" s="30">
        <f t="shared" si="15"/>
        <v>44635</v>
      </c>
      <c r="Y49" s="4"/>
      <c r="Z49" s="78"/>
      <c r="AA49" s="62"/>
      <c r="AB49" s="64"/>
      <c r="AC49" s="72"/>
      <c r="AD49" s="81"/>
      <c r="AE49" s="81"/>
      <c r="AF49" s="79"/>
      <c r="AG49" s="81"/>
      <c r="AH49" s="78"/>
      <c r="AI49" s="80"/>
      <c r="AJ49" s="6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x14ac:dyDescent="0.15">
      <c r="A50" s="36">
        <f t="shared" si="7"/>
        <v>44308</v>
      </c>
      <c r="B50" s="14">
        <f t="shared" ca="1" si="18"/>
        <v>1.0125224500000001</v>
      </c>
      <c r="C50" s="13">
        <f t="shared" si="8"/>
        <v>1</v>
      </c>
      <c r="D50" s="12">
        <f ca="1">IF(A50&lt;$B$1,VLOOKUP(A50,[1]DI!$A$4:$B$15000,2,FALSE),0)</f>
        <v>2.6499999999999999E-2</v>
      </c>
      <c r="E50" s="13">
        <f t="shared" ca="1" si="19"/>
        <v>1.00010379</v>
      </c>
      <c r="F50" s="13">
        <f ca="1">(TRUNC(PRODUCT($E$12:$E49),16))</f>
        <v>1.00261451966975</v>
      </c>
      <c r="G50" s="13">
        <f t="shared" si="20"/>
        <v>1</v>
      </c>
      <c r="H50" s="13">
        <f t="shared" ca="1" si="21"/>
        <v>1.0026145200000001</v>
      </c>
      <c r="I50" s="12">
        <f t="shared" si="22"/>
        <v>0.1</v>
      </c>
      <c r="J50" s="30">
        <f t="shared" si="9"/>
        <v>44270</v>
      </c>
      <c r="K50" s="2">
        <f t="shared" si="10"/>
        <v>26</v>
      </c>
      <c r="L50" s="15">
        <f t="shared" si="11"/>
        <v>26</v>
      </c>
      <c r="M50" s="11">
        <f t="shared" si="2"/>
        <v>1.0098820989999999</v>
      </c>
      <c r="N50" s="11">
        <f t="shared" ca="1" si="3"/>
        <v>1.0125224559999999</v>
      </c>
      <c r="O50" s="15">
        <f t="shared" si="12"/>
        <v>0</v>
      </c>
      <c r="P50" s="13">
        <f t="shared" ca="1" si="4"/>
        <v>1.2522449999999999E-2</v>
      </c>
      <c r="Q50" s="19">
        <f t="shared" si="5"/>
        <v>0</v>
      </c>
      <c r="R50" s="13">
        <f t="shared" si="13"/>
        <v>0</v>
      </c>
      <c r="S50" s="13"/>
      <c r="T50" s="13"/>
      <c r="U50" s="13"/>
      <c r="V50" s="13"/>
      <c r="W50" s="4" t="str">
        <f t="shared" si="14"/>
        <v>J=</v>
      </c>
      <c r="X50" s="30">
        <f t="shared" si="15"/>
        <v>44635</v>
      </c>
      <c r="Y50" s="4"/>
      <c r="Z50" s="78"/>
      <c r="AA50" s="62"/>
      <c r="AB50" s="64"/>
      <c r="AC50" s="72"/>
      <c r="AD50" s="81"/>
      <c r="AE50" s="81"/>
      <c r="AF50" s="79"/>
      <c r="AG50" s="81"/>
      <c r="AH50" s="78"/>
      <c r="AI50" s="80"/>
      <c r="AJ50" s="6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x14ac:dyDescent="0.15">
      <c r="A51" s="36">
        <f t="shared" si="7"/>
        <v>44309</v>
      </c>
      <c r="B51" s="14">
        <f t="shared" ca="1" si="18"/>
        <v>1.0130106000000001</v>
      </c>
      <c r="C51" s="13">
        <f t="shared" si="8"/>
        <v>1</v>
      </c>
      <c r="D51" s="12">
        <f ca="1">IF(A51&lt;$B$1,VLOOKUP(A51,[1]DI!$A$4:$B$15000,2,FALSE),0)</f>
        <v>2.6499999999999999E-2</v>
      </c>
      <c r="E51" s="13">
        <f t="shared" ca="1" si="19"/>
        <v>1.00010379</v>
      </c>
      <c r="F51" s="13">
        <f ca="1">(TRUNC(PRODUCT($E$12:$E50),16))</f>
        <v>1.00271858103074</v>
      </c>
      <c r="G51" s="13">
        <f t="shared" si="20"/>
        <v>1</v>
      </c>
      <c r="H51" s="13">
        <f t="shared" ca="1" si="21"/>
        <v>1.00271858</v>
      </c>
      <c r="I51" s="12">
        <f t="shared" si="22"/>
        <v>0.1</v>
      </c>
      <c r="J51" s="30">
        <f t="shared" si="9"/>
        <v>44270</v>
      </c>
      <c r="K51" s="2">
        <f t="shared" si="10"/>
        <v>27</v>
      </c>
      <c r="L51" s="15">
        <f t="shared" si="11"/>
        <v>27</v>
      </c>
      <c r="M51" s="11">
        <f t="shared" si="2"/>
        <v>1.010264123</v>
      </c>
      <c r="N51" s="11">
        <f t="shared" ca="1" si="3"/>
        <v>1.013010607</v>
      </c>
      <c r="O51" s="15">
        <f t="shared" si="12"/>
        <v>0</v>
      </c>
      <c r="P51" s="13">
        <f t="shared" ca="1" si="4"/>
        <v>1.3010600000000001E-2</v>
      </c>
      <c r="Q51" s="19">
        <f t="shared" si="5"/>
        <v>0</v>
      </c>
      <c r="R51" s="13">
        <f t="shared" si="13"/>
        <v>0</v>
      </c>
      <c r="S51" s="13"/>
      <c r="T51" s="13"/>
      <c r="U51" s="13"/>
      <c r="V51" s="13"/>
      <c r="W51" s="4" t="str">
        <f t="shared" si="14"/>
        <v>J=</v>
      </c>
      <c r="X51" s="30">
        <f t="shared" si="15"/>
        <v>44635</v>
      </c>
      <c r="Y51" s="4"/>
      <c r="Z51" s="78"/>
      <c r="AA51" s="62"/>
      <c r="AB51" s="64"/>
      <c r="AC51" s="72"/>
      <c r="AD51" s="81"/>
      <c r="AE51" s="81"/>
      <c r="AF51" s="79"/>
      <c r="AG51" s="81"/>
      <c r="AH51" s="78"/>
      <c r="AI51" s="80"/>
      <c r="AJ51" s="6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x14ac:dyDescent="0.15">
      <c r="A52" s="36">
        <f t="shared" si="7"/>
        <v>44310</v>
      </c>
      <c r="B52" s="14">
        <f t="shared" ca="1" si="18"/>
        <v>1.01349899</v>
      </c>
      <c r="C52" s="13">
        <f t="shared" si="8"/>
        <v>1</v>
      </c>
      <c r="D52" s="12">
        <f ca="1">IF(A52&lt;$B$1,VLOOKUP(A52,[1]DI!$A$4:$B$15000,2,FALSE),0)</f>
        <v>0</v>
      </c>
      <c r="E52" s="13">
        <f t="shared" ca="1" si="19"/>
        <v>1</v>
      </c>
      <c r="F52" s="13">
        <f ca="1">(TRUNC(PRODUCT($E$12:$E51),16))</f>
        <v>1.0028226531922699</v>
      </c>
      <c r="G52" s="13">
        <f t="shared" si="20"/>
        <v>1</v>
      </c>
      <c r="H52" s="13">
        <f t="shared" ca="1" si="21"/>
        <v>1.0028226499999999</v>
      </c>
      <c r="I52" s="12">
        <f t="shared" si="22"/>
        <v>0.1</v>
      </c>
      <c r="J52" s="30">
        <f t="shared" si="9"/>
        <v>44270</v>
      </c>
      <c r="K52" s="2">
        <f t="shared" si="10"/>
        <v>27</v>
      </c>
      <c r="L52" s="15">
        <f t="shared" si="11"/>
        <v>28</v>
      </c>
      <c r="M52" s="11">
        <f t="shared" si="2"/>
        <v>1.010646293</v>
      </c>
      <c r="N52" s="11">
        <f t="shared" ca="1" si="3"/>
        <v>1.0134989940000001</v>
      </c>
      <c r="O52" s="15">
        <f t="shared" si="12"/>
        <v>0</v>
      </c>
      <c r="P52" s="13">
        <f t="shared" ca="1" si="4"/>
        <v>1.3498990000000001E-2</v>
      </c>
      <c r="Q52" s="19">
        <f t="shared" si="5"/>
        <v>0</v>
      </c>
      <c r="R52" s="13">
        <f t="shared" si="13"/>
        <v>0</v>
      </c>
      <c r="S52" s="13"/>
      <c r="T52" s="13"/>
      <c r="U52" s="13"/>
      <c r="V52" s="13"/>
      <c r="W52" s="4" t="str">
        <f t="shared" si="14"/>
        <v>J=</v>
      </c>
      <c r="X52" s="30">
        <f t="shared" si="15"/>
        <v>44635</v>
      </c>
      <c r="Y52" s="4"/>
      <c r="Z52" s="78"/>
      <c r="AA52" s="62"/>
      <c r="AB52" s="64"/>
      <c r="AC52" s="72"/>
      <c r="AD52" s="81"/>
      <c r="AE52" s="81"/>
      <c r="AF52" s="79"/>
      <c r="AG52" s="81"/>
      <c r="AH52" s="78"/>
      <c r="AI52" s="80"/>
      <c r="AJ52" s="6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x14ac:dyDescent="0.15">
      <c r="A53" s="36">
        <f t="shared" si="7"/>
        <v>44311</v>
      </c>
      <c r="B53" s="14">
        <f t="shared" ca="1" si="18"/>
        <v>1.01349899</v>
      </c>
      <c r="C53" s="13">
        <f t="shared" si="8"/>
        <v>1</v>
      </c>
      <c r="D53" s="12">
        <f ca="1">IF(A53&lt;$B$1,VLOOKUP(A53,[1]DI!$A$4:$B$15000,2,FALSE),0)</f>
        <v>0</v>
      </c>
      <c r="E53" s="13">
        <f t="shared" ca="1" si="19"/>
        <v>1</v>
      </c>
      <c r="F53" s="13">
        <f ca="1">(TRUNC(PRODUCT($E$12:$E52),16))</f>
        <v>1.0028226531922699</v>
      </c>
      <c r="G53" s="13">
        <f t="shared" si="20"/>
        <v>1</v>
      </c>
      <c r="H53" s="13">
        <f t="shared" ca="1" si="21"/>
        <v>1.0028226499999999</v>
      </c>
      <c r="I53" s="12">
        <f t="shared" si="22"/>
        <v>0.1</v>
      </c>
      <c r="J53" s="30">
        <f t="shared" si="9"/>
        <v>44270</v>
      </c>
      <c r="K53" s="2">
        <f t="shared" si="10"/>
        <v>27</v>
      </c>
      <c r="L53" s="15">
        <f t="shared" si="11"/>
        <v>28</v>
      </c>
      <c r="M53" s="11">
        <f t="shared" si="2"/>
        <v>1.010646293</v>
      </c>
      <c r="N53" s="11">
        <f t="shared" ca="1" si="3"/>
        <v>1.0134989940000001</v>
      </c>
      <c r="O53" s="15">
        <f t="shared" si="12"/>
        <v>0</v>
      </c>
      <c r="P53" s="13">
        <f t="shared" ca="1" si="4"/>
        <v>1.3498990000000001E-2</v>
      </c>
      <c r="Q53" s="19">
        <f t="shared" si="5"/>
        <v>0</v>
      </c>
      <c r="R53" s="13">
        <f t="shared" si="13"/>
        <v>0</v>
      </c>
      <c r="S53" s="13"/>
      <c r="T53" s="13"/>
      <c r="U53" s="13"/>
      <c r="V53" s="13"/>
      <c r="W53" s="4" t="str">
        <f t="shared" si="14"/>
        <v>J=</v>
      </c>
      <c r="X53" s="30">
        <f t="shared" si="15"/>
        <v>44635</v>
      </c>
      <c r="Y53" s="4"/>
      <c r="Z53" s="78"/>
      <c r="AA53" s="62"/>
      <c r="AB53" s="64"/>
      <c r="AC53" s="72"/>
      <c r="AD53" s="81"/>
      <c r="AE53" s="81"/>
      <c r="AF53" s="79"/>
      <c r="AG53" s="81"/>
      <c r="AH53" s="78"/>
      <c r="AI53" s="80"/>
      <c r="AJ53" s="6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x14ac:dyDescent="0.15">
      <c r="A54" s="36">
        <f t="shared" si="7"/>
        <v>44312</v>
      </c>
      <c r="B54" s="14">
        <f t="shared" ca="1" si="18"/>
        <v>1.01349899</v>
      </c>
      <c r="C54" s="13">
        <f t="shared" si="8"/>
        <v>1</v>
      </c>
      <c r="D54" s="12">
        <f ca="1">IF(A54&lt;$B$1,VLOOKUP(A54,[1]DI!$A$4:$B$15000,2,FALSE),0)</f>
        <v>2.6499999999999999E-2</v>
      </c>
      <c r="E54" s="13">
        <f t="shared" ca="1" si="19"/>
        <v>1.00010379</v>
      </c>
      <c r="F54" s="13">
        <f ca="1">(TRUNC(PRODUCT($E$12:$E53),16))</f>
        <v>1.0028226531922699</v>
      </c>
      <c r="G54" s="13">
        <f t="shared" si="20"/>
        <v>1</v>
      </c>
      <c r="H54" s="13">
        <f t="shared" ca="1" si="21"/>
        <v>1.0028226499999999</v>
      </c>
      <c r="I54" s="12">
        <f t="shared" si="22"/>
        <v>0.1</v>
      </c>
      <c r="J54" s="30">
        <f t="shared" si="9"/>
        <v>44270</v>
      </c>
      <c r="K54" s="2">
        <f t="shared" si="10"/>
        <v>28</v>
      </c>
      <c r="L54" s="15">
        <f t="shared" si="11"/>
        <v>28</v>
      </c>
      <c r="M54" s="11">
        <f t="shared" si="2"/>
        <v>1.010646293</v>
      </c>
      <c r="N54" s="11">
        <f t="shared" ca="1" si="3"/>
        <v>1.0134989940000001</v>
      </c>
      <c r="O54" s="15">
        <f t="shared" si="12"/>
        <v>0</v>
      </c>
      <c r="P54" s="13">
        <f t="shared" ca="1" si="4"/>
        <v>1.3498990000000001E-2</v>
      </c>
      <c r="Q54" s="19">
        <f t="shared" si="5"/>
        <v>0</v>
      </c>
      <c r="R54" s="13">
        <f t="shared" si="13"/>
        <v>0</v>
      </c>
      <c r="S54" s="13"/>
      <c r="T54" s="13"/>
      <c r="U54" s="13"/>
      <c r="V54" s="13"/>
      <c r="W54" s="4" t="str">
        <f t="shared" si="14"/>
        <v>J=</v>
      </c>
      <c r="X54" s="30">
        <f t="shared" si="15"/>
        <v>44635</v>
      </c>
      <c r="Y54" s="4"/>
      <c r="Z54" s="78"/>
      <c r="AA54" s="62"/>
      <c r="AB54" s="64"/>
      <c r="AC54" s="72"/>
      <c r="AD54" s="81"/>
      <c r="AE54" s="81"/>
      <c r="AF54" s="79"/>
      <c r="AG54" s="81"/>
      <c r="AH54" s="78"/>
      <c r="AI54" s="80"/>
      <c r="AJ54" s="6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x14ac:dyDescent="0.15">
      <c r="A55" s="36">
        <f t="shared" si="7"/>
        <v>44313</v>
      </c>
      <c r="B55" s="14">
        <f t="shared" ca="1" si="18"/>
        <v>1.01398762</v>
      </c>
      <c r="C55" s="13">
        <f t="shared" si="8"/>
        <v>1</v>
      </c>
      <c r="D55" s="12">
        <f ca="1">IF(A55&lt;$B$1,VLOOKUP(A55,[1]DI!$A$4:$B$15000,2,FALSE),0)</f>
        <v>2.6499999999999999E-2</v>
      </c>
      <c r="E55" s="13">
        <f t="shared" ca="1" si="19"/>
        <v>1.00010379</v>
      </c>
      <c r="F55" s="13">
        <f ca="1">(TRUNC(PRODUCT($E$12:$E54),16))</f>
        <v>1.0029267361554399</v>
      </c>
      <c r="G55" s="13">
        <f t="shared" si="20"/>
        <v>1</v>
      </c>
      <c r="H55" s="13">
        <f t="shared" ca="1" si="21"/>
        <v>1.0029267399999999</v>
      </c>
      <c r="I55" s="12">
        <f t="shared" si="22"/>
        <v>0.1</v>
      </c>
      <c r="J55" s="30">
        <f t="shared" si="9"/>
        <v>44270</v>
      </c>
      <c r="K55" s="2">
        <f t="shared" si="10"/>
        <v>29</v>
      </c>
      <c r="L55" s="15">
        <f t="shared" si="11"/>
        <v>29</v>
      </c>
      <c r="M55" s="11">
        <f t="shared" si="2"/>
        <v>1.0110286070000001</v>
      </c>
      <c r="N55" s="11">
        <f t="shared" ca="1" si="3"/>
        <v>1.0139876249999999</v>
      </c>
      <c r="O55" s="15">
        <f t="shared" si="12"/>
        <v>0</v>
      </c>
      <c r="P55" s="13">
        <f t="shared" ca="1" si="4"/>
        <v>1.3987619999999999E-2</v>
      </c>
      <c r="Q55" s="19">
        <f t="shared" si="5"/>
        <v>0</v>
      </c>
      <c r="R55" s="13">
        <f t="shared" si="13"/>
        <v>0</v>
      </c>
      <c r="S55" s="13"/>
      <c r="T55" s="13"/>
      <c r="U55" s="13"/>
      <c r="V55" s="13"/>
      <c r="W55" s="4" t="str">
        <f t="shared" si="14"/>
        <v>J=</v>
      </c>
      <c r="X55" s="30">
        <f t="shared" si="15"/>
        <v>44635</v>
      </c>
      <c r="Y55" s="4"/>
      <c r="Z55" s="78"/>
      <c r="AA55" s="62"/>
      <c r="AB55" s="64"/>
      <c r="AC55" s="72"/>
      <c r="AD55" s="81"/>
      <c r="AE55" s="81"/>
      <c r="AF55" s="79"/>
      <c r="AG55" s="81"/>
      <c r="AH55" s="78"/>
      <c r="AI55" s="80"/>
      <c r="AJ55" s="6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5" x14ac:dyDescent="0.2">
      <c r="A56" s="36">
        <f t="shared" si="7"/>
        <v>44314</v>
      </c>
      <c r="B56" s="14">
        <f t="shared" ca="1" si="18"/>
        <v>1.01447647</v>
      </c>
      <c r="C56" s="13">
        <f t="shared" si="8"/>
        <v>1</v>
      </c>
      <c r="D56" s="12">
        <f ca="1">IF(A56&lt;$B$1,VLOOKUP(A56,[1]DI!$A$4:$B$15000,2,FALSE),0)</f>
        <v>2.6499999999999999E-2</v>
      </c>
      <c r="E56" s="13">
        <f t="shared" ca="1" si="19"/>
        <v>1.00010379</v>
      </c>
      <c r="F56" s="13">
        <f ca="1">(TRUNC(PRODUCT($E$12:$E55),16))</f>
        <v>1.0030308299213899</v>
      </c>
      <c r="G56" s="13">
        <f t="shared" si="20"/>
        <v>1</v>
      </c>
      <c r="H56" s="13">
        <f t="shared" ca="1" si="21"/>
        <v>1.0030308299999999</v>
      </c>
      <c r="I56" s="12">
        <f t="shared" si="22"/>
        <v>0.1</v>
      </c>
      <c r="J56" s="30">
        <f t="shared" si="9"/>
        <v>44270</v>
      </c>
      <c r="K56" s="2">
        <f t="shared" si="10"/>
        <v>30</v>
      </c>
      <c r="L56" s="15">
        <f t="shared" si="11"/>
        <v>30</v>
      </c>
      <c r="M56" s="11">
        <f t="shared" si="2"/>
        <v>1.0114110650000001</v>
      </c>
      <c r="N56" s="11">
        <f t="shared" ca="1" si="3"/>
        <v>1.0144764799999999</v>
      </c>
      <c r="O56" s="15">
        <f t="shared" si="12"/>
        <v>0</v>
      </c>
      <c r="P56" s="13">
        <f t="shared" ca="1" si="4"/>
        <v>1.447647E-2</v>
      </c>
      <c r="Q56" s="19">
        <f t="shared" si="5"/>
        <v>0</v>
      </c>
      <c r="R56" s="13">
        <f t="shared" si="13"/>
        <v>0</v>
      </c>
      <c r="S56" s="13"/>
      <c r="T56" s="13"/>
      <c r="U56" s="13"/>
      <c r="V56" s="13"/>
      <c r="W56" s="4" t="str">
        <f t="shared" si="14"/>
        <v>J=</v>
      </c>
      <c r="X56" s="30">
        <f t="shared" si="15"/>
        <v>44635</v>
      </c>
      <c r="Y56" s="4"/>
      <c r="Z56" s="124"/>
      <c r="AA56" s="62"/>
      <c r="AB56" s="64"/>
      <c r="AC56" s="72"/>
      <c r="AD56" s="81"/>
      <c r="AE56" s="81"/>
      <c r="AF56" s="79"/>
      <c r="AG56" s="81"/>
      <c r="AH56" s="78"/>
      <c r="AI56" s="80"/>
      <c r="AJ56" s="6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x14ac:dyDescent="0.15">
      <c r="A57" s="36">
        <f t="shared" si="7"/>
        <v>44315</v>
      </c>
      <c r="B57" s="14">
        <f t="shared" ca="1" si="18"/>
        <v>1.01496557</v>
      </c>
      <c r="C57" s="13">
        <f t="shared" si="8"/>
        <v>1</v>
      </c>
      <c r="D57" s="12">
        <f ca="1">IF(A57&lt;$B$1,VLOOKUP(A57,[1]DI!$A$4:$B$15000,2,FALSE),0)</f>
        <v>2.6499999999999999E-2</v>
      </c>
      <c r="E57" s="13">
        <f t="shared" ca="1" si="19"/>
        <v>1.00010379</v>
      </c>
      <c r="F57" s="13">
        <f ca="1">(TRUNC(PRODUCT($E$12:$E56),16))</f>
        <v>1.0031349344912299</v>
      </c>
      <c r="G57" s="13">
        <f t="shared" si="20"/>
        <v>1</v>
      </c>
      <c r="H57" s="13">
        <f t="shared" ca="1" si="21"/>
        <v>1.0031349300000001</v>
      </c>
      <c r="I57" s="12">
        <f t="shared" si="22"/>
        <v>0.1</v>
      </c>
      <c r="J57" s="30">
        <f t="shared" si="9"/>
        <v>44270</v>
      </c>
      <c r="K57" s="2">
        <f t="shared" si="10"/>
        <v>31</v>
      </c>
      <c r="L57" s="15">
        <f t="shared" si="11"/>
        <v>31</v>
      </c>
      <c r="M57" s="11">
        <f t="shared" si="2"/>
        <v>1.0117936679999999</v>
      </c>
      <c r="N57" s="11">
        <f t="shared" ca="1" si="3"/>
        <v>1.01496557</v>
      </c>
      <c r="O57" s="15">
        <f t="shared" si="12"/>
        <v>0</v>
      </c>
      <c r="P57" s="13">
        <f t="shared" ca="1" si="4"/>
        <v>1.4965569999999999E-2</v>
      </c>
      <c r="Q57" s="19">
        <f t="shared" si="5"/>
        <v>0</v>
      </c>
      <c r="R57" s="13">
        <f t="shared" si="13"/>
        <v>0</v>
      </c>
      <c r="S57" s="13"/>
      <c r="T57" s="13"/>
      <c r="U57" s="13"/>
      <c r="V57" s="13"/>
      <c r="W57" s="4" t="str">
        <f t="shared" si="14"/>
        <v>J=</v>
      </c>
      <c r="X57" s="30">
        <f t="shared" si="15"/>
        <v>44635</v>
      </c>
      <c r="Y57" s="4"/>
      <c r="Z57" s="78"/>
      <c r="AA57" s="62"/>
      <c r="AB57" s="64"/>
      <c r="AC57" s="72"/>
      <c r="AD57" s="81"/>
      <c r="AE57" s="81"/>
      <c r="AF57" s="79"/>
      <c r="AG57" s="81"/>
      <c r="AH57" s="78"/>
      <c r="AI57" s="80"/>
      <c r="AJ57" s="6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x14ac:dyDescent="0.15">
      <c r="A58" s="36">
        <f t="shared" si="7"/>
        <v>44316</v>
      </c>
      <c r="B58" s="14">
        <f t="shared" ca="1" si="18"/>
        <v>1.0154548999999999</v>
      </c>
      <c r="C58" s="13">
        <f t="shared" si="8"/>
        <v>1</v>
      </c>
      <c r="D58" s="12">
        <f ca="1">IF(A58&lt;$B$1,VLOOKUP(A58,[1]DI!$A$4:$B$15000,2,FALSE),0)</f>
        <v>2.6499999999999999E-2</v>
      </c>
      <c r="E58" s="13">
        <f t="shared" ca="1" si="19"/>
        <v>1.00010379</v>
      </c>
      <c r="F58" s="13">
        <f ca="1">(TRUNC(PRODUCT($E$12:$E57),16))</f>
        <v>1.0032390498660799</v>
      </c>
      <c r="G58" s="13">
        <f t="shared" si="20"/>
        <v>1</v>
      </c>
      <c r="H58" s="13">
        <f t="shared" ca="1" si="21"/>
        <v>1.0032390499999999</v>
      </c>
      <c r="I58" s="12">
        <f t="shared" si="22"/>
        <v>0.1</v>
      </c>
      <c r="J58" s="30">
        <f t="shared" si="9"/>
        <v>44270</v>
      </c>
      <c r="K58" s="2">
        <f t="shared" si="10"/>
        <v>32</v>
      </c>
      <c r="L58" s="15">
        <f t="shared" si="11"/>
        <v>32</v>
      </c>
      <c r="M58" s="11">
        <f t="shared" si="2"/>
        <v>1.012176416</v>
      </c>
      <c r="N58" s="11">
        <f t="shared" ca="1" si="3"/>
        <v>1.015454906</v>
      </c>
      <c r="O58" s="15">
        <f t="shared" si="12"/>
        <v>0</v>
      </c>
      <c r="P58" s="13">
        <f t="shared" ca="1" si="4"/>
        <v>1.5454900000000001E-2</v>
      </c>
      <c r="Q58" s="19">
        <f t="shared" si="5"/>
        <v>0</v>
      </c>
      <c r="R58" s="13">
        <f t="shared" si="13"/>
        <v>0</v>
      </c>
      <c r="S58" s="13"/>
      <c r="T58" s="13"/>
      <c r="U58" s="13"/>
      <c r="V58" s="13"/>
      <c r="W58" s="4" t="str">
        <f t="shared" si="14"/>
        <v>J=</v>
      </c>
      <c r="X58" s="30">
        <f t="shared" si="15"/>
        <v>44635</v>
      </c>
      <c r="Y58" s="4"/>
      <c r="Z58" s="78"/>
      <c r="AA58" s="62"/>
      <c r="AB58" s="64"/>
      <c r="AC58" s="72"/>
      <c r="AD58" s="81"/>
      <c r="AE58" s="81"/>
      <c r="AF58" s="79"/>
      <c r="AG58" s="81"/>
      <c r="AH58" s="78"/>
      <c r="AI58" s="80"/>
      <c r="AJ58" s="6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x14ac:dyDescent="0.15">
      <c r="A59" s="36">
        <f t="shared" si="7"/>
        <v>44317</v>
      </c>
      <c r="B59" s="14">
        <f t="shared" ca="1" si="18"/>
        <v>1.01594447</v>
      </c>
      <c r="C59" s="13">
        <f t="shared" si="8"/>
        <v>1</v>
      </c>
      <c r="D59" s="12">
        <f ca="1">IF(A59&lt;$B$1,VLOOKUP(A59,[1]DI!$A$4:$B$15000,2,FALSE),0)</f>
        <v>0</v>
      </c>
      <c r="E59" s="13">
        <f t="shared" ca="1" si="19"/>
        <v>1</v>
      </c>
      <c r="F59" s="13">
        <f ca="1">(TRUNC(PRODUCT($E$12:$E58),16))</f>
        <v>1.0033431760470599</v>
      </c>
      <c r="G59" s="13">
        <f t="shared" si="20"/>
        <v>1</v>
      </c>
      <c r="H59" s="13">
        <f t="shared" ca="1" si="21"/>
        <v>1.0033431799999999</v>
      </c>
      <c r="I59" s="12">
        <f t="shared" si="22"/>
        <v>0.1</v>
      </c>
      <c r="J59" s="30">
        <f t="shared" si="9"/>
        <v>44270</v>
      </c>
      <c r="K59" s="2">
        <f t="shared" si="10"/>
        <v>32</v>
      </c>
      <c r="L59" s="15">
        <f t="shared" si="11"/>
        <v>33</v>
      </c>
      <c r="M59" s="11">
        <f t="shared" si="2"/>
        <v>1.012559309</v>
      </c>
      <c r="N59" s="11">
        <f t="shared" ca="1" si="3"/>
        <v>1.0159444769999999</v>
      </c>
      <c r="O59" s="15">
        <f t="shared" si="12"/>
        <v>0</v>
      </c>
      <c r="P59" s="13">
        <f t="shared" ca="1" si="4"/>
        <v>1.5944469999999999E-2</v>
      </c>
      <c r="Q59" s="19">
        <f t="shared" si="5"/>
        <v>0</v>
      </c>
      <c r="R59" s="13">
        <f t="shared" si="13"/>
        <v>0</v>
      </c>
      <c r="S59" s="13"/>
      <c r="T59" s="13"/>
      <c r="U59" s="13"/>
      <c r="V59" s="13"/>
      <c r="W59" s="4" t="str">
        <f t="shared" si="14"/>
        <v>J=</v>
      </c>
      <c r="X59" s="30">
        <f t="shared" si="15"/>
        <v>44635</v>
      </c>
      <c r="Y59" s="4"/>
      <c r="Z59" s="78"/>
      <c r="AA59" s="62"/>
      <c r="AB59" s="64"/>
      <c r="AC59" s="72"/>
      <c r="AD59" s="81"/>
      <c r="AE59" s="81"/>
      <c r="AF59" s="79"/>
      <c r="AG59" s="81"/>
      <c r="AH59" s="78"/>
      <c r="AI59" s="80"/>
      <c r="AJ59" s="6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x14ac:dyDescent="0.15">
      <c r="A60" s="36">
        <f t="shared" si="7"/>
        <v>44318</v>
      </c>
      <c r="B60" s="14">
        <f t="shared" ca="1" si="18"/>
        <v>1.01594447</v>
      </c>
      <c r="C60" s="13">
        <f t="shared" si="8"/>
        <v>1</v>
      </c>
      <c r="D60" s="12">
        <f ca="1">IF(A60&lt;$B$1,VLOOKUP(A60,[1]DI!$A$4:$B$15000,2,FALSE),0)</f>
        <v>0</v>
      </c>
      <c r="E60" s="13">
        <f t="shared" ca="1" si="19"/>
        <v>1</v>
      </c>
      <c r="F60" s="13">
        <f ca="1">(TRUNC(PRODUCT($E$12:$E59),16))</f>
        <v>1.0033431760470599</v>
      </c>
      <c r="G60" s="13">
        <f t="shared" si="20"/>
        <v>1</v>
      </c>
      <c r="H60" s="13">
        <f t="shared" ca="1" si="21"/>
        <v>1.0033431799999999</v>
      </c>
      <c r="I60" s="12">
        <f t="shared" si="22"/>
        <v>0.1</v>
      </c>
      <c r="J60" s="30">
        <f t="shared" si="9"/>
        <v>44270</v>
      </c>
      <c r="K60" s="2">
        <f t="shared" si="10"/>
        <v>32</v>
      </c>
      <c r="L60" s="15">
        <f t="shared" si="11"/>
        <v>33</v>
      </c>
      <c r="M60" s="11">
        <f t="shared" si="2"/>
        <v>1.012559309</v>
      </c>
      <c r="N60" s="11">
        <f t="shared" ca="1" si="3"/>
        <v>1.0159444769999999</v>
      </c>
      <c r="O60" s="15">
        <f t="shared" si="12"/>
        <v>0</v>
      </c>
      <c r="P60" s="13">
        <f t="shared" ca="1" si="4"/>
        <v>1.5944469999999999E-2</v>
      </c>
      <c r="Q60" s="19">
        <f t="shared" si="5"/>
        <v>0</v>
      </c>
      <c r="R60" s="13">
        <f t="shared" si="13"/>
        <v>0</v>
      </c>
      <c r="S60" s="13"/>
      <c r="T60" s="13"/>
      <c r="U60" s="13"/>
      <c r="V60" s="13"/>
      <c r="W60" s="4" t="str">
        <f t="shared" si="14"/>
        <v>J=</v>
      </c>
      <c r="X60" s="30">
        <f t="shared" si="15"/>
        <v>44635</v>
      </c>
      <c r="Y60" s="4"/>
      <c r="Z60" s="78"/>
      <c r="AA60" s="62"/>
      <c r="AB60" s="64"/>
      <c r="AC60" s="72"/>
      <c r="AD60" s="81"/>
      <c r="AE60" s="81"/>
      <c r="AF60" s="79"/>
      <c r="AG60" s="81"/>
      <c r="AH60" s="78"/>
      <c r="AI60" s="80"/>
      <c r="AJ60" s="6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x14ac:dyDescent="0.15">
      <c r="A61" s="36">
        <f t="shared" si="7"/>
        <v>44319</v>
      </c>
      <c r="B61" s="14">
        <f t="shared" ca="1" si="18"/>
        <v>1.01594447</v>
      </c>
      <c r="C61" s="13">
        <f t="shared" si="8"/>
        <v>1</v>
      </c>
      <c r="D61" s="12">
        <f ca="1">IF(A61&lt;$B$1,VLOOKUP(A61,[1]DI!$A$4:$B$15000,2,FALSE),0)</f>
        <v>2.6499999999999999E-2</v>
      </c>
      <c r="E61" s="13">
        <f t="shared" ca="1" si="19"/>
        <v>1.00010379</v>
      </c>
      <c r="F61" s="13">
        <f ca="1">(TRUNC(PRODUCT($E$12:$E60),16))</f>
        <v>1.0033431760470599</v>
      </c>
      <c r="G61" s="13">
        <f t="shared" si="20"/>
        <v>1</v>
      </c>
      <c r="H61" s="13">
        <f t="shared" ca="1" si="21"/>
        <v>1.0033431799999999</v>
      </c>
      <c r="I61" s="12">
        <f t="shared" si="22"/>
        <v>0.1</v>
      </c>
      <c r="J61" s="30">
        <f t="shared" si="9"/>
        <v>44270</v>
      </c>
      <c r="K61" s="2">
        <f t="shared" si="10"/>
        <v>33</v>
      </c>
      <c r="L61" s="15">
        <f t="shared" si="11"/>
        <v>33</v>
      </c>
      <c r="M61" s="11">
        <f t="shared" si="2"/>
        <v>1.012559309</v>
      </c>
      <c r="N61" s="11">
        <f t="shared" ca="1" si="3"/>
        <v>1.0159444769999999</v>
      </c>
      <c r="O61" s="15">
        <f t="shared" si="12"/>
        <v>0</v>
      </c>
      <c r="P61" s="13">
        <f t="shared" ca="1" si="4"/>
        <v>1.5944469999999999E-2</v>
      </c>
      <c r="Q61" s="19">
        <f t="shared" si="5"/>
        <v>0</v>
      </c>
      <c r="R61" s="13">
        <f t="shared" si="13"/>
        <v>0</v>
      </c>
      <c r="S61" s="13"/>
      <c r="T61" s="13"/>
      <c r="U61" s="13"/>
      <c r="V61" s="13"/>
      <c r="W61" s="4" t="str">
        <f t="shared" si="14"/>
        <v>J=</v>
      </c>
      <c r="X61" s="30">
        <f t="shared" si="15"/>
        <v>44635</v>
      </c>
      <c r="Y61" s="4"/>
      <c r="Z61" s="78"/>
      <c r="AA61" s="62"/>
      <c r="AB61" s="64"/>
      <c r="AC61" s="72"/>
      <c r="AD61" s="81"/>
      <c r="AE61" s="81"/>
      <c r="AF61" s="79"/>
      <c r="AG61" s="81"/>
      <c r="AH61" s="78"/>
      <c r="AI61" s="80"/>
      <c r="AJ61" s="6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x14ac:dyDescent="0.15">
      <c r="A62" s="36">
        <f t="shared" si="7"/>
        <v>44320</v>
      </c>
      <c r="B62" s="14">
        <f t="shared" ca="1" si="18"/>
        <v>1.01643427</v>
      </c>
      <c r="C62" s="13">
        <f t="shared" si="8"/>
        <v>1</v>
      </c>
      <c r="D62" s="12">
        <f ca="1">IF(A62&lt;$B$1,VLOOKUP(A62,[1]DI!$A$4:$B$15000,2,FALSE),0)</f>
        <v>2.6499999999999999E-2</v>
      </c>
      <c r="E62" s="13">
        <f t="shared" ca="1" si="19"/>
        <v>1.00010379</v>
      </c>
      <c r="F62" s="13">
        <f ca="1">(TRUNC(PRODUCT($E$12:$E61),16))</f>
        <v>1.0034473130353101</v>
      </c>
      <c r="G62" s="13">
        <f t="shared" si="20"/>
        <v>1</v>
      </c>
      <c r="H62" s="13">
        <f t="shared" ca="1" si="21"/>
        <v>1.0034473100000001</v>
      </c>
      <c r="I62" s="12">
        <f t="shared" si="22"/>
        <v>0.1</v>
      </c>
      <c r="J62" s="30">
        <f t="shared" si="9"/>
        <v>44270</v>
      </c>
      <c r="K62" s="2">
        <f t="shared" si="10"/>
        <v>34</v>
      </c>
      <c r="L62" s="15">
        <f t="shared" si="11"/>
        <v>34</v>
      </c>
      <c r="M62" s="11">
        <f t="shared" si="2"/>
        <v>1.012942346</v>
      </c>
      <c r="N62" s="11">
        <f t="shared" ca="1" si="3"/>
        <v>1.0164342719999999</v>
      </c>
      <c r="O62" s="15">
        <f t="shared" si="12"/>
        <v>0</v>
      </c>
      <c r="P62" s="13">
        <f t="shared" ca="1" si="4"/>
        <v>1.6434270000000001E-2</v>
      </c>
      <c r="Q62" s="19">
        <f t="shared" si="5"/>
        <v>0</v>
      </c>
      <c r="R62" s="13">
        <f t="shared" si="13"/>
        <v>0</v>
      </c>
      <c r="S62" s="13"/>
      <c r="T62" s="13"/>
      <c r="U62" s="13"/>
      <c r="V62" s="13"/>
      <c r="W62" s="4" t="str">
        <f t="shared" si="14"/>
        <v>J=</v>
      </c>
      <c r="X62" s="30">
        <f t="shared" si="15"/>
        <v>44635</v>
      </c>
      <c r="Y62" s="4"/>
      <c r="Z62" s="78"/>
      <c r="AA62" s="62"/>
      <c r="AB62" s="64"/>
      <c r="AC62" s="72"/>
      <c r="AD62" s="81"/>
      <c r="AE62" s="81"/>
      <c r="AF62" s="79"/>
      <c r="AG62" s="81"/>
      <c r="AH62" s="78"/>
      <c r="AI62" s="80"/>
      <c r="AJ62" s="6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x14ac:dyDescent="0.15">
      <c r="A63" s="36">
        <f t="shared" si="7"/>
        <v>44321</v>
      </c>
      <c r="B63" s="14">
        <f t="shared" ca="1" si="18"/>
        <v>1.0169243100000001</v>
      </c>
      <c r="C63" s="13">
        <f t="shared" si="8"/>
        <v>1</v>
      </c>
      <c r="D63" s="12">
        <f ca="1">IF(A63&lt;$B$1,VLOOKUP(A63,[1]DI!$A$4:$B$15000,2,FALSE),0)</f>
        <v>2.6499999999999999E-2</v>
      </c>
      <c r="E63" s="13">
        <f t="shared" ca="1" si="19"/>
        <v>1.00010379</v>
      </c>
      <c r="F63" s="13">
        <f ca="1">(TRUNC(PRODUCT($E$12:$E62),16))</f>
        <v>1.00355146083193</v>
      </c>
      <c r="G63" s="13">
        <f t="shared" si="20"/>
        <v>1</v>
      </c>
      <c r="H63" s="13">
        <f t="shared" ca="1" si="21"/>
        <v>1.00355146</v>
      </c>
      <c r="I63" s="12">
        <f t="shared" si="22"/>
        <v>0.1</v>
      </c>
      <c r="J63" s="30">
        <f t="shared" si="9"/>
        <v>44270</v>
      </c>
      <c r="K63" s="2">
        <f t="shared" si="10"/>
        <v>35</v>
      </c>
      <c r="L63" s="15">
        <f t="shared" si="11"/>
        <v>35</v>
      </c>
      <c r="M63" s="11">
        <f t="shared" si="2"/>
        <v>1.0133255290000001</v>
      </c>
      <c r="N63" s="11">
        <f t="shared" ca="1" si="3"/>
        <v>1.0169243139999999</v>
      </c>
      <c r="O63" s="15">
        <f t="shared" si="12"/>
        <v>0</v>
      </c>
      <c r="P63" s="13">
        <f t="shared" ca="1" si="4"/>
        <v>1.6924310000000001E-2</v>
      </c>
      <c r="Q63" s="19">
        <f t="shared" si="5"/>
        <v>0</v>
      </c>
      <c r="R63" s="13">
        <f t="shared" si="13"/>
        <v>0</v>
      </c>
      <c r="S63" s="13"/>
      <c r="T63" s="13"/>
      <c r="U63" s="13"/>
      <c r="V63" s="13"/>
      <c r="W63" s="4" t="str">
        <f t="shared" si="14"/>
        <v>J=</v>
      </c>
      <c r="X63" s="30">
        <f t="shared" si="15"/>
        <v>44635</v>
      </c>
      <c r="Y63" s="4"/>
      <c r="Z63" s="78"/>
      <c r="AA63" s="62"/>
      <c r="AB63" s="64"/>
      <c r="AC63" s="72"/>
      <c r="AD63" s="81"/>
      <c r="AE63" s="81"/>
      <c r="AF63" s="79"/>
      <c r="AG63" s="81"/>
      <c r="AH63" s="78"/>
      <c r="AI63" s="80"/>
      <c r="AJ63" s="6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36">
        <f t="shared" si="7"/>
        <v>44322</v>
      </c>
      <c r="B64" s="14">
        <f t="shared" ca="1" si="18"/>
        <v>1.01741459</v>
      </c>
      <c r="C64" s="13">
        <f t="shared" si="8"/>
        <v>1</v>
      </c>
      <c r="D64" s="12">
        <f ca="1">IF(A64&lt;$B$1,VLOOKUP(A64,[1]DI!$A$4:$B$15000,2,FALSE),0)</f>
        <v>3.4000000000000002E-2</v>
      </c>
      <c r="E64" s="13">
        <f t="shared" ca="1" si="19"/>
        <v>1.00013269</v>
      </c>
      <c r="F64" s="13">
        <f ca="1">(TRUNC(PRODUCT($E$12:$E63),16))</f>
        <v>1.0036556194380499</v>
      </c>
      <c r="G64" s="13">
        <f t="shared" si="20"/>
        <v>1</v>
      </c>
      <c r="H64" s="13">
        <f t="shared" ca="1" si="21"/>
        <v>1.00365562</v>
      </c>
      <c r="I64" s="12">
        <f t="shared" si="22"/>
        <v>0.1</v>
      </c>
      <c r="J64" s="30">
        <f t="shared" si="9"/>
        <v>44270</v>
      </c>
      <c r="K64" s="2">
        <f t="shared" si="10"/>
        <v>36</v>
      </c>
      <c r="L64" s="15">
        <f t="shared" si="11"/>
        <v>36</v>
      </c>
      <c r="M64" s="11">
        <f t="shared" si="2"/>
        <v>1.013708856</v>
      </c>
      <c r="N64" s="11">
        <f t="shared" ca="1" si="3"/>
        <v>1.01741459</v>
      </c>
      <c r="O64" s="15">
        <f t="shared" si="12"/>
        <v>0</v>
      </c>
      <c r="P64" s="13">
        <f t="shared" ca="1" si="4"/>
        <v>1.7414590000000001E-2</v>
      </c>
      <c r="Q64" s="19">
        <f t="shared" si="5"/>
        <v>0</v>
      </c>
      <c r="R64" s="13">
        <f t="shared" si="13"/>
        <v>0</v>
      </c>
      <c r="S64" s="13"/>
      <c r="T64" s="13"/>
      <c r="U64" s="13"/>
      <c r="V64" s="13"/>
      <c r="W64" s="4" t="str">
        <f t="shared" si="14"/>
        <v>J=</v>
      </c>
      <c r="X64" s="30">
        <f t="shared" si="15"/>
        <v>44635</v>
      </c>
      <c r="Y64" s="4"/>
      <c r="Z64" s="78"/>
      <c r="AA64" s="62"/>
      <c r="AB64" s="64"/>
      <c r="AC64" s="72"/>
      <c r="AD64" s="81"/>
      <c r="AE64" s="81"/>
      <c r="AF64" s="79"/>
      <c r="AG64" s="81"/>
      <c r="AH64" s="78"/>
      <c r="AI64" s="80"/>
      <c r="AJ64" s="6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36">
        <f t="shared" si="7"/>
        <v>44323</v>
      </c>
      <c r="B65" s="14">
        <f t="shared" ca="1" si="18"/>
        <v>1.0179345099999999</v>
      </c>
      <c r="C65" s="13">
        <f t="shared" si="8"/>
        <v>1</v>
      </c>
      <c r="D65" s="12">
        <f ca="1">IF(A65&lt;$B$1,VLOOKUP(A65,[1]DI!$A$4:$B$15000,2,FALSE),0)</f>
        <v>3.4000000000000002E-2</v>
      </c>
      <c r="E65" s="13">
        <f t="shared" ca="1" si="19"/>
        <v>1.00013269</v>
      </c>
      <c r="F65" s="13">
        <f ca="1">(TRUNC(PRODUCT($E$12:$E64),16))</f>
        <v>1.0037887945021899</v>
      </c>
      <c r="G65" s="13">
        <f t="shared" si="20"/>
        <v>1</v>
      </c>
      <c r="H65" s="13">
        <f t="shared" ca="1" si="21"/>
        <v>1.00378879</v>
      </c>
      <c r="I65" s="12">
        <f t="shared" si="22"/>
        <v>0.1</v>
      </c>
      <c r="J65" s="30">
        <f t="shared" si="9"/>
        <v>44270</v>
      </c>
      <c r="K65" s="2">
        <f t="shared" si="10"/>
        <v>37</v>
      </c>
      <c r="L65" s="15">
        <f t="shared" si="11"/>
        <v>37</v>
      </c>
      <c r="M65" s="11">
        <f t="shared" si="2"/>
        <v>1.0140923289999999</v>
      </c>
      <c r="N65" s="11">
        <f t="shared" ca="1" si="3"/>
        <v>1.0179345120000001</v>
      </c>
      <c r="O65" s="15">
        <f t="shared" si="12"/>
        <v>0</v>
      </c>
      <c r="P65" s="13">
        <f t="shared" ca="1" si="4"/>
        <v>1.7934510000000001E-2</v>
      </c>
      <c r="Q65" s="19">
        <f t="shared" si="5"/>
        <v>0</v>
      </c>
      <c r="R65" s="13">
        <f t="shared" si="13"/>
        <v>0</v>
      </c>
      <c r="S65" s="13"/>
      <c r="T65" s="13"/>
      <c r="U65" s="13"/>
      <c r="V65" s="13"/>
      <c r="W65" s="4" t="str">
        <f t="shared" si="14"/>
        <v>J=</v>
      </c>
      <c r="X65" s="30">
        <f t="shared" si="15"/>
        <v>44635</v>
      </c>
      <c r="Y65" s="4"/>
      <c r="Z65" s="78"/>
      <c r="AA65" s="62"/>
      <c r="AB65" s="64"/>
      <c r="AC65" s="72"/>
      <c r="AD65" s="81"/>
      <c r="AE65" s="81"/>
      <c r="AF65" s="79"/>
      <c r="AG65" s="81"/>
      <c r="AH65" s="78"/>
      <c r="AI65" s="80"/>
      <c r="AJ65" s="6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36">
        <f t="shared" si="7"/>
        <v>44324</v>
      </c>
      <c r="B66" s="14">
        <f t="shared" ca="1" si="18"/>
        <v>1.0184547100000001</v>
      </c>
      <c r="C66" s="13">
        <f t="shared" si="8"/>
        <v>1</v>
      </c>
      <c r="D66" s="12">
        <f ca="1">IF(A66&lt;$B$1,VLOOKUP(A66,[1]DI!$A$4:$B$15000,2,FALSE),0)</f>
        <v>0</v>
      </c>
      <c r="E66" s="13">
        <f t="shared" ca="1" si="19"/>
        <v>1</v>
      </c>
      <c r="F66" s="13">
        <f ca="1">(TRUNC(PRODUCT($E$12:$E65),16))</f>
        <v>1.0039219872373299</v>
      </c>
      <c r="G66" s="13">
        <f t="shared" si="20"/>
        <v>1</v>
      </c>
      <c r="H66" s="13">
        <f t="shared" ca="1" si="21"/>
        <v>1.00392199</v>
      </c>
      <c r="I66" s="12">
        <f t="shared" si="22"/>
        <v>0.1</v>
      </c>
      <c r="J66" s="30">
        <f t="shared" si="9"/>
        <v>44270</v>
      </c>
      <c r="K66" s="2">
        <f t="shared" si="10"/>
        <v>37</v>
      </c>
      <c r="L66" s="15">
        <f t="shared" si="11"/>
        <v>38</v>
      </c>
      <c r="M66" s="11">
        <f t="shared" si="2"/>
        <v>1.0144759459999999</v>
      </c>
      <c r="N66" s="11">
        <f t="shared" ca="1" si="3"/>
        <v>1.018454711</v>
      </c>
      <c r="O66" s="15">
        <f t="shared" si="12"/>
        <v>0</v>
      </c>
      <c r="P66" s="13">
        <f t="shared" ca="1" si="4"/>
        <v>1.8454709999999999E-2</v>
      </c>
      <c r="Q66" s="19">
        <f t="shared" si="5"/>
        <v>0</v>
      </c>
      <c r="R66" s="13">
        <f t="shared" si="13"/>
        <v>0</v>
      </c>
      <c r="S66" s="13"/>
      <c r="T66" s="13"/>
      <c r="U66" s="13"/>
      <c r="V66" s="13"/>
      <c r="W66" s="4" t="str">
        <f t="shared" si="14"/>
        <v>J=</v>
      </c>
      <c r="X66" s="30">
        <f t="shared" si="15"/>
        <v>44635</v>
      </c>
      <c r="Y66" s="4"/>
      <c r="Z66" s="78"/>
      <c r="AA66" s="62"/>
      <c r="AB66" s="64"/>
      <c r="AC66" s="72"/>
      <c r="AD66" s="81"/>
      <c r="AE66" s="81"/>
      <c r="AF66" s="79"/>
      <c r="AG66" s="81"/>
      <c r="AH66" s="78"/>
      <c r="AI66" s="80"/>
      <c r="AJ66" s="6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36">
        <f t="shared" si="7"/>
        <v>44325</v>
      </c>
      <c r="B67" s="14">
        <f t="shared" ca="1" si="18"/>
        <v>1.0184547100000001</v>
      </c>
      <c r="C67" s="13">
        <f t="shared" si="8"/>
        <v>1</v>
      </c>
      <c r="D67" s="12">
        <f ca="1">IF(A67&lt;$B$1,VLOOKUP(A67,[1]DI!$A$4:$B$15000,2,FALSE),0)</f>
        <v>0</v>
      </c>
      <c r="E67" s="13">
        <f t="shared" ca="1" si="19"/>
        <v>1</v>
      </c>
      <c r="F67" s="13">
        <f ca="1">(TRUNC(PRODUCT($E$12:$E66),16))</f>
        <v>1.0039219872373299</v>
      </c>
      <c r="G67" s="13">
        <f t="shared" si="20"/>
        <v>1</v>
      </c>
      <c r="H67" s="13">
        <f t="shared" ca="1" si="21"/>
        <v>1.00392199</v>
      </c>
      <c r="I67" s="12">
        <f t="shared" si="22"/>
        <v>0.1</v>
      </c>
      <c r="J67" s="30">
        <f t="shared" si="9"/>
        <v>44270</v>
      </c>
      <c r="K67" s="2">
        <f t="shared" si="10"/>
        <v>37</v>
      </c>
      <c r="L67" s="15">
        <f t="shared" si="11"/>
        <v>38</v>
      </c>
      <c r="M67" s="11">
        <f t="shared" si="2"/>
        <v>1.0144759459999999</v>
      </c>
      <c r="N67" s="11">
        <f t="shared" ca="1" si="3"/>
        <v>1.018454711</v>
      </c>
      <c r="O67" s="15">
        <f t="shared" si="12"/>
        <v>0</v>
      </c>
      <c r="P67" s="13">
        <f t="shared" ca="1" si="4"/>
        <v>1.8454709999999999E-2</v>
      </c>
      <c r="Q67" s="19">
        <f t="shared" si="5"/>
        <v>0</v>
      </c>
      <c r="R67" s="13">
        <f t="shared" si="13"/>
        <v>0</v>
      </c>
      <c r="S67" s="13"/>
      <c r="T67" s="13"/>
      <c r="U67" s="13"/>
      <c r="V67" s="13"/>
      <c r="W67" s="4" t="str">
        <f t="shared" si="14"/>
        <v>J=</v>
      </c>
      <c r="X67" s="30">
        <f t="shared" si="15"/>
        <v>44635</v>
      </c>
      <c r="Y67" s="4"/>
      <c r="Z67" s="78"/>
      <c r="AA67" s="62"/>
      <c r="AB67" s="64"/>
      <c r="AC67" s="72"/>
      <c r="AD67" s="81"/>
      <c r="AE67" s="81"/>
      <c r="AF67" s="79"/>
      <c r="AG67" s="81"/>
      <c r="AH67" s="78"/>
      <c r="AI67" s="80"/>
      <c r="AJ67" s="6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36">
        <f t="shared" si="7"/>
        <v>44326</v>
      </c>
      <c r="B68" s="14">
        <f t="shared" ca="1" si="18"/>
        <v>1.0184547100000001</v>
      </c>
      <c r="C68" s="13">
        <f t="shared" si="8"/>
        <v>1</v>
      </c>
      <c r="D68" s="12">
        <f ca="1">IF(A68&lt;$B$1,VLOOKUP(A68,[1]DI!$A$4:$B$15000,2,FALSE),0)</f>
        <v>3.4000000000000002E-2</v>
      </c>
      <c r="E68" s="13">
        <f t="shared" ca="1" si="19"/>
        <v>1.00013269</v>
      </c>
      <c r="F68" s="13">
        <f ca="1">(TRUNC(PRODUCT($E$12:$E67),16))</f>
        <v>1.0039219872373299</v>
      </c>
      <c r="G68" s="13">
        <f t="shared" si="20"/>
        <v>1</v>
      </c>
      <c r="H68" s="13">
        <f t="shared" ca="1" si="21"/>
        <v>1.00392199</v>
      </c>
      <c r="I68" s="12">
        <f t="shared" si="22"/>
        <v>0.1</v>
      </c>
      <c r="J68" s="30">
        <f t="shared" si="9"/>
        <v>44270</v>
      </c>
      <c r="K68" s="2">
        <f t="shared" si="10"/>
        <v>38</v>
      </c>
      <c r="L68" s="15">
        <f t="shared" si="11"/>
        <v>38</v>
      </c>
      <c r="M68" s="11">
        <f t="shared" si="2"/>
        <v>1.0144759459999999</v>
      </c>
      <c r="N68" s="11">
        <f t="shared" ca="1" si="3"/>
        <v>1.018454711</v>
      </c>
      <c r="O68" s="15">
        <f t="shared" si="12"/>
        <v>0</v>
      </c>
      <c r="P68" s="13">
        <f t="shared" ca="1" si="4"/>
        <v>1.8454709999999999E-2</v>
      </c>
      <c r="Q68" s="19">
        <f t="shared" si="5"/>
        <v>0</v>
      </c>
      <c r="R68" s="13">
        <f t="shared" si="13"/>
        <v>0</v>
      </c>
      <c r="S68" s="13"/>
      <c r="T68" s="13"/>
      <c r="U68" s="13"/>
      <c r="V68" s="13"/>
      <c r="W68" s="4" t="str">
        <f t="shared" si="14"/>
        <v>J=</v>
      </c>
      <c r="X68" s="30">
        <f t="shared" si="15"/>
        <v>44635</v>
      </c>
      <c r="Y68" s="4"/>
      <c r="Z68" s="78"/>
      <c r="AA68" s="62"/>
      <c r="AB68" s="64"/>
      <c r="AC68" s="72"/>
      <c r="AD68" s="81"/>
      <c r="AE68" s="81"/>
      <c r="AF68" s="79"/>
      <c r="AG68" s="81"/>
      <c r="AH68" s="78"/>
      <c r="AI68" s="80"/>
      <c r="AJ68" s="6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36">
        <f t="shared" si="7"/>
        <v>44327</v>
      </c>
      <c r="B69" s="14">
        <f t="shared" ca="1" si="18"/>
        <v>1.0189751600000001</v>
      </c>
      <c r="C69" s="13">
        <f t="shared" si="8"/>
        <v>1</v>
      </c>
      <c r="D69" s="12">
        <f ca="1">IF(A69&lt;$B$1,VLOOKUP(A69,[1]DI!$A$4:$B$15000,2,FALSE),0)</f>
        <v>3.4000000000000002E-2</v>
      </c>
      <c r="E69" s="13">
        <f t="shared" ca="1" si="19"/>
        <v>1.00013269</v>
      </c>
      <c r="F69" s="13">
        <f ca="1">(TRUNC(PRODUCT($E$12:$E68),16))</f>
        <v>1.0040551976458201</v>
      </c>
      <c r="G69" s="13">
        <f t="shared" si="20"/>
        <v>1</v>
      </c>
      <c r="H69" s="13">
        <f t="shared" ca="1" si="21"/>
        <v>1.0040552</v>
      </c>
      <c r="I69" s="12">
        <f t="shared" si="22"/>
        <v>0.1</v>
      </c>
      <c r="J69" s="30">
        <f t="shared" si="9"/>
        <v>44270</v>
      </c>
      <c r="K69" s="2">
        <f t="shared" si="10"/>
        <v>39</v>
      </c>
      <c r="L69" s="15">
        <f t="shared" si="11"/>
        <v>39</v>
      </c>
      <c r="M69" s="11">
        <f t="shared" si="2"/>
        <v>1.014859709</v>
      </c>
      <c r="N69" s="11">
        <f t="shared" ca="1" si="3"/>
        <v>1.0189751680000001</v>
      </c>
      <c r="O69" s="15">
        <f t="shared" si="12"/>
        <v>0</v>
      </c>
      <c r="P69" s="13">
        <f t="shared" ca="1" si="4"/>
        <v>1.8975160000000001E-2</v>
      </c>
      <c r="Q69" s="19">
        <f t="shared" si="5"/>
        <v>0</v>
      </c>
      <c r="R69" s="13">
        <f t="shared" si="13"/>
        <v>0</v>
      </c>
      <c r="S69" s="13"/>
      <c r="T69" s="13"/>
      <c r="U69" s="13"/>
      <c r="V69" s="13"/>
      <c r="W69" s="4" t="str">
        <f t="shared" si="14"/>
        <v>J=</v>
      </c>
      <c r="X69" s="30">
        <f t="shared" si="15"/>
        <v>44635</v>
      </c>
      <c r="Y69" s="4"/>
      <c r="Z69" s="78"/>
      <c r="AA69" s="62"/>
      <c r="AB69" s="64"/>
      <c r="AC69" s="72"/>
      <c r="AD69" s="81"/>
      <c r="AE69" s="81"/>
      <c r="AF69" s="79"/>
      <c r="AG69" s="81"/>
      <c r="AH69" s="78"/>
      <c r="AI69" s="80"/>
      <c r="AJ69" s="6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36">
        <f t="shared" si="7"/>
        <v>44328</v>
      </c>
      <c r="B70" s="14">
        <f t="shared" ca="1" si="18"/>
        <v>1.01949589</v>
      </c>
      <c r="C70" s="13">
        <f t="shared" si="8"/>
        <v>1</v>
      </c>
      <c r="D70" s="12">
        <f ca="1">IF(A70&lt;$B$1,VLOOKUP(A70,[1]DI!$A$4:$B$15000,2,FALSE),0)</f>
        <v>3.4000000000000002E-2</v>
      </c>
      <c r="E70" s="13">
        <f t="shared" ca="1" si="19"/>
        <v>1.00013269</v>
      </c>
      <c r="F70" s="13">
        <f ca="1">(TRUNC(PRODUCT($E$12:$E69),16))</f>
        <v>1.00418842572999</v>
      </c>
      <c r="G70" s="13">
        <f t="shared" si="20"/>
        <v>1</v>
      </c>
      <c r="H70" s="13">
        <f t="shared" ca="1" si="21"/>
        <v>1.0041884299999999</v>
      </c>
      <c r="I70" s="12">
        <f t="shared" si="22"/>
        <v>0.1</v>
      </c>
      <c r="J70" s="30">
        <f t="shared" si="9"/>
        <v>44270</v>
      </c>
      <c r="K70" s="2">
        <f t="shared" si="10"/>
        <v>40</v>
      </c>
      <c r="L70" s="15">
        <f t="shared" si="11"/>
        <v>40</v>
      </c>
      <c r="M70" s="11">
        <f t="shared" si="2"/>
        <v>1.0152436170000001</v>
      </c>
      <c r="N70" s="11">
        <f t="shared" ca="1" si="3"/>
        <v>1.0194958940000001</v>
      </c>
      <c r="O70" s="15">
        <f t="shared" si="12"/>
        <v>0</v>
      </c>
      <c r="P70" s="13">
        <f t="shared" ca="1" si="4"/>
        <v>1.9495889999999998E-2</v>
      </c>
      <c r="Q70" s="19">
        <f t="shared" si="5"/>
        <v>0</v>
      </c>
      <c r="R70" s="13">
        <f t="shared" si="13"/>
        <v>0</v>
      </c>
      <c r="S70" s="13"/>
      <c r="T70" s="13"/>
      <c r="U70" s="13"/>
      <c r="V70" s="13"/>
      <c r="W70" s="4" t="str">
        <f t="shared" si="14"/>
        <v>J=</v>
      </c>
      <c r="X70" s="30">
        <f t="shared" si="15"/>
        <v>44635</v>
      </c>
      <c r="Y70" s="4"/>
      <c r="Z70" s="78"/>
      <c r="AA70" s="62"/>
      <c r="AB70" s="64"/>
      <c r="AC70" s="72"/>
      <c r="AD70" s="81"/>
      <c r="AE70" s="81"/>
      <c r="AF70" s="79"/>
      <c r="AG70" s="81"/>
      <c r="AH70" s="78"/>
      <c r="AI70" s="80"/>
      <c r="AJ70" s="6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36">
        <f t="shared" si="7"/>
        <v>44329</v>
      </c>
      <c r="B71" s="14">
        <f t="shared" ca="1" si="18"/>
        <v>1.0200168700000001</v>
      </c>
      <c r="C71" s="13">
        <f t="shared" si="8"/>
        <v>1</v>
      </c>
      <c r="D71" s="12">
        <f ca="1">IF(A71&lt;$B$1,VLOOKUP(A71,[1]DI!$A$4:$B$15000,2,FALSE),0)</f>
        <v>3.4000000000000002E-2</v>
      </c>
      <c r="E71" s="13">
        <f t="shared" ca="1" si="19"/>
        <v>1.00013269</v>
      </c>
      <c r="F71" s="13">
        <f ca="1">(TRUNC(PRODUCT($E$12:$E70),16))</f>
        <v>1.0043216714922001</v>
      </c>
      <c r="G71" s="13">
        <f t="shared" si="20"/>
        <v>1</v>
      </c>
      <c r="H71" s="13">
        <f t="shared" ca="1" si="21"/>
        <v>1.0043216699999999</v>
      </c>
      <c r="I71" s="12">
        <f t="shared" si="22"/>
        <v>0.1</v>
      </c>
      <c r="J71" s="30">
        <f t="shared" si="9"/>
        <v>44270</v>
      </c>
      <c r="K71" s="2">
        <f t="shared" si="10"/>
        <v>41</v>
      </c>
      <c r="L71" s="15">
        <f t="shared" si="11"/>
        <v>41</v>
      </c>
      <c r="M71" s="11">
        <f t="shared" si="2"/>
        <v>1.01562767</v>
      </c>
      <c r="N71" s="11">
        <f t="shared" ca="1" si="3"/>
        <v>1.0200168780000001</v>
      </c>
      <c r="O71" s="15">
        <f t="shared" si="12"/>
        <v>0</v>
      </c>
      <c r="P71" s="13">
        <f t="shared" ca="1" si="4"/>
        <v>2.0016869999999999E-2</v>
      </c>
      <c r="Q71" s="19">
        <f t="shared" si="5"/>
        <v>0</v>
      </c>
      <c r="R71" s="13">
        <f t="shared" si="13"/>
        <v>0</v>
      </c>
      <c r="S71" s="13"/>
      <c r="T71" s="13"/>
      <c r="U71" s="13"/>
      <c r="V71" s="13"/>
      <c r="W71" s="4" t="str">
        <f t="shared" si="14"/>
        <v>J=</v>
      </c>
      <c r="X71" s="30">
        <f t="shared" si="15"/>
        <v>44635</v>
      </c>
      <c r="Y71" s="4"/>
      <c r="Z71" s="78"/>
      <c r="AA71" s="62"/>
      <c r="AB71" s="64"/>
      <c r="AC71" s="72"/>
      <c r="AD71" s="81"/>
      <c r="AE71" s="81"/>
      <c r="AF71" s="79"/>
      <c r="AG71" s="81"/>
      <c r="AH71" s="78"/>
      <c r="AI71" s="80"/>
      <c r="AJ71" s="6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36">
        <f t="shared" si="7"/>
        <v>44330</v>
      </c>
      <c r="B72" s="14">
        <f t="shared" ca="1" si="18"/>
        <v>1.02053813</v>
      </c>
      <c r="C72" s="13">
        <f t="shared" si="8"/>
        <v>1</v>
      </c>
      <c r="D72" s="12">
        <f ca="1">IF(A72&lt;$B$1,VLOOKUP(A72,[1]DI!$A$4:$B$15000,2,FALSE),0)</f>
        <v>3.4000000000000002E-2</v>
      </c>
      <c r="E72" s="13">
        <f t="shared" ca="1" si="19"/>
        <v>1.00013269</v>
      </c>
      <c r="F72" s="13">
        <f ca="1">(TRUNC(PRODUCT($E$12:$E71),16))</f>
        <v>1.00445493493479</v>
      </c>
      <c r="G72" s="13">
        <f t="shared" si="20"/>
        <v>1</v>
      </c>
      <c r="H72" s="13">
        <f t="shared" ca="1" si="21"/>
        <v>1.0044549300000001</v>
      </c>
      <c r="I72" s="12">
        <f t="shared" si="22"/>
        <v>0.1</v>
      </c>
      <c r="J72" s="30">
        <f t="shared" si="9"/>
        <v>44270</v>
      </c>
      <c r="K72" s="2">
        <f t="shared" si="10"/>
        <v>42</v>
      </c>
      <c r="L72" s="15">
        <f t="shared" si="11"/>
        <v>42</v>
      </c>
      <c r="M72" s="11">
        <f t="shared" si="2"/>
        <v>1.0160118680000001</v>
      </c>
      <c r="N72" s="11">
        <f t="shared" ca="1" si="3"/>
        <v>1.02053813</v>
      </c>
      <c r="O72" s="15">
        <f t="shared" si="12"/>
        <v>0</v>
      </c>
      <c r="P72" s="13">
        <f t="shared" ca="1" si="4"/>
        <v>2.0538130000000002E-2</v>
      </c>
      <c r="Q72" s="19">
        <f t="shared" si="5"/>
        <v>0</v>
      </c>
      <c r="R72" s="13">
        <f t="shared" si="13"/>
        <v>0</v>
      </c>
      <c r="S72" s="13"/>
      <c r="T72" s="13"/>
      <c r="U72" s="13"/>
      <c r="V72" s="13"/>
      <c r="W72" s="4" t="str">
        <f t="shared" si="14"/>
        <v>J=</v>
      </c>
      <c r="X72" s="30">
        <f t="shared" si="15"/>
        <v>44635</v>
      </c>
      <c r="Y72" s="4"/>
      <c r="Z72" s="78"/>
      <c r="AA72" s="62"/>
      <c r="AB72" s="64"/>
      <c r="AC72" s="72"/>
      <c r="AD72" s="81"/>
      <c r="AE72" s="81"/>
      <c r="AF72" s="79"/>
      <c r="AG72" s="81"/>
      <c r="AH72" s="78"/>
      <c r="AI72" s="80"/>
      <c r="AJ72" s="6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36">
        <f t="shared" si="7"/>
        <v>44331</v>
      </c>
      <c r="B73" s="14">
        <f t="shared" ca="1" si="18"/>
        <v>1.02105965</v>
      </c>
      <c r="C73" s="13">
        <f t="shared" si="8"/>
        <v>1</v>
      </c>
      <c r="D73" s="12">
        <f ca="1">IF(A73&lt;$B$1,VLOOKUP(A73,[1]DI!$A$4:$B$15000,2,FALSE),0)</f>
        <v>0</v>
      </c>
      <c r="E73" s="13">
        <f t="shared" ca="1" si="19"/>
        <v>1</v>
      </c>
      <c r="F73" s="13">
        <f ca="1">(TRUNC(PRODUCT($E$12:$E72),16))</f>
        <v>1.0045882160601101</v>
      </c>
      <c r="G73" s="13">
        <f t="shared" si="20"/>
        <v>1</v>
      </c>
      <c r="H73" s="13">
        <f t="shared" ca="1" si="21"/>
        <v>1.00458822</v>
      </c>
      <c r="I73" s="12">
        <f t="shared" si="22"/>
        <v>0.1</v>
      </c>
      <c r="J73" s="30">
        <f t="shared" si="9"/>
        <v>44270</v>
      </c>
      <c r="K73" s="2">
        <f t="shared" si="10"/>
        <v>42</v>
      </c>
      <c r="L73" s="15">
        <f t="shared" si="11"/>
        <v>43</v>
      </c>
      <c r="M73" s="11">
        <f t="shared" si="2"/>
        <v>1.016396211</v>
      </c>
      <c r="N73" s="11">
        <f t="shared" ca="1" si="3"/>
        <v>1.0210596599999999</v>
      </c>
      <c r="O73" s="15">
        <f t="shared" si="12"/>
        <v>0</v>
      </c>
      <c r="P73" s="13">
        <f t="shared" ca="1" si="4"/>
        <v>2.1059649999999999E-2</v>
      </c>
      <c r="Q73" s="19">
        <f t="shared" si="5"/>
        <v>0</v>
      </c>
      <c r="R73" s="13">
        <f t="shared" si="13"/>
        <v>0</v>
      </c>
      <c r="S73" s="13"/>
      <c r="T73" s="13"/>
      <c r="U73" s="13"/>
      <c r="V73" s="13"/>
      <c r="W73" s="4" t="str">
        <f t="shared" si="14"/>
        <v>J=</v>
      </c>
      <c r="X73" s="30">
        <f t="shared" si="15"/>
        <v>44635</v>
      </c>
      <c r="Y73" s="4"/>
      <c r="Z73" s="78"/>
      <c r="AA73" s="62"/>
      <c r="AB73" s="64"/>
      <c r="AC73" s="72"/>
      <c r="AD73" s="81"/>
      <c r="AE73" s="81"/>
      <c r="AF73" s="79"/>
      <c r="AG73" s="81"/>
      <c r="AH73" s="78"/>
      <c r="AI73" s="80"/>
      <c r="AJ73" s="6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36">
        <f t="shared" si="7"/>
        <v>44332</v>
      </c>
      <c r="B74" s="14">
        <f t="shared" ca="1" si="18"/>
        <v>1.02105965</v>
      </c>
      <c r="C74" s="13">
        <f t="shared" si="8"/>
        <v>1</v>
      </c>
      <c r="D74" s="12">
        <f ca="1">IF(A74&lt;$B$1,VLOOKUP(A74,[1]DI!$A$4:$B$15000,2,FALSE),0)</f>
        <v>0</v>
      </c>
      <c r="E74" s="13">
        <f t="shared" ca="1" si="19"/>
        <v>1</v>
      </c>
      <c r="F74" s="13">
        <f ca="1">(TRUNC(PRODUCT($E$12:$E73),16))</f>
        <v>1.0045882160601101</v>
      </c>
      <c r="G74" s="13">
        <f t="shared" si="20"/>
        <v>1</v>
      </c>
      <c r="H74" s="13">
        <f t="shared" ca="1" si="21"/>
        <v>1.00458822</v>
      </c>
      <c r="I74" s="12">
        <f t="shared" si="22"/>
        <v>0.1</v>
      </c>
      <c r="J74" s="30">
        <f t="shared" si="9"/>
        <v>44270</v>
      </c>
      <c r="K74" s="2">
        <f t="shared" si="10"/>
        <v>42</v>
      </c>
      <c r="L74" s="15">
        <f t="shared" si="11"/>
        <v>43</v>
      </c>
      <c r="M74" s="11">
        <f t="shared" si="2"/>
        <v>1.016396211</v>
      </c>
      <c r="N74" s="11">
        <f t="shared" ca="1" si="3"/>
        <v>1.0210596599999999</v>
      </c>
      <c r="O74" s="15">
        <f t="shared" si="12"/>
        <v>0</v>
      </c>
      <c r="P74" s="13">
        <f t="shared" ca="1" si="4"/>
        <v>2.1059649999999999E-2</v>
      </c>
      <c r="Q74" s="19">
        <f t="shared" si="5"/>
        <v>0</v>
      </c>
      <c r="R74" s="13">
        <f t="shared" si="13"/>
        <v>0</v>
      </c>
      <c r="S74" s="13"/>
      <c r="T74" s="13"/>
      <c r="U74" s="13"/>
      <c r="V74" s="13"/>
      <c r="W74" s="4" t="str">
        <f t="shared" si="14"/>
        <v>J=</v>
      </c>
      <c r="X74" s="30">
        <f t="shared" si="15"/>
        <v>44635</v>
      </c>
      <c r="Y74" s="4"/>
      <c r="Z74" s="78"/>
      <c r="AA74" s="62"/>
      <c r="AB74" s="64"/>
      <c r="AC74" s="72"/>
      <c r="AD74" s="81"/>
      <c r="AE74" s="81"/>
      <c r="AF74" s="79"/>
      <c r="AG74" s="81"/>
      <c r="AH74" s="78"/>
      <c r="AI74" s="80"/>
      <c r="AJ74" s="6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36">
        <f t="shared" si="7"/>
        <v>44333</v>
      </c>
      <c r="B75" s="14">
        <f t="shared" ca="1" si="18"/>
        <v>1.02105965</v>
      </c>
      <c r="C75" s="13">
        <f t="shared" si="8"/>
        <v>1</v>
      </c>
      <c r="D75" s="12">
        <f ca="1">IF(A75&lt;$B$1,VLOOKUP(A75,[1]DI!$A$4:$B$15000,2,FALSE),0)</f>
        <v>3.4000000000000002E-2</v>
      </c>
      <c r="E75" s="13">
        <f t="shared" ca="1" si="19"/>
        <v>1.00013269</v>
      </c>
      <c r="F75" s="13">
        <f ca="1">(TRUNC(PRODUCT($E$12:$E74),16))</f>
        <v>1.0045882160601101</v>
      </c>
      <c r="G75" s="13">
        <f t="shared" si="20"/>
        <v>1</v>
      </c>
      <c r="H75" s="13">
        <f t="shared" ca="1" si="21"/>
        <v>1.00458822</v>
      </c>
      <c r="I75" s="12">
        <f t="shared" si="22"/>
        <v>0.1</v>
      </c>
      <c r="J75" s="30">
        <f t="shared" si="9"/>
        <v>44270</v>
      </c>
      <c r="K75" s="2">
        <f t="shared" si="10"/>
        <v>43</v>
      </c>
      <c r="L75" s="15">
        <f t="shared" si="11"/>
        <v>43</v>
      </c>
      <c r="M75" s="11">
        <f t="shared" si="2"/>
        <v>1.016396211</v>
      </c>
      <c r="N75" s="11">
        <f t="shared" ca="1" si="3"/>
        <v>1.0210596599999999</v>
      </c>
      <c r="O75" s="15">
        <f t="shared" si="12"/>
        <v>0</v>
      </c>
      <c r="P75" s="13">
        <f t="shared" ca="1" si="4"/>
        <v>2.1059649999999999E-2</v>
      </c>
      <c r="Q75" s="19">
        <f t="shared" si="5"/>
        <v>0</v>
      </c>
      <c r="R75" s="13">
        <f t="shared" si="13"/>
        <v>0</v>
      </c>
      <c r="S75" s="13"/>
      <c r="T75" s="13"/>
      <c r="U75" s="13"/>
      <c r="V75" s="13"/>
      <c r="W75" s="4" t="str">
        <f t="shared" si="14"/>
        <v>J=</v>
      </c>
      <c r="X75" s="30">
        <f t="shared" si="15"/>
        <v>44635</v>
      </c>
      <c r="Y75" s="4"/>
      <c r="Z75" s="78"/>
      <c r="AA75" s="62"/>
      <c r="AB75" s="64"/>
      <c r="AC75" s="72"/>
      <c r="AD75" s="81"/>
      <c r="AE75" s="81"/>
      <c r="AF75" s="79"/>
      <c r="AG75" s="81"/>
      <c r="AH75" s="78"/>
      <c r="AI75" s="80"/>
      <c r="AJ75" s="6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36">
        <f t="shared" si="7"/>
        <v>44334</v>
      </c>
      <c r="B76" s="14">
        <f t="shared" ca="1" si="18"/>
        <v>1.0215814400000001</v>
      </c>
      <c r="C76" s="13">
        <f t="shared" si="8"/>
        <v>1</v>
      </c>
      <c r="D76" s="12">
        <f ca="1">IF(A76&lt;$B$1,VLOOKUP(A76,[1]DI!$A$4:$B$15000,2,FALSE),0)</f>
        <v>3.4000000000000002E-2</v>
      </c>
      <c r="E76" s="13">
        <f t="shared" ca="1" si="19"/>
        <v>1.00013269</v>
      </c>
      <c r="F76" s="13">
        <f ca="1">(TRUNC(PRODUCT($E$12:$E75),16))</f>
        <v>1.0047215148705</v>
      </c>
      <c r="G76" s="13">
        <f t="shared" si="20"/>
        <v>1</v>
      </c>
      <c r="H76" s="13">
        <f t="shared" ca="1" si="21"/>
        <v>1.00472151</v>
      </c>
      <c r="I76" s="12">
        <f t="shared" si="22"/>
        <v>0.1</v>
      </c>
      <c r="J76" s="30">
        <f t="shared" si="9"/>
        <v>44270</v>
      </c>
      <c r="K76" s="2">
        <f t="shared" si="10"/>
        <v>44</v>
      </c>
      <c r="L76" s="15">
        <f t="shared" si="11"/>
        <v>44</v>
      </c>
      <c r="M76" s="11">
        <f t="shared" ref="M76:M139" si="29">ROUND((I76+1)^(L76/252),9)</f>
        <v>1.0167807</v>
      </c>
      <c r="N76" s="11">
        <f t="shared" ref="N76:N139" ca="1" si="30">ROUND(H76*M76,9)</f>
        <v>1.0215814400000001</v>
      </c>
      <c r="O76" s="15">
        <f t="shared" si="12"/>
        <v>0</v>
      </c>
      <c r="P76" s="13">
        <f t="shared" ref="P76:P139" ca="1" si="31">TRUNC(((N76-1)*C76),8)</f>
        <v>2.158144E-2</v>
      </c>
      <c r="Q76" s="19">
        <f t="shared" ref="Q76:Q139" si="32">IF($O76&gt;0,VLOOKUP($O76,$Z$12:$AF$150,7),0)</f>
        <v>0</v>
      </c>
      <c r="R76" s="13">
        <f t="shared" si="13"/>
        <v>0</v>
      </c>
      <c r="S76" s="13"/>
      <c r="T76" s="13"/>
      <c r="U76" s="13"/>
      <c r="V76" s="13"/>
      <c r="W76" s="4" t="str">
        <f t="shared" si="14"/>
        <v>J=</v>
      </c>
      <c r="X76" s="30">
        <f t="shared" si="15"/>
        <v>44635</v>
      </c>
      <c r="Y76" s="4"/>
      <c r="Z76" s="78"/>
      <c r="AA76" s="62"/>
      <c r="AB76" s="64"/>
      <c r="AC76" s="72"/>
      <c r="AD76" s="81"/>
      <c r="AE76" s="81"/>
      <c r="AF76" s="79"/>
      <c r="AG76" s="81"/>
      <c r="AH76" s="78"/>
      <c r="AI76" s="80"/>
      <c r="AJ76" s="6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36">
        <f t="shared" ref="A77:A140" si="33">(A76+1)</f>
        <v>44335</v>
      </c>
      <c r="B77" s="14">
        <f t="shared" ca="1" si="18"/>
        <v>1.0221035000000001</v>
      </c>
      <c r="C77" s="13">
        <f t="shared" ref="C77:C140" si="34">(C76-R76)</f>
        <v>1</v>
      </c>
      <c r="D77" s="12">
        <f ca="1">IF(A77&lt;$B$1,VLOOKUP(A77,[1]DI!$A$4:$B$15000,2,FALSE),0)</f>
        <v>3.4000000000000002E-2</v>
      </c>
      <c r="E77" s="13">
        <f t="shared" ca="1" si="19"/>
        <v>1.00013269</v>
      </c>
      <c r="F77" s="13">
        <f ca="1">(TRUNC(PRODUCT($E$12:$E76),16))</f>
        <v>1.0048548313683101</v>
      </c>
      <c r="G77" s="13">
        <f t="shared" si="20"/>
        <v>1</v>
      </c>
      <c r="H77" s="13">
        <f t="shared" ca="1" si="21"/>
        <v>1.00485483</v>
      </c>
      <c r="I77" s="12">
        <f t="shared" si="22"/>
        <v>0.1</v>
      </c>
      <c r="J77" s="30">
        <f t="shared" ref="J77:J140" si="35">IF(O76&gt;0,VLOOKUP(O76,Z$12:AJ$150,2),J76)</f>
        <v>44270</v>
      </c>
      <c r="K77" s="2">
        <f t="shared" ref="K77:K140" si="36">IF(A77&gt;J77,IF(NETWORKDAYS(J77,A77,$Z$160:$Z$544)-1=0,1,NETWORKDAYS(J77,A77,$Z$160:$Z$544)-1),0)</f>
        <v>45</v>
      </c>
      <c r="L77" s="15">
        <f t="shared" ref="L77:L140" si="37">IF(AND(K77=1,K76=1),1,IF(K77&gt;0,IF(K77=K76,K77+1,K77),0))</f>
        <v>45</v>
      </c>
      <c r="M77" s="11">
        <f t="shared" si="29"/>
        <v>1.0171653350000001</v>
      </c>
      <c r="N77" s="11">
        <f t="shared" ca="1" si="30"/>
        <v>1.0221035000000001</v>
      </c>
      <c r="O77" s="15">
        <f t="shared" ref="O77:O140" si="38">IF(VLOOKUP(A77,AA$12:AH$150,8)=VLOOKUP(A76,AA$12:AH$150,8),0,VLOOKUP(A77,AA$12:AH$150,8))</f>
        <v>0</v>
      </c>
      <c r="P77" s="13">
        <f t="shared" ca="1" si="31"/>
        <v>2.2103500000000002E-2</v>
      </c>
      <c r="Q77" s="19">
        <f t="shared" si="32"/>
        <v>0</v>
      </c>
      <c r="R77" s="13">
        <f t="shared" ref="R77:R140" si="39">IF(Q77&gt;0,TRUNC(Q77*C77,8),0)</f>
        <v>0</v>
      </c>
      <c r="S77" s="13"/>
      <c r="T77" s="13"/>
      <c r="U77" s="13"/>
      <c r="V77" s="13"/>
      <c r="W77" s="4" t="str">
        <f t="shared" ref="W77:W140" si="40">IF(O76&gt;0,VLOOKUP(O76,Z$12:AJ$150,10),W76)</f>
        <v>J=</v>
      </c>
      <c r="X77" s="30">
        <f t="shared" ref="X77:X140" si="41">IF(O76&gt;0,VLOOKUP(O76,Z$12:AJ$150,11),X76)</f>
        <v>44635</v>
      </c>
      <c r="Y77" s="4"/>
      <c r="Z77" s="78"/>
      <c r="AA77" s="62"/>
      <c r="AB77" s="64"/>
      <c r="AC77" s="72"/>
      <c r="AD77" s="81"/>
      <c r="AE77" s="81"/>
      <c r="AF77" s="79"/>
      <c r="AG77" s="81"/>
      <c r="AH77" s="78"/>
      <c r="AI77" s="80"/>
      <c r="AJ77" s="6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36">
        <f t="shared" si="33"/>
        <v>44336</v>
      </c>
      <c r="B78" s="14">
        <f t="shared" ref="B78:B141" ca="1" si="42">IF(A78&lt;=TODAY(),C78+P78,IF(AND(A78&gt;TODAY(),A78&lt;=$B$1),IF(VLOOKUP(TODAY(),$A$10:$D$5000,4,FALSE)=0,"n.d",C78+P78),"n.d"))</f>
        <v>1.02262582</v>
      </c>
      <c r="C78" s="13">
        <f t="shared" si="34"/>
        <v>1</v>
      </c>
      <c r="D78" s="12">
        <f ca="1">IF(A78&lt;$B$1,VLOOKUP(A78,[1]DI!$A$4:$B$15000,2,FALSE),0)</f>
        <v>3.4000000000000002E-2</v>
      </c>
      <c r="E78" s="13">
        <f t="shared" ref="E78:E141" ca="1" si="43">ROUND(((1+D78)^(1/252)),8)</f>
        <v>1.00013269</v>
      </c>
      <c r="F78" s="13">
        <f ca="1">(TRUNC(PRODUCT($E$12:$E77),16))</f>
        <v>1.0049881655558801</v>
      </c>
      <c r="G78" s="13">
        <f t="shared" ref="G78:G141" si="44">IF(O77&gt;0,F77,G77)</f>
        <v>1</v>
      </c>
      <c r="H78" s="13">
        <f t="shared" ref="H78:H141" ca="1" si="45">ROUND(F78/G78,8)</f>
        <v>1.0049881700000001</v>
      </c>
      <c r="I78" s="12">
        <f t="shared" ref="I78:I141" si="46">IF(O77&gt;0,VLOOKUP(A77,AG$160:AH$222,2),I77)</f>
        <v>0.1</v>
      </c>
      <c r="J78" s="30">
        <f t="shared" si="35"/>
        <v>44270</v>
      </c>
      <c r="K78" s="2">
        <f t="shared" si="36"/>
        <v>46</v>
      </c>
      <c r="L78" s="15">
        <f t="shared" si="37"/>
        <v>46</v>
      </c>
      <c r="M78" s="11">
        <f t="shared" si="29"/>
        <v>1.0175501149999999</v>
      </c>
      <c r="N78" s="11">
        <f t="shared" ca="1" si="30"/>
        <v>1.022625828</v>
      </c>
      <c r="O78" s="15">
        <f t="shared" si="38"/>
        <v>0</v>
      </c>
      <c r="P78" s="13">
        <f t="shared" ca="1" si="31"/>
        <v>2.2625820000000001E-2</v>
      </c>
      <c r="Q78" s="19">
        <f t="shared" si="32"/>
        <v>0</v>
      </c>
      <c r="R78" s="13">
        <f t="shared" si="39"/>
        <v>0</v>
      </c>
      <c r="S78" s="13"/>
      <c r="T78" s="13"/>
      <c r="U78" s="13"/>
      <c r="V78" s="13"/>
      <c r="W78" s="4" t="str">
        <f t="shared" si="40"/>
        <v>J=</v>
      </c>
      <c r="X78" s="30">
        <f t="shared" si="41"/>
        <v>44635</v>
      </c>
      <c r="Y78" s="4"/>
      <c r="Z78" s="78"/>
      <c r="AA78" s="62"/>
      <c r="AB78" s="64"/>
      <c r="AC78" s="72"/>
      <c r="AD78" s="81"/>
      <c r="AE78" s="81"/>
      <c r="AF78" s="79"/>
      <c r="AG78" s="81"/>
      <c r="AH78" s="78"/>
      <c r="AI78" s="80"/>
      <c r="AJ78" s="6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36">
        <f t="shared" si="33"/>
        <v>44337</v>
      </c>
      <c r="B79" s="14">
        <f t="shared" ca="1" si="42"/>
        <v>1.0231484099999999</v>
      </c>
      <c r="C79" s="13">
        <f t="shared" si="34"/>
        <v>1</v>
      </c>
      <c r="D79" s="12">
        <f ca="1">IF(A79&lt;$B$1,VLOOKUP(A79,[1]DI!$A$4:$B$15000,2,FALSE),0)</f>
        <v>3.4000000000000002E-2</v>
      </c>
      <c r="E79" s="13">
        <f t="shared" ca="1" si="43"/>
        <v>1.00013269</v>
      </c>
      <c r="F79" s="13">
        <f ca="1">(TRUNC(PRODUCT($E$12:$E78),16))</f>
        <v>1.0051215174355701</v>
      </c>
      <c r="G79" s="13">
        <f t="shared" si="44"/>
        <v>1</v>
      </c>
      <c r="H79" s="13">
        <f t="shared" ca="1" si="45"/>
        <v>1.0051215200000001</v>
      </c>
      <c r="I79" s="12">
        <f t="shared" si="46"/>
        <v>0.1</v>
      </c>
      <c r="J79" s="30">
        <f t="shared" si="35"/>
        <v>44270</v>
      </c>
      <c r="K79" s="2">
        <f t="shared" si="36"/>
        <v>47</v>
      </c>
      <c r="L79" s="15">
        <f t="shared" si="37"/>
        <v>47</v>
      </c>
      <c r="M79" s="11">
        <f t="shared" si="29"/>
        <v>1.01793504</v>
      </c>
      <c r="N79" s="11">
        <f t="shared" ca="1" si="30"/>
        <v>1.0231484150000001</v>
      </c>
      <c r="O79" s="15">
        <f t="shared" si="38"/>
        <v>0</v>
      </c>
      <c r="P79" s="13">
        <f t="shared" ca="1" si="31"/>
        <v>2.3148410000000001E-2</v>
      </c>
      <c r="Q79" s="19">
        <f t="shared" si="32"/>
        <v>0</v>
      </c>
      <c r="R79" s="13">
        <f t="shared" si="39"/>
        <v>0</v>
      </c>
      <c r="S79" s="13"/>
      <c r="T79" s="13"/>
      <c r="U79" s="13"/>
      <c r="V79" s="13"/>
      <c r="W79" s="4" t="str">
        <f t="shared" si="40"/>
        <v>J=</v>
      </c>
      <c r="X79" s="30">
        <f t="shared" si="41"/>
        <v>44635</v>
      </c>
      <c r="Y79" s="4"/>
      <c r="Z79" s="78"/>
      <c r="AA79" s="62"/>
      <c r="AB79" s="64"/>
      <c r="AC79" s="72"/>
      <c r="AD79" s="81"/>
      <c r="AE79" s="81"/>
      <c r="AF79" s="79"/>
      <c r="AG79" s="81"/>
      <c r="AH79" s="78"/>
      <c r="AI79" s="80"/>
      <c r="AJ79" s="6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36">
        <f t="shared" si="33"/>
        <v>44338</v>
      </c>
      <c r="B80" s="14">
        <f t="shared" ca="1" si="42"/>
        <v>1.0236712699999999</v>
      </c>
      <c r="C80" s="13">
        <f t="shared" si="34"/>
        <v>1</v>
      </c>
      <c r="D80" s="12">
        <f ca="1">IF(A80&lt;$B$1,VLOOKUP(A80,[1]DI!$A$4:$B$15000,2,FALSE),0)</f>
        <v>0</v>
      </c>
      <c r="E80" s="13">
        <f t="shared" ca="1" si="43"/>
        <v>1</v>
      </c>
      <c r="F80" s="13">
        <f ca="1">(TRUNC(PRODUCT($E$12:$E79),16))</f>
        <v>1.00525488700972</v>
      </c>
      <c r="G80" s="13">
        <f t="shared" si="44"/>
        <v>1</v>
      </c>
      <c r="H80" s="13">
        <f t="shared" ca="1" si="45"/>
        <v>1.00525489</v>
      </c>
      <c r="I80" s="12">
        <f t="shared" si="46"/>
        <v>0.1</v>
      </c>
      <c r="J80" s="30">
        <f t="shared" si="35"/>
        <v>44270</v>
      </c>
      <c r="K80" s="2">
        <f t="shared" si="36"/>
        <v>47</v>
      </c>
      <c r="L80" s="15">
        <f t="shared" si="37"/>
        <v>48</v>
      </c>
      <c r="M80" s="11">
        <f t="shared" si="29"/>
        <v>1.018320111</v>
      </c>
      <c r="N80" s="11">
        <f t="shared" ca="1" si="30"/>
        <v>1.023671271</v>
      </c>
      <c r="O80" s="15">
        <f t="shared" si="38"/>
        <v>0</v>
      </c>
      <c r="P80" s="13">
        <f t="shared" ca="1" si="31"/>
        <v>2.3671270000000001E-2</v>
      </c>
      <c r="Q80" s="19">
        <f t="shared" si="32"/>
        <v>0</v>
      </c>
      <c r="R80" s="13">
        <f t="shared" si="39"/>
        <v>0</v>
      </c>
      <c r="S80" s="13"/>
      <c r="T80" s="13"/>
      <c r="U80" s="13"/>
      <c r="V80" s="13"/>
      <c r="W80" s="4" t="str">
        <f t="shared" si="40"/>
        <v>J=</v>
      </c>
      <c r="X80" s="30">
        <f t="shared" si="41"/>
        <v>44635</v>
      </c>
      <c r="Y80" s="4"/>
      <c r="Z80" s="78"/>
      <c r="AA80" s="62"/>
      <c r="AB80" s="64"/>
      <c r="AC80" s="72"/>
      <c r="AD80" s="81"/>
      <c r="AE80" s="81"/>
      <c r="AF80" s="79"/>
      <c r="AG80" s="81"/>
      <c r="AH80" s="78"/>
      <c r="AI80" s="80"/>
      <c r="AJ80" s="6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36">
        <f t="shared" si="33"/>
        <v>44339</v>
      </c>
      <c r="B81" s="14">
        <f t="shared" ca="1" si="42"/>
        <v>1.0236712699999999</v>
      </c>
      <c r="C81" s="13">
        <f t="shared" si="34"/>
        <v>1</v>
      </c>
      <c r="D81" s="12">
        <f ca="1">IF(A81&lt;$B$1,VLOOKUP(A81,[1]DI!$A$4:$B$15000,2,FALSE),0)</f>
        <v>0</v>
      </c>
      <c r="E81" s="13">
        <f t="shared" ca="1" si="43"/>
        <v>1</v>
      </c>
      <c r="F81" s="13">
        <f ca="1">(TRUNC(PRODUCT($E$12:$E80),16))</f>
        <v>1.00525488700972</v>
      </c>
      <c r="G81" s="13">
        <f t="shared" si="44"/>
        <v>1</v>
      </c>
      <c r="H81" s="13">
        <f t="shared" ca="1" si="45"/>
        <v>1.00525489</v>
      </c>
      <c r="I81" s="12">
        <f t="shared" si="46"/>
        <v>0.1</v>
      </c>
      <c r="J81" s="30">
        <f t="shared" si="35"/>
        <v>44270</v>
      </c>
      <c r="K81" s="2">
        <f t="shared" si="36"/>
        <v>47</v>
      </c>
      <c r="L81" s="15">
        <f t="shared" si="37"/>
        <v>48</v>
      </c>
      <c r="M81" s="11">
        <f t="shared" si="29"/>
        <v>1.018320111</v>
      </c>
      <c r="N81" s="11">
        <f t="shared" ca="1" si="30"/>
        <v>1.023671271</v>
      </c>
      <c r="O81" s="15">
        <f t="shared" si="38"/>
        <v>0</v>
      </c>
      <c r="P81" s="13">
        <f t="shared" ca="1" si="31"/>
        <v>2.3671270000000001E-2</v>
      </c>
      <c r="Q81" s="19">
        <f t="shared" si="32"/>
        <v>0</v>
      </c>
      <c r="R81" s="13">
        <f t="shared" si="39"/>
        <v>0</v>
      </c>
      <c r="S81" s="13"/>
      <c r="T81" s="13"/>
      <c r="U81" s="13"/>
      <c r="V81" s="13"/>
      <c r="W81" s="4" t="str">
        <f t="shared" si="40"/>
        <v>J=</v>
      </c>
      <c r="X81" s="30">
        <f t="shared" si="41"/>
        <v>44635</v>
      </c>
      <c r="Y81" s="4"/>
      <c r="Z81" s="78"/>
      <c r="AA81" s="62"/>
      <c r="AB81" s="64"/>
      <c r="AC81" s="72"/>
      <c r="AD81" s="81"/>
      <c r="AE81" s="81"/>
      <c r="AF81" s="79"/>
      <c r="AG81" s="81"/>
      <c r="AH81" s="78"/>
      <c r="AI81" s="80"/>
      <c r="AJ81" s="6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36">
        <f t="shared" si="33"/>
        <v>44340</v>
      </c>
      <c r="B82" s="14">
        <f t="shared" ca="1" si="42"/>
        <v>1.0236712699999999</v>
      </c>
      <c r="C82" s="13">
        <f t="shared" si="34"/>
        <v>1</v>
      </c>
      <c r="D82" s="12">
        <f ca="1">IF(A82&lt;$B$1,VLOOKUP(A82,[1]DI!$A$4:$B$15000,2,FALSE),0)</f>
        <v>3.4000000000000002E-2</v>
      </c>
      <c r="E82" s="13">
        <f t="shared" ca="1" si="43"/>
        <v>1.00013269</v>
      </c>
      <c r="F82" s="13">
        <f ca="1">(TRUNC(PRODUCT($E$12:$E81),16))</f>
        <v>1.00525488700972</v>
      </c>
      <c r="G82" s="13">
        <f t="shared" si="44"/>
        <v>1</v>
      </c>
      <c r="H82" s="13">
        <f t="shared" ca="1" si="45"/>
        <v>1.00525489</v>
      </c>
      <c r="I82" s="12">
        <f t="shared" si="46"/>
        <v>0.1</v>
      </c>
      <c r="J82" s="30">
        <f t="shared" si="35"/>
        <v>44270</v>
      </c>
      <c r="K82" s="2">
        <f t="shared" si="36"/>
        <v>48</v>
      </c>
      <c r="L82" s="15">
        <f t="shared" si="37"/>
        <v>48</v>
      </c>
      <c r="M82" s="11">
        <f t="shared" si="29"/>
        <v>1.018320111</v>
      </c>
      <c r="N82" s="11">
        <f t="shared" ca="1" si="30"/>
        <v>1.023671271</v>
      </c>
      <c r="O82" s="15">
        <f t="shared" si="38"/>
        <v>0</v>
      </c>
      <c r="P82" s="13">
        <f t="shared" ca="1" si="31"/>
        <v>2.3671270000000001E-2</v>
      </c>
      <c r="Q82" s="19">
        <f t="shared" si="32"/>
        <v>0</v>
      </c>
      <c r="R82" s="13">
        <f t="shared" si="39"/>
        <v>0</v>
      </c>
      <c r="S82" s="13"/>
      <c r="T82" s="13"/>
      <c r="U82" s="13"/>
      <c r="V82" s="13"/>
      <c r="W82" s="4" t="str">
        <f t="shared" si="40"/>
        <v>J=</v>
      </c>
      <c r="X82" s="30">
        <f t="shared" si="41"/>
        <v>44635</v>
      </c>
      <c r="Y82" s="4"/>
      <c r="Z82" s="78"/>
      <c r="AA82" s="62"/>
      <c r="AB82" s="64"/>
      <c r="AC82" s="72"/>
      <c r="AD82" s="81"/>
      <c r="AE82" s="81"/>
      <c r="AF82" s="79"/>
      <c r="AG82" s="81"/>
      <c r="AH82" s="78"/>
      <c r="AI82" s="80"/>
      <c r="AJ82" s="6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36">
        <f t="shared" si="33"/>
        <v>44341</v>
      </c>
      <c r="B83" s="14">
        <f t="shared" ca="1" si="42"/>
        <v>1.02419438</v>
      </c>
      <c r="C83" s="13">
        <f t="shared" si="34"/>
        <v>1</v>
      </c>
      <c r="D83" s="12">
        <f ca="1">IF(A83&lt;$B$1,VLOOKUP(A83,[1]DI!$A$4:$B$15000,2,FALSE),0)</f>
        <v>3.4000000000000002E-2</v>
      </c>
      <c r="E83" s="13">
        <f t="shared" ca="1" si="43"/>
        <v>1.00013269</v>
      </c>
      <c r="F83" s="13">
        <f ca="1">(TRUNC(PRODUCT($E$12:$E82),16))</f>
        <v>1.0053882742806799</v>
      </c>
      <c r="G83" s="13">
        <f t="shared" si="44"/>
        <v>1</v>
      </c>
      <c r="H83" s="13">
        <f t="shared" ca="1" si="45"/>
        <v>1.0053882700000001</v>
      </c>
      <c r="I83" s="12">
        <f t="shared" si="46"/>
        <v>0.1</v>
      </c>
      <c r="J83" s="30">
        <f t="shared" si="35"/>
        <v>44270</v>
      </c>
      <c r="K83" s="2">
        <f t="shared" si="36"/>
        <v>49</v>
      </c>
      <c r="L83" s="15">
        <f t="shared" si="37"/>
        <v>49</v>
      </c>
      <c r="M83" s="11">
        <f t="shared" si="29"/>
        <v>1.018705328</v>
      </c>
      <c r="N83" s="11">
        <f t="shared" ca="1" si="30"/>
        <v>1.0241943870000001</v>
      </c>
      <c r="O83" s="15">
        <f t="shared" si="38"/>
        <v>0</v>
      </c>
      <c r="P83" s="13">
        <f t="shared" ca="1" si="31"/>
        <v>2.4194380000000001E-2</v>
      </c>
      <c r="Q83" s="19">
        <f t="shared" si="32"/>
        <v>0</v>
      </c>
      <c r="R83" s="13">
        <f t="shared" si="39"/>
        <v>0</v>
      </c>
      <c r="S83" s="13"/>
      <c r="T83" s="13"/>
      <c r="U83" s="13"/>
      <c r="V83" s="13"/>
      <c r="W83" s="4" t="str">
        <f t="shared" si="40"/>
        <v>J=</v>
      </c>
      <c r="X83" s="30">
        <f t="shared" si="41"/>
        <v>44635</v>
      </c>
      <c r="Y83" s="4"/>
      <c r="Z83" s="78"/>
      <c r="AA83" s="62"/>
      <c r="AB83" s="64"/>
      <c r="AC83" s="72"/>
      <c r="AD83" s="81"/>
      <c r="AE83" s="81"/>
      <c r="AF83" s="79"/>
      <c r="AG83" s="81"/>
      <c r="AH83" s="78"/>
      <c r="AI83" s="80"/>
      <c r="AJ83" s="6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36">
        <f t="shared" si="33"/>
        <v>44342</v>
      </c>
      <c r="B84" s="14">
        <f t="shared" ca="1" si="42"/>
        <v>1.02471778</v>
      </c>
      <c r="C84" s="13">
        <f t="shared" si="34"/>
        <v>1</v>
      </c>
      <c r="D84" s="12">
        <f ca="1">IF(A84&lt;$B$1,VLOOKUP(A84,[1]DI!$A$4:$B$15000,2,FALSE),0)</f>
        <v>3.4000000000000002E-2</v>
      </c>
      <c r="E84" s="13">
        <f t="shared" ca="1" si="43"/>
        <v>1.00013269</v>
      </c>
      <c r="F84" s="13">
        <f ca="1">(TRUNC(PRODUCT($E$12:$E83),16))</f>
        <v>1.0055216792507899</v>
      </c>
      <c r="G84" s="13">
        <f t="shared" si="44"/>
        <v>1</v>
      </c>
      <c r="H84" s="13">
        <f t="shared" ca="1" si="45"/>
        <v>1.00552168</v>
      </c>
      <c r="I84" s="12">
        <f t="shared" si="46"/>
        <v>0.1</v>
      </c>
      <c r="J84" s="30">
        <f t="shared" si="35"/>
        <v>44270</v>
      </c>
      <c r="K84" s="2">
        <f t="shared" si="36"/>
        <v>50</v>
      </c>
      <c r="L84" s="15">
        <f t="shared" si="37"/>
        <v>50</v>
      </c>
      <c r="M84" s="11">
        <f t="shared" si="29"/>
        <v>1.0190906909999999</v>
      </c>
      <c r="N84" s="11">
        <f t="shared" ca="1" si="30"/>
        <v>1.0247177839999999</v>
      </c>
      <c r="O84" s="15">
        <f t="shared" si="38"/>
        <v>0</v>
      </c>
      <c r="P84" s="13">
        <f t="shared" ca="1" si="31"/>
        <v>2.4717780000000002E-2</v>
      </c>
      <c r="Q84" s="19">
        <f t="shared" si="32"/>
        <v>0</v>
      </c>
      <c r="R84" s="13">
        <f t="shared" si="39"/>
        <v>0</v>
      </c>
      <c r="S84" s="13"/>
      <c r="T84" s="13"/>
      <c r="U84" s="13"/>
      <c r="V84" s="13"/>
      <c r="W84" s="4" t="str">
        <f t="shared" si="40"/>
        <v>J=</v>
      </c>
      <c r="X84" s="30">
        <f t="shared" si="41"/>
        <v>44635</v>
      </c>
      <c r="Y84" s="4"/>
      <c r="Z84" s="78"/>
      <c r="AA84" s="62"/>
      <c r="AB84" s="64"/>
      <c r="AC84" s="72"/>
      <c r="AD84" s="81"/>
      <c r="AE84" s="81"/>
      <c r="AF84" s="79"/>
      <c r="AG84" s="81"/>
      <c r="AH84" s="78"/>
      <c r="AI84" s="80"/>
      <c r="AJ84" s="6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36">
        <f t="shared" si="33"/>
        <v>44343</v>
      </c>
      <c r="B85" s="14">
        <f t="shared" ca="1" si="42"/>
        <v>1.0252414299999999</v>
      </c>
      <c r="C85" s="13">
        <f t="shared" si="34"/>
        <v>1</v>
      </c>
      <c r="D85" s="12">
        <f ca="1">IF(A85&lt;$B$1,VLOOKUP(A85,[1]DI!$A$4:$B$15000,2,FALSE),0)</f>
        <v>3.4000000000000002E-2</v>
      </c>
      <c r="E85" s="13">
        <f t="shared" ca="1" si="43"/>
        <v>1.00013269</v>
      </c>
      <c r="F85" s="13">
        <f ca="1">(TRUNC(PRODUCT($E$12:$E84),16))</f>
        <v>1.00565510192241</v>
      </c>
      <c r="G85" s="13">
        <f t="shared" si="44"/>
        <v>1</v>
      </c>
      <c r="H85" s="13">
        <f t="shared" ca="1" si="45"/>
        <v>1.0056551</v>
      </c>
      <c r="I85" s="12">
        <f t="shared" si="46"/>
        <v>0.1</v>
      </c>
      <c r="J85" s="30">
        <f t="shared" si="35"/>
        <v>44270</v>
      </c>
      <c r="K85" s="2">
        <f t="shared" si="36"/>
        <v>51</v>
      </c>
      <c r="L85" s="15">
        <f t="shared" si="37"/>
        <v>51</v>
      </c>
      <c r="M85" s="11">
        <f t="shared" si="29"/>
        <v>1.0194761990000001</v>
      </c>
      <c r="N85" s="11">
        <f t="shared" ca="1" si="30"/>
        <v>1.025241439</v>
      </c>
      <c r="O85" s="15">
        <f t="shared" si="38"/>
        <v>0</v>
      </c>
      <c r="P85" s="13">
        <f t="shared" ca="1" si="31"/>
        <v>2.5241429999999999E-2</v>
      </c>
      <c r="Q85" s="19">
        <f t="shared" si="32"/>
        <v>0</v>
      </c>
      <c r="R85" s="13">
        <f t="shared" si="39"/>
        <v>0</v>
      </c>
      <c r="S85" s="13"/>
      <c r="T85" s="13"/>
      <c r="U85" s="13"/>
      <c r="V85" s="13"/>
      <c r="W85" s="4" t="str">
        <f t="shared" si="40"/>
        <v>J=</v>
      </c>
      <c r="X85" s="30">
        <f t="shared" si="41"/>
        <v>44635</v>
      </c>
      <c r="Y85" s="4"/>
      <c r="Z85" s="78"/>
      <c r="AA85" s="62"/>
      <c r="AB85" s="64"/>
      <c r="AC85" s="72"/>
      <c r="AD85" s="81"/>
      <c r="AE85" s="81"/>
      <c r="AF85" s="79"/>
      <c r="AG85" s="81"/>
      <c r="AH85" s="78"/>
      <c r="AI85" s="80"/>
      <c r="AJ85" s="6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36">
        <f t="shared" si="33"/>
        <v>44344</v>
      </c>
      <c r="B86" s="14">
        <f t="shared" ca="1" si="42"/>
        <v>1.0257653600000001</v>
      </c>
      <c r="C86" s="13">
        <f t="shared" si="34"/>
        <v>1</v>
      </c>
      <c r="D86" s="12">
        <f ca="1">IF(A86&lt;$B$1,VLOOKUP(A86,[1]DI!$A$4:$B$15000,2,FALSE),0)</f>
        <v>3.4000000000000002E-2</v>
      </c>
      <c r="E86" s="13">
        <f t="shared" ca="1" si="43"/>
        <v>1.00013269</v>
      </c>
      <c r="F86" s="13">
        <f ca="1">(TRUNC(PRODUCT($E$12:$E85),16))</f>
        <v>1.0057885422978801</v>
      </c>
      <c r="G86" s="13">
        <f t="shared" si="44"/>
        <v>1</v>
      </c>
      <c r="H86" s="13">
        <f t="shared" ca="1" si="45"/>
        <v>1.00578854</v>
      </c>
      <c r="I86" s="12">
        <f t="shared" si="46"/>
        <v>0.1</v>
      </c>
      <c r="J86" s="30">
        <f t="shared" si="35"/>
        <v>44270</v>
      </c>
      <c r="K86" s="2">
        <f t="shared" si="36"/>
        <v>52</v>
      </c>
      <c r="L86" s="15">
        <f t="shared" si="37"/>
        <v>52</v>
      </c>
      <c r="M86" s="11">
        <f t="shared" si="29"/>
        <v>1.0198618530000001</v>
      </c>
      <c r="N86" s="11">
        <f t="shared" ca="1" si="30"/>
        <v>1.025765364</v>
      </c>
      <c r="O86" s="15">
        <f t="shared" si="38"/>
        <v>0</v>
      </c>
      <c r="P86" s="13">
        <f t="shared" ca="1" si="31"/>
        <v>2.5765360000000001E-2</v>
      </c>
      <c r="Q86" s="19">
        <f t="shared" si="32"/>
        <v>0</v>
      </c>
      <c r="R86" s="13">
        <f t="shared" si="39"/>
        <v>0</v>
      </c>
      <c r="S86" s="13"/>
      <c r="T86" s="13"/>
      <c r="U86" s="13"/>
      <c r="V86" s="13"/>
      <c r="W86" s="4" t="str">
        <f t="shared" si="40"/>
        <v>J=</v>
      </c>
      <c r="X86" s="30">
        <f t="shared" si="41"/>
        <v>44635</v>
      </c>
      <c r="Y86" s="4"/>
      <c r="Z86" s="78"/>
      <c r="AA86" s="62"/>
      <c r="AB86" s="64"/>
      <c r="AC86" s="72"/>
      <c r="AD86" s="81"/>
      <c r="AE86" s="81"/>
      <c r="AF86" s="79"/>
      <c r="AG86" s="81"/>
      <c r="AH86" s="78"/>
      <c r="AI86" s="80"/>
      <c r="AJ86" s="6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36">
        <f t="shared" si="33"/>
        <v>44345</v>
      </c>
      <c r="B87" s="14">
        <f t="shared" ca="1" si="42"/>
        <v>1.02628955</v>
      </c>
      <c r="C87" s="13">
        <f t="shared" si="34"/>
        <v>1</v>
      </c>
      <c r="D87" s="12">
        <f ca="1">IF(A87&lt;$B$1,VLOOKUP(A87,[1]DI!$A$4:$B$15000,2,FALSE),0)</f>
        <v>0</v>
      </c>
      <c r="E87" s="13">
        <f t="shared" ca="1" si="43"/>
        <v>1</v>
      </c>
      <c r="F87" s="13">
        <f ca="1">(TRUNC(PRODUCT($E$12:$E86),16))</f>
        <v>1.0059220003795599</v>
      </c>
      <c r="G87" s="13">
        <f t="shared" si="44"/>
        <v>1</v>
      </c>
      <c r="H87" s="13">
        <f t="shared" ca="1" si="45"/>
        <v>1.005922</v>
      </c>
      <c r="I87" s="12">
        <f t="shared" si="46"/>
        <v>0.1</v>
      </c>
      <c r="J87" s="30">
        <f t="shared" si="35"/>
        <v>44270</v>
      </c>
      <c r="K87" s="2">
        <f t="shared" si="36"/>
        <v>52</v>
      </c>
      <c r="L87" s="15">
        <f t="shared" si="37"/>
        <v>53</v>
      </c>
      <c r="M87" s="11">
        <f t="shared" si="29"/>
        <v>1.020247653</v>
      </c>
      <c r="N87" s="11">
        <f t="shared" ca="1" si="30"/>
        <v>1.0262895599999999</v>
      </c>
      <c r="O87" s="15">
        <f t="shared" si="38"/>
        <v>0</v>
      </c>
      <c r="P87" s="13">
        <f t="shared" ca="1" si="31"/>
        <v>2.6289549999999998E-2</v>
      </c>
      <c r="Q87" s="19">
        <f t="shared" si="32"/>
        <v>0</v>
      </c>
      <c r="R87" s="13">
        <f t="shared" si="39"/>
        <v>0</v>
      </c>
      <c r="S87" s="13"/>
      <c r="T87" s="13"/>
      <c r="U87" s="13"/>
      <c r="V87" s="13"/>
      <c r="W87" s="4" t="str">
        <f t="shared" si="40"/>
        <v>J=</v>
      </c>
      <c r="X87" s="30">
        <f t="shared" si="41"/>
        <v>44635</v>
      </c>
      <c r="Y87" s="4"/>
      <c r="Z87" s="78"/>
      <c r="AA87" s="62"/>
      <c r="AB87" s="64"/>
      <c r="AC87" s="72"/>
      <c r="AD87" s="81"/>
      <c r="AE87" s="81"/>
      <c r="AF87" s="79"/>
      <c r="AG87" s="81"/>
      <c r="AH87" s="78"/>
      <c r="AI87" s="80"/>
      <c r="AJ87" s="6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36">
        <f t="shared" si="33"/>
        <v>44346</v>
      </c>
      <c r="B88" s="14">
        <f t="shared" ca="1" si="42"/>
        <v>1.02628955</v>
      </c>
      <c r="C88" s="13">
        <f t="shared" si="34"/>
        <v>1</v>
      </c>
      <c r="D88" s="12">
        <f ca="1">IF(A88&lt;$B$1,VLOOKUP(A88,[1]DI!$A$4:$B$15000,2,FALSE),0)</f>
        <v>0</v>
      </c>
      <c r="E88" s="13">
        <f t="shared" ca="1" si="43"/>
        <v>1</v>
      </c>
      <c r="F88" s="13">
        <f ca="1">(TRUNC(PRODUCT($E$12:$E87),16))</f>
        <v>1.0059220003795599</v>
      </c>
      <c r="G88" s="13">
        <f t="shared" si="44"/>
        <v>1</v>
      </c>
      <c r="H88" s="13">
        <f t="shared" ca="1" si="45"/>
        <v>1.005922</v>
      </c>
      <c r="I88" s="12">
        <f t="shared" si="46"/>
        <v>0.1</v>
      </c>
      <c r="J88" s="30">
        <f t="shared" si="35"/>
        <v>44270</v>
      </c>
      <c r="K88" s="2">
        <f t="shared" si="36"/>
        <v>52</v>
      </c>
      <c r="L88" s="15">
        <f t="shared" si="37"/>
        <v>53</v>
      </c>
      <c r="M88" s="11">
        <f t="shared" si="29"/>
        <v>1.020247653</v>
      </c>
      <c r="N88" s="11">
        <f t="shared" ca="1" si="30"/>
        <v>1.0262895599999999</v>
      </c>
      <c r="O88" s="15">
        <f t="shared" si="38"/>
        <v>0</v>
      </c>
      <c r="P88" s="13">
        <f t="shared" ca="1" si="31"/>
        <v>2.6289549999999998E-2</v>
      </c>
      <c r="Q88" s="19">
        <f t="shared" si="32"/>
        <v>0</v>
      </c>
      <c r="R88" s="13">
        <f t="shared" si="39"/>
        <v>0</v>
      </c>
      <c r="S88" s="13"/>
      <c r="T88" s="13"/>
      <c r="U88" s="13"/>
      <c r="V88" s="13"/>
      <c r="W88" s="4" t="str">
        <f t="shared" si="40"/>
        <v>J=</v>
      </c>
      <c r="X88" s="30">
        <f t="shared" si="41"/>
        <v>44635</v>
      </c>
      <c r="Y88" s="4"/>
      <c r="Z88" s="78"/>
      <c r="AA88" s="62"/>
      <c r="AB88" s="64"/>
      <c r="AC88" s="72"/>
      <c r="AD88" s="81"/>
      <c r="AE88" s="81"/>
      <c r="AF88" s="79"/>
      <c r="AG88" s="81"/>
      <c r="AH88" s="78"/>
      <c r="AI88" s="80"/>
      <c r="AJ88" s="6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36">
        <f t="shared" si="33"/>
        <v>44347</v>
      </c>
      <c r="B89" s="14">
        <f t="shared" ca="1" si="42"/>
        <v>1.02628955</v>
      </c>
      <c r="C89" s="13">
        <f t="shared" si="34"/>
        <v>1</v>
      </c>
      <c r="D89" s="12">
        <f ca="1">IF(A89&lt;$B$1,VLOOKUP(A89,[1]DI!$A$4:$B$15000,2,FALSE),0)</f>
        <v>3.4000000000000002E-2</v>
      </c>
      <c r="E89" s="13">
        <f t="shared" ca="1" si="43"/>
        <v>1.00013269</v>
      </c>
      <c r="F89" s="13">
        <f ca="1">(TRUNC(PRODUCT($E$12:$E88),16))</f>
        <v>1.0059220003795599</v>
      </c>
      <c r="G89" s="13">
        <f t="shared" si="44"/>
        <v>1</v>
      </c>
      <c r="H89" s="13">
        <f t="shared" ca="1" si="45"/>
        <v>1.005922</v>
      </c>
      <c r="I89" s="12">
        <f t="shared" si="46"/>
        <v>0.1</v>
      </c>
      <c r="J89" s="30">
        <f t="shared" si="35"/>
        <v>44270</v>
      </c>
      <c r="K89" s="2">
        <f t="shared" si="36"/>
        <v>53</v>
      </c>
      <c r="L89" s="15">
        <f t="shared" si="37"/>
        <v>53</v>
      </c>
      <c r="M89" s="11">
        <f t="shared" si="29"/>
        <v>1.020247653</v>
      </c>
      <c r="N89" s="11">
        <f t="shared" ca="1" si="30"/>
        <v>1.0262895599999999</v>
      </c>
      <c r="O89" s="15">
        <f t="shared" si="38"/>
        <v>0</v>
      </c>
      <c r="P89" s="13">
        <f t="shared" ca="1" si="31"/>
        <v>2.6289549999999998E-2</v>
      </c>
      <c r="Q89" s="19">
        <f t="shared" si="32"/>
        <v>0</v>
      </c>
      <c r="R89" s="13">
        <f t="shared" si="39"/>
        <v>0</v>
      </c>
      <c r="S89" s="13"/>
      <c r="T89" s="13"/>
      <c r="U89" s="13"/>
      <c r="V89" s="13"/>
      <c r="W89" s="4" t="str">
        <f t="shared" si="40"/>
        <v>J=</v>
      </c>
      <c r="X89" s="30">
        <f t="shared" si="41"/>
        <v>44635</v>
      </c>
      <c r="Y89" s="4"/>
      <c r="Z89" s="78"/>
      <c r="AA89" s="62"/>
      <c r="AB89" s="64"/>
      <c r="AC89" s="72"/>
      <c r="AD89" s="81"/>
      <c r="AE89" s="81"/>
      <c r="AF89" s="79"/>
      <c r="AG89" s="81"/>
      <c r="AH89" s="78"/>
      <c r="AI89" s="80"/>
      <c r="AJ89" s="6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36">
        <f t="shared" si="33"/>
        <v>44348</v>
      </c>
      <c r="B90" s="14">
        <f t="shared" ca="1" si="42"/>
        <v>1.02681402</v>
      </c>
      <c r="C90" s="13">
        <f t="shared" si="34"/>
        <v>1</v>
      </c>
      <c r="D90" s="12">
        <f ca="1">IF(A90&lt;$B$1,VLOOKUP(A90,[1]DI!$A$4:$B$15000,2,FALSE),0)</f>
        <v>3.4000000000000002E-2</v>
      </c>
      <c r="E90" s="13">
        <f t="shared" ca="1" si="43"/>
        <v>1.00013269</v>
      </c>
      <c r="F90" s="13">
        <f ca="1">(TRUNC(PRODUCT($E$12:$E89),16))</f>
        <v>1.00605547616979</v>
      </c>
      <c r="G90" s="13">
        <f t="shared" si="44"/>
        <v>1</v>
      </c>
      <c r="H90" s="13">
        <f t="shared" ca="1" si="45"/>
        <v>1.0060554799999999</v>
      </c>
      <c r="I90" s="12">
        <f t="shared" si="46"/>
        <v>0.1</v>
      </c>
      <c r="J90" s="30">
        <f t="shared" si="35"/>
        <v>44270</v>
      </c>
      <c r="K90" s="2">
        <f t="shared" si="36"/>
        <v>54</v>
      </c>
      <c r="L90" s="15">
        <f t="shared" si="37"/>
        <v>54</v>
      </c>
      <c r="M90" s="11">
        <f t="shared" si="29"/>
        <v>1.0206335989999999</v>
      </c>
      <c r="N90" s="11">
        <f t="shared" ca="1" si="30"/>
        <v>1.026814025</v>
      </c>
      <c r="O90" s="15">
        <f t="shared" si="38"/>
        <v>0</v>
      </c>
      <c r="P90" s="13">
        <f t="shared" ca="1" si="31"/>
        <v>2.6814020000000001E-2</v>
      </c>
      <c r="Q90" s="19">
        <f t="shared" si="32"/>
        <v>0</v>
      </c>
      <c r="R90" s="13">
        <f t="shared" si="39"/>
        <v>0</v>
      </c>
      <c r="S90" s="13"/>
      <c r="T90" s="13"/>
      <c r="U90" s="13"/>
      <c r="V90" s="13"/>
      <c r="W90" s="4" t="str">
        <f t="shared" si="40"/>
        <v>J=</v>
      </c>
      <c r="X90" s="30">
        <f t="shared" si="41"/>
        <v>44635</v>
      </c>
      <c r="Y90" s="4"/>
      <c r="Z90" s="78"/>
      <c r="AA90" s="62"/>
      <c r="AB90" s="64"/>
      <c r="AC90" s="72"/>
      <c r="AD90" s="81"/>
      <c r="AE90" s="81"/>
      <c r="AF90" s="79"/>
      <c r="AG90" s="81"/>
      <c r="AH90" s="78"/>
      <c r="AI90" s="80"/>
      <c r="AJ90" s="6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36">
        <f t="shared" si="33"/>
        <v>44349</v>
      </c>
      <c r="B91" s="14">
        <f t="shared" ca="1" si="42"/>
        <v>1.02733875</v>
      </c>
      <c r="C91" s="13">
        <f t="shared" si="34"/>
        <v>1</v>
      </c>
      <c r="D91" s="12">
        <f ca="1">IF(A91&lt;$B$1,VLOOKUP(A91,[1]DI!$A$4:$B$15000,2,FALSE),0)</f>
        <v>3.4000000000000002E-2</v>
      </c>
      <c r="E91" s="13">
        <f t="shared" ca="1" si="43"/>
        <v>1.00013269</v>
      </c>
      <c r="F91" s="13">
        <f ca="1">(TRUNC(PRODUCT($E$12:$E90),16))</f>
        <v>1.0061889696709201</v>
      </c>
      <c r="G91" s="13">
        <f t="shared" si="44"/>
        <v>1</v>
      </c>
      <c r="H91" s="13">
        <f t="shared" ca="1" si="45"/>
        <v>1.00618897</v>
      </c>
      <c r="I91" s="12">
        <f t="shared" si="46"/>
        <v>0.1</v>
      </c>
      <c r="J91" s="30">
        <f t="shared" si="35"/>
        <v>44270</v>
      </c>
      <c r="K91" s="2">
        <f t="shared" si="36"/>
        <v>55</v>
      </c>
      <c r="L91" s="15">
        <f t="shared" si="37"/>
        <v>55</v>
      </c>
      <c r="M91" s="11">
        <f t="shared" si="29"/>
        <v>1.021019691</v>
      </c>
      <c r="N91" s="11">
        <f t="shared" ca="1" si="30"/>
        <v>1.027338751</v>
      </c>
      <c r="O91" s="15">
        <f t="shared" si="38"/>
        <v>0</v>
      </c>
      <c r="P91" s="13">
        <f t="shared" ca="1" si="31"/>
        <v>2.7338749999999998E-2</v>
      </c>
      <c r="Q91" s="19">
        <f t="shared" si="32"/>
        <v>0</v>
      </c>
      <c r="R91" s="13">
        <f t="shared" si="39"/>
        <v>0</v>
      </c>
      <c r="S91" s="13"/>
      <c r="T91" s="13"/>
      <c r="U91" s="13"/>
      <c r="V91" s="13"/>
      <c r="W91" s="4" t="str">
        <f t="shared" si="40"/>
        <v>J=</v>
      </c>
      <c r="X91" s="30">
        <f t="shared" si="41"/>
        <v>44635</v>
      </c>
      <c r="Y91" s="4"/>
      <c r="Z91" s="78"/>
      <c r="AA91" s="62"/>
      <c r="AB91" s="64"/>
      <c r="AC91" s="72"/>
      <c r="AD91" s="81"/>
      <c r="AE91" s="81"/>
      <c r="AF91" s="79"/>
      <c r="AG91" s="81"/>
      <c r="AH91" s="78"/>
      <c r="AI91" s="80"/>
      <c r="AJ91" s="6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36">
        <f t="shared" si="33"/>
        <v>44350</v>
      </c>
      <c r="B92" s="14">
        <f t="shared" ca="1" si="42"/>
        <v>1.0278637399999999</v>
      </c>
      <c r="C92" s="13">
        <f t="shared" si="34"/>
        <v>1</v>
      </c>
      <c r="D92" s="12">
        <f ca="1">IF(A92&lt;$B$1,VLOOKUP(A92,[1]DI!$A$4:$B$15000,2,FALSE),0)</f>
        <v>0</v>
      </c>
      <c r="E92" s="13">
        <f t="shared" ca="1" si="43"/>
        <v>1</v>
      </c>
      <c r="F92" s="13">
        <f ca="1">(TRUNC(PRODUCT($E$12:$E91),16))</f>
        <v>1.00632248088531</v>
      </c>
      <c r="G92" s="13">
        <f t="shared" si="44"/>
        <v>1</v>
      </c>
      <c r="H92" s="13">
        <f t="shared" ca="1" si="45"/>
        <v>1.0063224799999999</v>
      </c>
      <c r="I92" s="12">
        <f t="shared" si="46"/>
        <v>0.1</v>
      </c>
      <c r="J92" s="30">
        <f t="shared" si="35"/>
        <v>44270</v>
      </c>
      <c r="K92" s="2">
        <f t="shared" si="36"/>
        <v>55</v>
      </c>
      <c r="L92" s="15">
        <f t="shared" si="37"/>
        <v>56</v>
      </c>
      <c r="M92" s="11">
        <f t="shared" si="29"/>
        <v>1.0214059289999999</v>
      </c>
      <c r="N92" s="11">
        <f t="shared" ca="1" si="30"/>
        <v>1.0278637479999999</v>
      </c>
      <c r="O92" s="15">
        <f t="shared" si="38"/>
        <v>0</v>
      </c>
      <c r="P92" s="13">
        <f t="shared" ca="1" si="31"/>
        <v>2.7863740000000001E-2</v>
      </c>
      <c r="Q92" s="19">
        <f t="shared" si="32"/>
        <v>0</v>
      </c>
      <c r="R92" s="13">
        <f t="shared" si="39"/>
        <v>0</v>
      </c>
      <c r="S92" s="13"/>
      <c r="T92" s="13"/>
      <c r="U92" s="13"/>
      <c r="V92" s="13"/>
      <c r="W92" s="4" t="str">
        <f t="shared" si="40"/>
        <v>J=</v>
      </c>
      <c r="X92" s="30">
        <f t="shared" si="41"/>
        <v>44635</v>
      </c>
      <c r="Y92" s="4"/>
      <c r="Z92" s="78"/>
      <c r="AA92" s="62"/>
      <c r="AB92" s="64"/>
      <c r="AC92" s="72"/>
      <c r="AD92" s="81"/>
      <c r="AE92" s="81"/>
      <c r="AF92" s="79"/>
      <c r="AG92" s="81"/>
      <c r="AH92" s="78"/>
      <c r="AI92" s="80"/>
      <c r="AJ92" s="6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36">
        <f t="shared" si="33"/>
        <v>44351</v>
      </c>
      <c r="B93" s="14">
        <f t="shared" ca="1" si="42"/>
        <v>1.0278637399999999</v>
      </c>
      <c r="C93" s="13">
        <f t="shared" si="34"/>
        <v>1</v>
      </c>
      <c r="D93" s="12">
        <f ca="1">IF(A93&lt;$B$1,VLOOKUP(A93,[1]DI!$A$4:$B$15000,2,FALSE),0)</f>
        <v>3.4000000000000002E-2</v>
      </c>
      <c r="E93" s="13">
        <f t="shared" ca="1" si="43"/>
        <v>1.00013269</v>
      </c>
      <c r="F93" s="13">
        <f ca="1">(TRUNC(PRODUCT($E$12:$E92),16))</f>
        <v>1.00632248088531</v>
      </c>
      <c r="G93" s="13">
        <f t="shared" si="44"/>
        <v>1</v>
      </c>
      <c r="H93" s="13">
        <f t="shared" ca="1" si="45"/>
        <v>1.0063224799999999</v>
      </c>
      <c r="I93" s="12">
        <f t="shared" si="46"/>
        <v>0.1</v>
      </c>
      <c r="J93" s="30">
        <f t="shared" si="35"/>
        <v>44270</v>
      </c>
      <c r="K93" s="2">
        <f t="shared" si="36"/>
        <v>56</v>
      </c>
      <c r="L93" s="15">
        <f t="shared" si="37"/>
        <v>56</v>
      </c>
      <c r="M93" s="11">
        <f t="shared" si="29"/>
        <v>1.0214059289999999</v>
      </c>
      <c r="N93" s="11">
        <f t="shared" ca="1" si="30"/>
        <v>1.0278637479999999</v>
      </c>
      <c r="O93" s="15">
        <f t="shared" si="38"/>
        <v>0</v>
      </c>
      <c r="P93" s="13">
        <f t="shared" ca="1" si="31"/>
        <v>2.7863740000000001E-2</v>
      </c>
      <c r="Q93" s="19">
        <f t="shared" si="32"/>
        <v>0</v>
      </c>
      <c r="R93" s="13">
        <f t="shared" si="39"/>
        <v>0</v>
      </c>
      <c r="S93" s="13"/>
      <c r="T93" s="13"/>
      <c r="U93" s="13"/>
      <c r="V93" s="13"/>
      <c r="W93" s="4" t="str">
        <f t="shared" si="40"/>
        <v>J=</v>
      </c>
      <c r="X93" s="30">
        <f t="shared" si="41"/>
        <v>44635</v>
      </c>
      <c r="Y93" s="4"/>
      <c r="Z93" s="78"/>
      <c r="AA93" s="62"/>
      <c r="AB93" s="64"/>
      <c r="AC93" s="72"/>
      <c r="AD93" s="81"/>
      <c r="AE93" s="81"/>
      <c r="AF93" s="79"/>
      <c r="AG93" s="81"/>
      <c r="AH93" s="78"/>
      <c r="AI93" s="80"/>
      <c r="AJ93" s="6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36">
        <f t="shared" si="33"/>
        <v>44352</v>
      </c>
      <c r="B94" s="14">
        <f t="shared" ca="1" si="42"/>
        <v>1.0283890099999999</v>
      </c>
      <c r="C94" s="13">
        <f t="shared" si="34"/>
        <v>1</v>
      </c>
      <c r="D94" s="12">
        <f ca="1">IF(A94&lt;$B$1,VLOOKUP(A94,[1]DI!$A$4:$B$15000,2,FALSE),0)</f>
        <v>0</v>
      </c>
      <c r="E94" s="13">
        <f t="shared" ca="1" si="43"/>
        <v>1</v>
      </c>
      <c r="F94" s="13">
        <f ca="1">(TRUNC(PRODUCT($E$12:$E93),16))</f>
        <v>1.0064560098152999</v>
      </c>
      <c r="G94" s="13">
        <f t="shared" si="44"/>
        <v>1</v>
      </c>
      <c r="H94" s="13">
        <f t="shared" ca="1" si="45"/>
        <v>1.00645601</v>
      </c>
      <c r="I94" s="12">
        <f t="shared" si="46"/>
        <v>0.1</v>
      </c>
      <c r="J94" s="30">
        <f t="shared" si="35"/>
        <v>44270</v>
      </c>
      <c r="K94" s="2">
        <f t="shared" si="36"/>
        <v>56</v>
      </c>
      <c r="L94" s="15">
        <f t="shared" si="37"/>
        <v>57</v>
      </c>
      <c r="M94" s="11">
        <f t="shared" si="29"/>
        <v>1.021792313</v>
      </c>
      <c r="N94" s="11">
        <f t="shared" ca="1" si="30"/>
        <v>1.028389014</v>
      </c>
      <c r="O94" s="15">
        <f t="shared" si="38"/>
        <v>0</v>
      </c>
      <c r="P94" s="13">
        <f t="shared" ca="1" si="31"/>
        <v>2.8389009999999999E-2</v>
      </c>
      <c r="Q94" s="19">
        <f t="shared" si="32"/>
        <v>0</v>
      </c>
      <c r="R94" s="13">
        <f t="shared" si="39"/>
        <v>0</v>
      </c>
      <c r="S94" s="13"/>
      <c r="T94" s="13"/>
      <c r="U94" s="13"/>
      <c r="V94" s="13"/>
      <c r="W94" s="4" t="str">
        <f t="shared" si="40"/>
        <v>J=</v>
      </c>
      <c r="X94" s="30">
        <f t="shared" si="41"/>
        <v>44635</v>
      </c>
      <c r="Y94" s="4"/>
      <c r="Z94" s="78"/>
      <c r="AA94" s="62"/>
      <c r="AB94" s="64"/>
      <c r="AC94" s="72"/>
      <c r="AD94" s="81"/>
      <c r="AE94" s="81"/>
      <c r="AF94" s="79"/>
      <c r="AG94" s="81"/>
      <c r="AH94" s="78"/>
      <c r="AI94" s="80"/>
      <c r="AJ94" s="6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36">
        <f t="shared" si="33"/>
        <v>44353</v>
      </c>
      <c r="B95" s="14">
        <f t="shared" ca="1" si="42"/>
        <v>1.0283890099999999</v>
      </c>
      <c r="C95" s="13">
        <f t="shared" si="34"/>
        <v>1</v>
      </c>
      <c r="D95" s="12">
        <f ca="1">IF(A95&lt;$B$1,VLOOKUP(A95,[1]DI!$A$4:$B$15000,2,FALSE),0)</f>
        <v>0</v>
      </c>
      <c r="E95" s="13">
        <f t="shared" ca="1" si="43"/>
        <v>1</v>
      </c>
      <c r="F95" s="13">
        <f ca="1">(TRUNC(PRODUCT($E$12:$E94),16))</f>
        <v>1.0064560098152999</v>
      </c>
      <c r="G95" s="13">
        <f t="shared" si="44"/>
        <v>1</v>
      </c>
      <c r="H95" s="13">
        <f t="shared" ca="1" si="45"/>
        <v>1.00645601</v>
      </c>
      <c r="I95" s="12">
        <f t="shared" si="46"/>
        <v>0.1</v>
      </c>
      <c r="J95" s="30">
        <f t="shared" si="35"/>
        <v>44270</v>
      </c>
      <c r="K95" s="2">
        <f t="shared" si="36"/>
        <v>56</v>
      </c>
      <c r="L95" s="15">
        <f t="shared" si="37"/>
        <v>57</v>
      </c>
      <c r="M95" s="11">
        <f t="shared" si="29"/>
        <v>1.021792313</v>
      </c>
      <c r="N95" s="11">
        <f t="shared" ca="1" si="30"/>
        <v>1.028389014</v>
      </c>
      <c r="O95" s="15">
        <f t="shared" si="38"/>
        <v>0</v>
      </c>
      <c r="P95" s="13">
        <f t="shared" ca="1" si="31"/>
        <v>2.8389009999999999E-2</v>
      </c>
      <c r="Q95" s="19">
        <f t="shared" si="32"/>
        <v>0</v>
      </c>
      <c r="R95" s="13">
        <f t="shared" si="39"/>
        <v>0</v>
      </c>
      <c r="S95" s="13"/>
      <c r="T95" s="13"/>
      <c r="U95" s="13"/>
      <c r="V95" s="13"/>
      <c r="W95" s="4" t="str">
        <f t="shared" si="40"/>
        <v>J=</v>
      </c>
      <c r="X95" s="30">
        <f t="shared" si="41"/>
        <v>44635</v>
      </c>
      <c r="Y95" s="4"/>
      <c r="Z95" s="78"/>
      <c r="AA95" s="62"/>
      <c r="AB95" s="64"/>
      <c r="AC95" s="72"/>
      <c r="AD95" s="81"/>
      <c r="AE95" s="81"/>
      <c r="AF95" s="79"/>
      <c r="AG95" s="81"/>
      <c r="AH95" s="78"/>
      <c r="AI95" s="80"/>
      <c r="AJ95" s="6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36">
        <f t="shared" si="33"/>
        <v>44354</v>
      </c>
      <c r="B96" s="14">
        <f t="shared" ca="1" si="42"/>
        <v>1.0283890099999999</v>
      </c>
      <c r="C96" s="13">
        <f t="shared" si="34"/>
        <v>1</v>
      </c>
      <c r="D96" s="12">
        <f ca="1">IF(A96&lt;$B$1,VLOOKUP(A96,[1]DI!$A$4:$B$15000,2,FALSE),0)</f>
        <v>3.4000000000000002E-2</v>
      </c>
      <c r="E96" s="13">
        <f t="shared" ca="1" si="43"/>
        <v>1.00013269</v>
      </c>
      <c r="F96" s="13">
        <f ca="1">(TRUNC(PRODUCT($E$12:$E95),16))</f>
        <v>1.0064560098152999</v>
      </c>
      <c r="G96" s="13">
        <f t="shared" si="44"/>
        <v>1</v>
      </c>
      <c r="H96" s="13">
        <f t="shared" ca="1" si="45"/>
        <v>1.00645601</v>
      </c>
      <c r="I96" s="12">
        <f t="shared" si="46"/>
        <v>0.1</v>
      </c>
      <c r="J96" s="30">
        <f t="shared" si="35"/>
        <v>44270</v>
      </c>
      <c r="K96" s="2">
        <f t="shared" si="36"/>
        <v>57</v>
      </c>
      <c r="L96" s="15">
        <f t="shared" si="37"/>
        <v>57</v>
      </c>
      <c r="M96" s="11">
        <f t="shared" si="29"/>
        <v>1.021792313</v>
      </c>
      <c r="N96" s="11">
        <f t="shared" ca="1" si="30"/>
        <v>1.028389014</v>
      </c>
      <c r="O96" s="15">
        <f t="shared" si="38"/>
        <v>0</v>
      </c>
      <c r="P96" s="13">
        <f t="shared" ca="1" si="31"/>
        <v>2.8389009999999999E-2</v>
      </c>
      <c r="Q96" s="19">
        <f t="shared" si="32"/>
        <v>0</v>
      </c>
      <c r="R96" s="13">
        <f t="shared" si="39"/>
        <v>0</v>
      </c>
      <c r="S96" s="13"/>
      <c r="T96" s="13"/>
      <c r="U96" s="13"/>
      <c r="V96" s="13"/>
      <c r="W96" s="4" t="str">
        <f t="shared" si="40"/>
        <v>J=</v>
      </c>
      <c r="X96" s="30">
        <f t="shared" si="41"/>
        <v>44635</v>
      </c>
      <c r="Y96" s="4"/>
      <c r="Z96" s="78"/>
      <c r="AA96" s="62"/>
      <c r="AB96" s="64"/>
      <c r="AC96" s="72"/>
      <c r="AD96" s="81"/>
      <c r="AE96" s="81"/>
      <c r="AF96" s="79"/>
      <c r="AG96" s="81"/>
      <c r="AH96" s="78"/>
      <c r="AI96" s="80"/>
      <c r="AJ96" s="6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36">
        <f t="shared" si="33"/>
        <v>44355</v>
      </c>
      <c r="B97" s="14">
        <f t="shared" ca="1" si="42"/>
        <v>1.0289145500000001</v>
      </c>
      <c r="C97" s="13">
        <f t="shared" si="34"/>
        <v>1</v>
      </c>
      <c r="D97" s="12">
        <f ca="1">IF(A97&lt;$B$1,VLOOKUP(A97,[1]DI!$A$4:$B$15000,2,FALSE),0)</f>
        <v>3.4000000000000002E-2</v>
      </c>
      <c r="E97" s="13">
        <f t="shared" ca="1" si="43"/>
        <v>1.00013269</v>
      </c>
      <c r="F97" s="13">
        <f ca="1">(TRUNC(PRODUCT($E$12:$E96),16))</f>
        <v>1.0065895564632401</v>
      </c>
      <c r="G97" s="13">
        <f t="shared" si="44"/>
        <v>1</v>
      </c>
      <c r="H97" s="13">
        <f t="shared" ca="1" si="45"/>
        <v>1.0065895600000001</v>
      </c>
      <c r="I97" s="12">
        <f t="shared" si="46"/>
        <v>0.1</v>
      </c>
      <c r="J97" s="30">
        <f t="shared" si="35"/>
        <v>44270</v>
      </c>
      <c r="K97" s="2">
        <f t="shared" si="36"/>
        <v>58</v>
      </c>
      <c r="L97" s="15">
        <f t="shared" si="37"/>
        <v>58</v>
      </c>
      <c r="M97" s="11">
        <f t="shared" si="29"/>
        <v>1.0221788430000001</v>
      </c>
      <c r="N97" s="11">
        <f t="shared" ca="1" si="30"/>
        <v>1.028914552</v>
      </c>
      <c r="O97" s="15">
        <f t="shared" si="38"/>
        <v>0</v>
      </c>
      <c r="P97" s="13">
        <f t="shared" ca="1" si="31"/>
        <v>2.8914550000000001E-2</v>
      </c>
      <c r="Q97" s="19">
        <f t="shared" si="32"/>
        <v>0</v>
      </c>
      <c r="R97" s="13">
        <f t="shared" si="39"/>
        <v>0</v>
      </c>
      <c r="S97" s="13"/>
      <c r="T97" s="13"/>
      <c r="U97" s="13"/>
      <c r="V97" s="13"/>
      <c r="W97" s="4" t="str">
        <f t="shared" si="40"/>
        <v>J=</v>
      </c>
      <c r="X97" s="30">
        <f t="shared" si="41"/>
        <v>44635</v>
      </c>
      <c r="Y97" s="4"/>
      <c r="Z97" s="78"/>
      <c r="AA97" s="62"/>
      <c r="AB97" s="64"/>
      <c r="AC97" s="72"/>
      <c r="AD97" s="81"/>
      <c r="AE97" s="81"/>
      <c r="AF97" s="79"/>
      <c r="AG97" s="81"/>
      <c r="AH97" s="78"/>
      <c r="AI97" s="80"/>
      <c r="AJ97" s="6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36">
        <f t="shared" si="33"/>
        <v>44356</v>
      </c>
      <c r="B98" s="14">
        <f t="shared" ca="1" si="42"/>
        <v>1.02944035</v>
      </c>
      <c r="C98" s="13">
        <f t="shared" si="34"/>
        <v>1</v>
      </c>
      <c r="D98" s="12">
        <f ca="1">IF(A98&lt;$B$1,VLOOKUP(A98,[1]DI!$A$4:$B$15000,2,FALSE),0)</f>
        <v>3.4000000000000002E-2</v>
      </c>
      <c r="E98" s="13">
        <f t="shared" ca="1" si="43"/>
        <v>1.00013269</v>
      </c>
      <c r="F98" s="13">
        <f ca="1">(TRUNC(PRODUCT($E$12:$E97),16))</f>
        <v>1.00672312083149</v>
      </c>
      <c r="G98" s="13">
        <f t="shared" si="44"/>
        <v>1</v>
      </c>
      <c r="H98" s="13">
        <f t="shared" ca="1" si="45"/>
        <v>1.00672312</v>
      </c>
      <c r="I98" s="12">
        <f t="shared" si="46"/>
        <v>0.1</v>
      </c>
      <c r="J98" s="30">
        <f t="shared" si="35"/>
        <v>44270</v>
      </c>
      <c r="K98" s="2">
        <f t="shared" si="36"/>
        <v>59</v>
      </c>
      <c r="L98" s="15">
        <f t="shared" si="37"/>
        <v>59</v>
      </c>
      <c r="M98" s="11">
        <f t="shared" si="29"/>
        <v>1.0225655199999999</v>
      </c>
      <c r="N98" s="11">
        <f t="shared" ca="1" si="30"/>
        <v>1.0294403510000001</v>
      </c>
      <c r="O98" s="15">
        <f t="shared" si="38"/>
        <v>0</v>
      </c>
      <c r="P98" s="13">
        <f t="shared" ca="1" si="31"/>
        <v>2.9440350000000001E-2</v>
      </c>
      <c r="Q98" s="19">
        <f t="shared" si="32"/>
        <v>0</v>
      </c>
      <c r="R98" s="13">
        <f t="shared" si="39"/>
        <v>0</v>
      </c>
      <c r="S98" s="13"/>
      <c r="T98" s="13"/>
      <c r="U98" s="13"/>
      <c r="V98" s="13"/>
      <c r="W98" s="4" t="str">
        <f t="shared" si="40"/>
        <v>J=</v>
      </c>
      <c r="X98" s="30">
        <f t="shared" si="41"/>
        <v>44635</v>
      </c>
      <c r="Y98" s="4"/>
      <c r="Z98" s="78"/>
      <c r="AA98" s="62"/>
      <c r="AB98" s="64"/>
      <c r="AC98" s="72"/>
      <c r="AD98" s="81"/>
      <c r="AE98" s="81"/>
      <c r="AF98" s="79"/>
      <c r="AG98" s="81"/>
      <c r="AH98" s="78"/>
      <c r="AI98" s="80"/>
      <c r="AJ98" s="6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36">
        <f t="shared" si="33"/>
        <v>44357</v>
      </c>
      <c r="B99" s="14">
        <f t="shared" ca="1" si="42"/>
        <v>1.02996642</v>
      </c>
      <c r="C99" s="13">
        <f t="shared" si="34"/>
        <v>1</v>
      </c>
      <c r="D99" s="12">
        <f ca="1">IF(A99&lt;$B$1,VLOOKUP(A99,[1]DI!$A$4:$B$15000,2,FALSE),0)</f>
        <v>3.4000000000000002E-2</v>
      </c>
      <c r="E99" s="13">
        <f t="shared" ca="1" si="43"/>
        <v>1.00013269</v>
      </c>
      <c r="F99" s="13">
        <f ca="1">(TRUNC(PRODUCT($E$12:$E98),16))</f>
        <v>1.00685670292239</v>
      </c>
      <c r="G99" s="13">
        <f t="shared" si="44"/>
        <v>1</v>
      </c>
      <c r="H99" s="13">
        <f t="shared" ca="1" si="45"/>
        <v>1.0068566999999999</v>
      </c>
      <c r="I99" s="12">
        <f t="shared" si="46"/>
        <v>0.1</v>
      </c>
      <c r="J99" s="30">
        <f t="shared" si="35"/>
        <v>44270</v>
      </c>
      <c r="K99" s="2">
        <f t="shared" si="36"/>
        <v>60</v>
      </c>
      <c r="L99" s="15">
        <f t="shared" si="37"/>
        <v>60</v>
      </c>
      <c r="M99" s="11">
        <f t="shared" si="29"/>
        <v>1.022952343</v>
      </c>
      <c r="N99" s="11">
        <f t="shared" ca="1" si="30"/>
        <v>1.02996642</v>
      </c>
      <c r="O99" s="15">
        <f t="shared" si="38"/>
        <v>0</v>
      </c>
      <c r="P99" s="13">
        <f t="shared" ca="1" si="31"/>
        <v>2.9966420000000001E-2</v>
      </c>
      <c r="Q99" s="19">
        <f t="shared" si="32"/>
        <v>0</v>
      </c>
      <c r="R99" s="13">
        <f t="shared" si="39"/>
        <v>0</v>
      </c>
      <c r="S99" s="13"/>
      <c r="T99" s="13"/>
      <c r="U99" s="13"/>
      <c r="V99" s="13"/>
      <c r="W99" s="4" t="str">
        <f t="shared" si="40"/>
        <v>J=</v>
      </c>
      <c r="X99" s="30">
        <f t="shared" si="41"/>
        <v>44635</v>
      </c>
      <c r="Y99" s="4"/>
      <c r="Z99" s="78"/>
      <c r="AA99" s="62"/>
      <c r="AB99" s="64"/>
      <c r="AC99" s="72"/>
      <c r="AD99" s="81"/>
      <c r="AE99" s="81"/>
      <c r="AF99" s="79"/>
      <c r="AG99" s="81"/>
      <c r="AH99" s="78"/>
      <c r="AI99" s="80"/>
      <c r="AJ99" s="6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36">
        <f t="shared" si="33"/>
        <v>44358</v>
      </c>
      <c r="B100" s="14">
        <f t="shared" ca="1" si="42"/>
        <v>1.03049276</v>
      </c>
      <c r="C100" s="13">
        <f t="shared" si="34"/>
        <v>1</v>
      </c>
      <c r="D100" s="12">
        <f ca="1">IF(A100&lt;$B$1,VLOOKUP(A100,[1]DI!$A$4:$B$15000,2,FALSE),0)</f>
        <v>3.4000000000000002E-2</v>
      </c>
      <c r="E100" s="13">
        <f t="shared" ca="1" si="43"/>
        <v>1.00013269</v>
      </c>
      <c r="F100" s="13">
        <f ca="1">(TRUNC(PRODUCT($E$12:$E99),16))</f>
        <v>1.0069903027383</v>
      </c>
      <c r="G100" s="13">
        <f t="shared" si="44"/>
        <v>1</v>
      </c>
      <c r="H100" s="13">
        <f t="shared" ca="1" si="45"/>
        <v>1.0069903</v>
      </c>
      <c r="I100" s="12">
        <f t="shared" si="46"/>
        <v>0.1</v>
      </c>
      <c r="J100" s="30">
        <f t="shared" si="35"/>
        <v>44270</v>
      </c>
      <c r="K100" s="2">
        <f t="shared" si="36"/>
        <v>61</v>
      </c>
      <c r="L100" s="15">
        <f t="shared" si="37"/>
        <v>61</v>
      </c>
      <c r="M100" s="11">
        <f t="shared" si="29"/>
        <v>1.0233393120000001</v>
      </c>
      <c r="N100" s="11">
        <f t="shared" ca="1" si="30"/>
        <v>1.0304927610000001</v>
      </c>
      <c r="O100" s="15">
        <f t="shared" si="38"/>
        <v>0</v>
      </c>
      <c r="P100" s="13">
        <f t="shared" ca="1" si="31"/>
        <v>3.0492760000000001E-2</v>
      </c>
      <c r="Q100" s="19">
        <f t="shared" si="32"/>
        <v>0</v>
      </c>
      <c r="R100" s="13">
        <f t="shared" si="39"/>
        <v>0</v>
      </c>
      <c r="S100" s="13"/>
      <c r="T100" s="13"/>
      <c r="U100" s="13"/>
      <c r="V100" s="13"/>
      <c r="W100" s="4" t="str">
        <f t="shared" si="40"/>
        <v>J=</v>
      </c>
      <c r="X100" s="30">
        <f t="shared" si="41"/>
        <v>44635</v>
      </c>
      <c r="Y100" s="4"/>
      <c r="Z100" s="78"/>
      <c r="AA100" s="62"/>
      <c r="AB100" s="64"/>
      <c r="AC100" s="72"/>
      <c r="AD100" s="81"/>
      <c r="AE100" s="81"/>
      <c r="AF100" s="79"/>
      <c r="AG100" s="81"/>
      <c r="AH100" s="78"/>
      <c r="AI100" s="80"/>
      <c r="AJ100" s="6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36">
        <f t="shared" si="33"/>
        <v>44359</v>
      </c>
      <c r="B101" s="14">
        <f t="shared" ca="1" si="42"/>
        <v>1.0310193700000001</v>
      </c>
      <c r="C101" s="13">
        <f t="shared" si="34"/>
        <v>1</v>
      </c>
      <c r="D101" s="12">
        <f ca="1">IF(A101&lt;$B$1,VLOOKUP(A101,[1]DI!$A$4:$B$15000,2,FALSE),0)</f>
        <v>0</v>
      </c>
      <c r="E101" s="13">
        <f t="shared" ca="1" si="43"/>
        <v>1</v>
      </c>
      <c r="F101" s="13">
        <f ca="1">(TRUNC(PRODUCT($E$12:$E100),16))</f>
        <v>1.0071239202815701</v>
      </c>
      <c r="G101" s="13">
        <f t="shared" si="44"/>
        <v>1</v>
      </c>
      <c r="H101" s="13">
        <f t="shared" ca="1" si="45"/>
        <v>1.00712392</v>
      </c>
      <c r="I101" s="12">
        <f t="shared" si="46"/>
        <v>0.1</v>
      </c>
      <c r="J101" s="30">
        <f t="shared" si="35"/>
        <v>44270</v>
      </c>
      <c r="K101" s="2">
        <f t="shared" si="36"/>
        <v>61</v>
      </c>
      <c r="L101" s="15">
        <f t="shared" si="37"/>
        <v>62</v>
      </c>
      <c r="M101" s="11">
        <f t="shared" si="29"/>
        <v>1.0237264269999999</v>
      </c>
      <c r="N101" s="11">
        <f t="shared" ca="1" si="30"/>
        <v>1.031019372</v>
      </c>
      <c r="O101" s="15">
        <f t="shared" si="38"/>
        <v>0</v>
      </c>
      <c r="P101" s="13">
        <f t="shared" ca="1" si="31"/>
        <v>3.1019370000000001E-2</v>
      </c>
      <c r="Q101" s="19">
        <f t="shared" si="32"/>
        <v>0</v>
      </c>
      <c r="R101" s="13">
        <f t="shared" si="39"/>
        <v>0</v>
      </c>
      <c r="S101" s="13"/>
      <c r="T101" s="13"/>
      <c r="U101" s="13"/>
      <c r="V101" s="13"/>
      <c r="W101" s="4" t="str">
        <f t="shared" si="40"/>
        <v>J=</v>
      </c>
      <c r="X101" s="30">
        <f t="shared" si="41"/>
        <v>44635</v>
      </c>
      <c r="Y101" s="4"/>
      <c r="Z101" s="78"/>
      <c r="AA101" s="62"/>
      <c r="AB101" s="64"/>
      <c r="AC101" s="72"/>
      <c r="AD101" s="81"/>
      <c r="AE101" s="81"/>
      <c r="AF101" s="79"/>
      <c r="AG101" s="81"/>
      <c r="AH101" s="78"/>
      <c r="AI101" s="80"/>
      <c r="AJ101" s="6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36">
        <f t="shared" si="33"/>
        <v>44360</v>
      </c>
      <c r="B102" s="14">
        <f t="shared" ca="1" si="42"/>
        <v>1.0310193700000001</v>
      </c>
      <c r="C102" s="13">
        <f t="shared" si="34"/>
        <v>1</v>
      </c>
      <c r="D102" s="12">
        <f ca="1">IF(A102&lt;$B$1,VLOOKUP(A102,[1]DI!$A$4:$B$15000,2,FALSE),0)</f>
        <v>0</v>
      </c>
      <c r="E102" s="13">
        <f t="shared" ca="1" si="43"/>
        <v>1</v>
      </c>
      <c r="F102" s="13">
        <f ca="1">(TRUNC(PRODUCT($E$12:$E101),16))</f>
        <v>1.0071239202815701</v>
      </c>
      <c r="G102" s="13">
        <f t="shared" si="44"/>
        <v>1</v>
      </c>
      <c r="H102" s="13">
        <f t="shared" ca="1" si="45"/>
        <v>1.00712392</v>
      </c>
      <c r="I102" s="12">
        <f t="shared" si="46"/>
        <v>0.1</v>
      </c>
      <c r="J102" s="30">
        <f t="shared" si="35"/>
        <v>44270</v>
      </c>
      <c r="K102" s="2">
        <f t="shared" si="36"/>
        <v>61</v>
      </c>
      <c r="L102" s="15">
        <f t="shared" si="37"/>
        <v>62</v>
      </c>
      <c r="M102" s="11">
        <f t="shared" si="29"/>
        <v>1.0237264269999999</v>
      </c>
      <c r="N102" s="11">
        <f t="shared" ca="1" si="30"/>
        <v>1.031019372</v>
      </c>
      <c r="O102" s="15">
        <f t="shared" si="38"/>
        <v>0</v>
      </c>
      <c r="P102" s="13">
        <f t="shared" ca="1" si="31"/>
        <v>3.1019370000000001E-2</v>
      </c>
      <c r="Q102" s="19">
        <f t="shared" si="32"/>
        <v>0</v>
      </c>
      <c r="R102" s="13">
        <f t="shared" si="39"/>
        <v>0</v>
      </c>
      <c r="S102" s="13"/>
      <c r="T102" s="13"/>
      <c r="U102" s="13"/>
      <c r="V102" s="13"/>
      <c r="W102" s="4" t="str">
        <f t="shared" si="40"/>
        <v>J=</v>
      </c>
      <c r="X102" s="30">
        <f t="shared" si="41"/>
        <v>44635</v>
      </c>
      <c r="Y102" s="4"/>
      <c r="Z102" s="78"/>
      <c r="AA102" s="62"/>
      <c r="AB102" s="64"/>
      <c r="AC102" s="72"/>
      <c r="AD102" s="81"/>
      <c r="AE102" s="81"/>
      <c r="AF102" s="79"/>
      <c r="AG102" s="81"/>
      <c r="AH102" s="78"/>
      <c r="AI102" s="80"/>
      <c r="AJ102" s="6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36">
        <f t="shared" si="33"/>
        <v>44361</v>
      </c>
      <c r="B103" s="14">
        <f t="shared" ca="1" si="42"/>
        <v>1.0310193700000001</v>
      </c>
      <c r="C103" s="13">
        <f t="shared" si="34"/>
        <v>1</v>
      </c>
      <c r="D103" s="12">
        <f ca="1">IF(A103&lt;$B$1,VLOOKUP(A103,[1]DI!$A$4:$B$15000,2,FALSE),0)</f>
        <v>3.4000000000000002E-2</v>
      </c>
      <c r="E103" s="13">
        <f t="shared" ca="1" si="43"/>
        <v>1.00013269</v>
      </c>
      <c r="F103" s="13">
        <f ca="1">(TRUNC(PRODUCT($E$12:$E102),16))</f>
        <v>1.0071239202815701</v>
      </c>
      <c r="G103" s="13">
        <f t="shared" si="44"/>
        <v>1</v>
      </c>
      <c r="H103" s="13">
        <f t="shared" ca="1" si="45"/>
        <v>1.00712392</v>
      </c>
      <c r="I103" s="12">
        <f t="shared" si="46"/>
        <v>0.1</v>
      </c>
      <c r="J103" s="30">
        <f t="shared" si="35"/>
        <v>44270</v>
      </c>
      <c r="K103" s="2">
        <f t="shared" si="36"/>
        <v>62</v>
      </c>
      <c r="L103" s="15">
        <f t="shared" si="37"/>
        <v>62</v>
      </c>
      <c r="M103" s="11">
        <f t="shared" si="29"/>
        <v>1.0237264269999999</v>
      </c>
      <c r="N103" s="11">
        <f t="shared" ca="1" si="30"/>
        <v>1.031019372</v>
      </c>
      <c r="O103" s="15">
        <f t="shared" si="38"/>
        <v>0</v>
      </c>
      <c r="P103" s="13">
        <f t="shared" ca="1" si="31"/>
        <v>3.1019370000000001E-2</v>
      </c>
      <c r="Q103" s="19">
        <f t="shared" si="32"/>
        <v>0</v>
      </c>
      <c r="R103" s="13">
        <f t="shared" si="39"/>
        <v>0</v>
      </c>
      <c r="S103" s="13"/>
      <c r="T103" s="13"/>
      <c r="U103" s="13"/>
      <c r="V103" s="13"/>
      <c r="W103" s="4" t="str">
        <f t="shared" si="40"/>
        <v>J=</v>
      </c>
      <c r="X103" s="30">
        <f t="shared" si="41"/>
        <v>44635</v>
      </c>
      <c r="Y103" s="4"/>
      <c r="Z103" s="78"/>
      <c r="AA103" s="62"/>
      <c r="AB103" s="64"/>
      <c r="AC103" s="72"/>
      <c r="AD103" s="81"/>
      <c r="AE103" s="81"/>
      <c r="AF103" s="79"/>
      <c r="AG103" s="81"/>
      <c r="AH103" s="78"/>
      <c r="AI103" s="80"/>
      <c r="AJ103" s="6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36">
        <f t="shared" si="33"/>
        <v>44362</v>
      </c>
      <c r="B104" s="14">
        <f t="shared" ca="1" si="42"/>
        <v>1.0315462499999999</v>
      </c>
      <c r="C104" s="13">
        <f t="shared" si="34"/>
        <v>1</v>
      </c>
      <c r="D104" s="12">
        <f ca="1">IF(A104&lt;$B$1,VLOOKUP(A104,[1]DI!$A$4:$B$15000,2,FALSE),0)</f>
        <v>3.4000000000000002E-2</v>
      </c>
      <c r="E104" s="13">
        <f t="shared" ca="1" si="43"/>
        <v>1.00013269</v>
      </c>
      <c r="F104" s="13">
        <f ca="1">(TRUNC(PRODUCT($E$12:$E103),16))</f>
        <v>1.00725755555456</v>
      </c>
      <c r="G104" s="13">
        <f t="shared" si="44"/>
        <v>1</v>
      </c>
      <c r="H104" s="13">
        <f t="shared" ca="1" si="45"/>
        <v>1.00725756</v>
      </c>
      <c r="I104" s="12">
        <f t="shared" si="46"/>
        <v>0.1</v>
      </c>
      <c r="J104" s="30">
        <f t="shared" si="35"/>
        <v>44270</v>
      </c>
      <c r="K104" s="2">
        <f t="shared" si="36"/>
        <v>63</v>
      </c>
      <c r="L104" s="15">
        <f t="shared" si="37"/>
        <v>63</v>
      </c>
      <c r="M104" s="11">
        <f t="shared" si="29"/>
        <v>1.024113689</v>
      </c>
      <c r="N104" s="11">
        <f t="shared" ca="1" si="30"/>
        <v>1.0315462559999999</v>
      </c>
      <c r="O104" s="15">
        <f t="shared" si="38"/>
        <v>0</v>
      </c>
      <c r="P104" s="13">
        <f t="shared" ca="1" si="31"/>
        <v>3.1546249999999998E-2</v>
      </c>
      <c r="Q104" s="19">
        <f t="shared" si="32"/>
        <v>0</v>
      </c>
      <c r="R104" s="13">
        <f t="shared" si="39"/>
        <v>0</v>
      </c>
      <c r="S104" s="13"/>
      <c r="T104" s="13"/>
      <c r="U104" s="13"/>
      <c r="V104" s="13"/>
      <c r="W104" s="4" t="str">
        <f t="shared" si="40"/>
        <v>J=</v>
      </c>
      <c r="X104" s="30">
        <f t="shared" si="41"/>
        <v>44635</v>
      </c>
      <c r="Y104" s="10"/>
      <c r="Z104" s="78"/>
      <c r="AA104" s="62"/>
      <c r="AB104" s="64"/>
      <c r="AC104" s="72"/>
      <c r="AD104" s="81"/>
      <c r="AE104" s="81"/>
      <c r="AF104" s="79"/>
      <c r="AG104" s="81"/>
      <c r="AH104" s="78"/>
      <c r="AI104" s="80"/>
      <c r="AJ104" s="6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36">
        <f t="shared" si="33"/>
        <v>44363</v>
      </c>
      <c r="B105" s="14">
        <f t="shared" ca="1" si="42"/>
        <v>1.0320734</v>
      </c>
      <c r="C105" s="13">
        <f t="shared" si="34"/>
        <v>1</v>
      </c>
      <c r="D105" s="12">
        <f ca="1">IF(A105&lt;$B$1,VLOOKUP(A105,[1]DI!$A$4:$B$15000,2,FALSE),0)</f>
        <v>3.4000000000000002E-2</v>
      </c>
      <c r="E105" s="13">
        <f t="shared" ca="1" si="43"/>
        <v>1.00013269</v>
      </c>
      <c r="F105" s="13">
        <f ca="1">(TRUNC(PRODUCT($E$12:$E104),16))</f>
        <v>1.0073912085596</v>
      </c>
      <c r="G105" s="13">
        <f t="shared" si="44"/>
        <v>1</v>
      </c>
      <c r="H105" s="13">
        <f t="shared" ca="1" si="45"/>
        <v>1.00739121</v>
      </c>
      <c r="I105" s="12">
        <f t="shared" si="46"/>
        <v>0.1</v>
      </c>
      <c r="J105" s="30">
        <f t="shared" si="35"/>
        <v>44270</v>
      </c>
      <c r="K105" s="2">
        <f t="shared" si="36"/>
        <v>64</v>
      </c>
      <c r="L105" s="15">
        <f t="shared" si="37"/>
        <v>64</v>
      </c>
      <c r="M105" s="11">
        <f t="shared" si="29"/>
        <v>1.0245010969999999</v>
      </c>
      <c r="N105" s="11">
        <f t="shared" ca="1" si="30"/>
        <v>1.0320734</v>
      </c>
      <c r="O105" s="15">
        <f t="shared" si="38"/>
        <v>0</v>
      </c>
      <c r="P105" s="13">
        <f t="shared" ca="1" si="31"/>
        <v>3.2073400000000002E-2</v>
      </c>
      <c r="Q105" s="19">
        <f t="shared" si="32"/>
        <v>0</v>
      </c>
      <c r="R105" s="13">
        <f t="shared" si="39"/>
        <v>0</v>
      </c>
      <c r="S105" s="13"/>
      <c r="T105" s="13"/>
      <c r="U105" s="13"/>
      <c r="V105" s="13"/>
      <c r="W105" s="4" t="str">
        <f t="shared" si="40"/>
        <v>J=</v>
      </c>
      <c r="X105" s="30">
        <f t="shared" si="41"/>
        <v>44635</v>
      </c>
      <c r="Y105" s="4"/>
      <c r="Z105" s="78"/>
      <c r="AA105" s="62"/>
      <c r="AB105" s="64"/>
      <c r="AC105" s="72"/>
      <c r="AD105" s="81"/>
      <c r="AE105" s="81"/>
      <c r="AF105" s="79"/>
      <c r="AG105" s="81"/>
      <c r="AH105" s="78"/>
      <c r="AI105" s="80"/>
      <c r="AJ105" s="6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36">
        <f t="shared" si="33"/>
        <v>44364</v>
      </c>
      <c r="B106" s="14">
        <f t="shared" ca="1" si="42"/>
        <v>1.0326008099999999</v>
      </c>
      <c r="C106" s="13">
        <f t="shared" si="34"/>
        <v>1</v>
      </c>
      <c r="D106" s="12">
        <f ca="1">IF(A106&lt;$B$1,VLOOKUP(A106,[1]DI!$A$4:$B$15000,2,FALSE),0)</f>
        <v>4.1500000000000002E-2</v>
      </c>
      <c r="E106" s="13">
        <f t="shared" ca="1" si="43"/>
        <v>1.00016137</v>
      </c>
      <c r="F106" s="13">
        <f ca="1">(TRUNC(PRODUCT($E$12:$E105),16))</f>
        <v>1.0075248792990701</v>
      </c>
      <c r="G106" s="13">
        <f t="shared" si="44"/>
        <v>1</v>
      </c>
      <c r="H106" s="13">
        <f t="shared" ca="1" si="45"/>
        <v>1.0075248800000001</v>
      </c>
      <c r="I106" s="12">
        <f t="shared" si="46"/>
        <v>0.1</v>
      </c>
      <c r="J106" s="30">
        <f t="shared" si="35"/>
        <v>44270</v>
      </c>
      <c r="K106" s="2">
        <f t="shared" si="36"/>
        <v>65</v>
      </c>
      <c r="L106" s="15">
        <f t="shared" si="37"/>
        <v>65</v>
      </c>
      <c r="M106" s="11">
        <f t="shared" si="29"/>
        <v>1.024888652</v>
      </c>
      <c r="N106" s="11">
        <f t="shared" ca="1" si="30"/>
        <v>1.032600816</v>
      </c>
      <c r="O106" s="15">
        <f t="shared" si="38"/>
        <v>0</v>
      </c>
      <c r="P106" s="13">
        <f t="shared" ca="1" si="31"/>
        <v>3.2600810000000001E-2</v>
      </c>
      <c r="Q106" s="19">
        <f t="shared" si="32"/>
        <v>0</v>
      </c>
      <c r="R106" s="13">
        <f t="shared" si="39"/>
        <v>0</v>
      </c>
      <c r="S106" s="13"/>
      <c r="T106" s="13"/>
      <c r="U106" s="13"/>
      <c r="V106" s="13"/>
      <c r="W106" s="4" t="str">
        <f t="shared" si="40"/>
        <v>J=</v>
      </c>
      <c r="X106" s="30">
        <f t="shared" si="41"/>
        <v>44635</v>
      </c>
      <c r="Y106" s="4"/>
      <c r="Z106" s="78"/>
      <c r="AA106" s="62"/>
      <c r="AB106" s="64"/>
      <c r="AC106" s="72"/>
      <c r="AD106" s="81"/>
      <c r="AE106" s="81"/>
      <c r="AF106" s="79"/>
      <c r="AG106" s="81"/>
      <c r="AH106" s="78"/>
      <c r="AI106" s="80"/>
      <c r="AJ106" s="6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36">
        <f t="shared" si="33"/>
        <v>44365</v>
      </c>
      <c r="B107" s="14">
        <f t="shared" ca="1" si="42"/>
        <v>1.03315812</v>
      </c>
      <c r="C107" s="13">
        <f t="shared" si="34"/>
        <v>1</v>
      </c>
      <c r="D107" s="12">
        <f ca="1">IF(A107&lt;$B$1,VLOOKUP(A107,[1]DI!$A$4:$B$15000,2,FALSE),0)</f>
        <v>4.1500000000000002E-2</v>
      </c>
      <c r="E107" s="13">
        <f t="shared" ca="1" si="43"/>
        <v>1.00016137</v>
      </c>
      <c r="F107" s="13">
        <f ca="1">(TRUNC(PRODUCT($E$12:$E106),16))</f>
        <v>1.00768746358884</v>
      </c>
      <c r="G107" s="13">
        <f t="shared" si="44"/>
        <v>1</v>
      </c>
      <c r="H107" s="13">
        <f t="shared" ca="1" si="45"/>
        <v>1.0076874600000001</v>
      </c>
      <c r="I107" s="12">
        <f t="shared" si="46"/>
        <v>0.1</v>
      </c>
      <c r="J107" s="30">
        <f t="shared" si="35"/>
        <v>44270</v>
      </c>
      <c r="K107" s="2">
        <f t="shared" si="36"/>
        <v>66</v>
      </c>
      <c r="L107" s="15">
        <f t="shared" si="37"/>
        <v>66</v>
      </c>
      <c r="M107" s="11">
        <f t="shared" si="29"/>
        <v>1.0252763540000001</v>
      </c>
      <c r="N107" s="11">
        <f t="shared" ca="1" si="30"/>
        <v>1.0331581249999999</v>
      </c>
      <c r="O107" s="15">
        <f t="shared" si="38"/>
        <v>0</v>
      </c>
      <c r="P107" s="13">
        <f t="shared" ca="1" si="31"/>
        <v>3.3158119999999999E-2</v>
      </c>
      <c r="Q107" s="19">
        <f t="shared" si="32"/>
        <v>0</v>
      </c>
      <c r="R107" s="13">
        <f t="shared" si="39"/>
        <v>0</v>
      </c>
      <c r="S107" s="13"/>
      <c r="T107" s="13"/>
      <c r="U107" s="13"/>
      <c r="V107" s="13"/>
      <c r="W107" s="4" t="str">
        <f t="shared" si="40"/>
        <v>J=</v>
      </c>
      <c r="X107" s="30">
        <f t="shared" si="41"/>
        <v>44635</v>
      </c>
      <c r="Y107" s="4"/>
      <c r="Z107" s="78"/>
      <c r="AA107" s="62"/>
      <c r="AB107" s="64"/>
      <c r="AC107" s="72"/>
      <c r="AD107" s="81"/>
      <c r="AE107" s="81"/>
      <c r="AF107" s="79"/>
      <c r="AG107" s="81"/>
      <c r="AH107" s="78"/>
      <c r="AI107" s="80"/>
      <c r="AJ107" s="6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36">
        <f t="shared" si="33"/>
        <v>44366</v>
      </c>
      <c r="B108" s="14">
        <f t="shared" ca="1" si="42"/>
        <v>1.0337157299999999</v>
      </c>
      <c r="C108" s="13">
        <f t="shared" si="34"/>
        <v>1</v>
      </c>
      <c r="D108" s="12">
        <f ca="1">IF(A108&lt;$B$1,VLOOKUP(A108,[1]DI!$A$4:$B$15000,2,FALSE),0)</f>
        <v>0</v>
      </c>
      <c r="E108" s="13">
        <f t="shared" ca="1" si="43"/>
        <v>1</v>
      </c>
      <c r="F108" s="13">
        <f ca="1">(TRUNC(PRODUCT($E$12:$E107),16))</f>
        <v>1.00785007411484</v>
      </c>
      <c r="G108" s="13">
        <f t="shared" si="44"/>
        <v>1</v>
      </c>
      <c r="H108" s="13">
        <f t="shared" ca="1" si="45"/>
        <v>1.0078500699999999</v>
      </c>
      <c r="I108" s="12">
        <f t="shared" si="46"/>
        <v>0.1</v>
      </c>
      <c r="J108" s="30">
        <f t="shared" si="35"/>
        <v>44270</v>
      </c>
      <c r="K108" s="2">
        <f t="shared" si="36"/>
        <v>66</v>
      </c>
      <c r="L108" s="15">
        <f t="shared" si="37"/>
        <v>67</v>
      </c>
      <c r="M108" s="11">
        <f t="shared" si="29"/>
        <v>1.025664202</v>
      </c>
      <c r="N108" s="11">
        <f t="shared" ca="1" si="30"/>
        <v>1.0337157379999999</v>
      </c>
      <c r="O108" s="15">
        <f t="shared" si="38"/>
        <v>0</v>
      </c>
      <c r="P108" s="13">
        <f t="shared" ca="1" si="31"/>
        <v>3.3715729999999999E-2</v>
      </c>
      <c r="Q108" s="19">
        <f t="shared" si="32"/>
        <v>0</v>
      </c>
      <c r="R108" s="13">
        <f t="shared" si="39"/>
        <v>0</v>
      </c>
      <c r="S108" s="13"/>
      <c r="T108" s="13"/>
      <c r="U108" s="13"/>
      <c r="V108" s="13"/>
      <c r="W108" s="4" t="str">
        <f t="shared" si="40"/>
        <v>J=</v>
      </c>
      <c r="X108" s="30">
        <f t="shared" si="41"/>
        <v>44635</v>
      </c>
      <c r="Y108" s="4"/>
      <c r="Z108" s="78"/>
      <c r="AA108" s="62"/>
      <c r="AB108" s="64"/>
      <c r="AC108" s="72"/>
      <c r="AD108" s="81"/>
      <c r="AE108" s="81"/>
      <c r="AF108" s="79"/>
      <c r="AG108" s="81"/>
      <c r="AH108" s="78"/>
      <c r="AI108" s="80"/>
      <c r="AJ108" s="6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36">
        <f t="shared" si="33"/>
        <v>44367</v>
      </c>
      <c r="B109" s="14">
        <f t="shared" ca="1" si="42"/>
        <v>1.0337157299999999</v>
      </c>
      <c r="C109" s="13">
        <f t="shared" si="34"/>
        <v>1</v>
      </c>
      <c r="D109" s="12">
        <f ca="1">IF(A109&lt;$B$1,VLOOKUP(A109,[1]DI!$A$4:$B$15000,2,FALSE),0)</f>
        <v>0</v>
      </c>
      <c r="E109" s="13">
        <f t="shared" ca="1" si="43"/>
        <v>1</v>
      </c>
      <c r="F109" s="13">
        <f ca="1">(TRUNC(PRODUCT($E$12:$E108),16))</f>
        <v>1.00785007411484</v>
      </c>
      <c r="G109" s="13">
        <f t="shared" si="44"/>
        <v>1</v>
      </c>
      <c r="H109" s="13">
        <f t="shared" ca="1" si="45"/>
        <v>1.0078500699999999</v>
      </c>
      <c r="I109" s="12">
        <f t="shared" si="46"/>
        <v>0.1</v>
      </c>
      <c r="J109" s="30">
        <f t="shared" si="35"/>
        <v>44270</v>
      </c>
      <c r="K109" s="2">
        <f t="shared" si="36"/>
        <v>66</v>
      </c>
      <c r="L109" s="15">
        <f t="shared" si="37"/>
        <v>67</v>
      </c>
      <c r="M109" s="11">
        <f t="shared" si="29"/>
        <v>1.025664202</v>
      </c>
      <c r="N109" s="11">
        <f t="shared" ca="1" si="30"/>
        <v>1.0337157379999999</v>
      </c>
      <c r="O109" s="15">
        <f t="shared" si="38"/>
        <v>0</v>
      </c>
      <c r="P109" s="13">
        <f t="shared" ca="1" si="31"/>
        <v>3.3715729999999999E-2</v>
      </c>
      <c r="Q109" s="19">
        <f t="shared" si="32"/>
        <v>0</v>
      </c>
      <c r="R109" s="13">
        <f t="shared" si="39"/>
        <v>0</v>
      </c>
      <c r="S109" s="13"/>
      <c r="T109" s="13"/>
      <c r="U109" s="13"/>
      <c r="V109" s="13"/>
      <c r="W109" s="4" t="str">
        <f t="shared" si="40"/>
        <v>J=</v>
      </c>
      <c r="X109" s="30">
        <f t="shared" si="41"/>
        <v>44635</v>
      </c>
      <c r="Y109" s="4"/>
      <c r="Z109" s="78"/>
      <c r="AA109" s="62"/>
      <c r="AB109" s="64"/>
      <c r="AC109" s="72"/>
      <c r="AD109" s="81"/>
      <c r="AE109" s="81"/>
      <c r="AF109" s="79"/>
      <c r="AG109" s="81"/>
      <c r="AH109" s="78"/>
      <c r="AI109" s="80"/>
      <c r="AJ109" s="6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36">
        <f t="shared" si="33"/>
        <v>44368</v>
      </c>
      <c r="B110" s="14">
        <f t="shared" ca="1" si="42"/>
        <v>1.0337157299999999</v>
      </c>
      <c r="C110" s="13">
        <f t="shared" si="34"/>
        <v>1</v>
      </c>
      <c r="D110" s="12">
        <f ca="1">IF(A110&lt;$B$1,VLOOKUP(A110,[1]DI!$A$4:$B$15000,2,FALSE),0)</f>
        <v>4.1500000000000002E-2</v>
      </c>
      <c r="E110" s="13">
        <f t="shared" ca="1" si="43"/>
        <v>1.00016137</v>
      </c>
      <c r="F110" s="13">
        <f ca="1">(TRUNC(PRODUCT($E$12:$E109),16))</f>
        <v>1.00785007411484</v>
      </c>
      <c r="G110" s="13">
        <f t="shared" si="44"/>
        <v>1</v>
      </c>
      <c r="H110" s="13">
        <f t="shared" ca="1" si="45"/>
        <v>1.0078500699999999</v>
      </c>
      <c r="I110" s="12">
        <f t="shared" si="46"/>
        <v>0.1</v>
      </c>
      <c r="J110" s="30">
        <f t="shared" si="35"/>
        <v>44270</v>
      </c>
      <c r="K110" s="2">
        <f t="shared" si="36"/>
        <v>67</v>
      </c>
      <c r="L110" s="15">
        <f t="shared" si="37"/>
        <v>67</v>
      </c>
      <c r="M110" s="11">
        <f t="shared" si="29"/>
        <v>1.025664202</v>
      </c>
      <c r="N110" s="11">
        <f t="shared" ca="1" si="30"/>
        <v>1.0337157379999999</v>
      </c>
      <c r="O110" s="15">
        <f t="shared" si="38"/>
        <v>0</v>
      </c>
      <c r="P110" s="13">
        <f t="shared" ca="1" si="31"/>
        <v>3.3715729999999999E-2</v>
      </c>
      <c r="Q110" s="19">
        <f t="shared" si="32"/>
        <v>0</v>
      </c>
      <c r="R110" s="13">
        <f t="shared" si="39"/>
        <v>0</v>
      </c>
      <c r="S110" s="13"/>
      <c r="T110" s="13"/>
      <c r="U110" s="13"/>
      <c r="V110" s="13"/>
      <c r="W110" s="4" t="str">
        <f t="shared" si="40"/>
        <v>J=</v>
      </c>
      <c r="X110" s="30">
        <f t="shared" si="41"/>
        <v>44635</v>
      </c>
      <c r="Y110" s="4"/>
      <c r="Z110" s="78"/>
      <c r="AA110" s="62"/>
      <c r="AB110" s="64"/>
      <c r="AC110" s="72"/>
      <c r="AD110" s="81"/>
      <c r="AE110" s="81"/>
      <c r="AF110" s="79"/>
      <c r="AG110" s="81"/>
      <c r="AH110" s="78"/>
      <c r="AI110" s="80"/>
      <c r="AJ110" s="6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36">
        <f t="shared" si="33"/>
        <v>44369</v>
      </c>
      <c r="B111" s="14">
        <f t="shared" ca="1" si="42"/>
        <v>1.03427365</v>
      </c>
      <c r="C111" s="13">
        <f t="shared" si="34"/>
        <v>1</v>
      </c>
      <c r="D111" s="12">
        <f ca="1">IF(A111&lt;$B$1,VLOOKUP(A111,[1]DI!$A$4:$B$15000,2,FALSE),0)</f>
        <v>4.1500000000000002E-2</v>
      </c>
      <c r="E111" s="13">
        <f t="shared" ca="1" si="43"/>
        <v>1.00016137</v>
      </c>
      <c r="F111" s="13">
        <f ca="1">(TRUNC(PRODUCT($E$12:$E110),16))</f>
        <v>1.0080127108813</v>
      </c>
      <c r="G111" s="13">
        <f t="shared" si="44"/>
        <v>1</v>
      </c>
      <c r="H111" s="13">
        <f t="shared" ca="1" si="45"/>
        <v>1.00801271</v>
      </c>
      <c r="I111" s="12">
        <f t="shared" si="46"/>
        <v>0.1</v>
      </c>
      <c r="J111" s="30">
        <f t="shared" si="35"/>
        <v>44270</v>
      </c>
      <c r="K111" s="2">
        <f t="shared" si="36"/>
        <v>68</v>
      </c>
      <c r="L111" s="15">
        <f t="shared" si="37"/>
        <v>68</v>
      </c>
      <c r="M111" s="11">
        <f t="shared" si="29"/>
        <v>1.0260521970000001</v>
      </c>
      <c r="N111" s="11">
        <f t="shared" ca="1" si="30"/>
        <v>1.0342736560000001</v>
      </c>
      <c r="O111" s="15">
        <f t="shared" si="38"/>
        <v>0</v>
      </c>
      <c r="P111" s="13">
        <f t="shared" ca="1" si="31"/>
        <v>3.4273650000000003E-2</v>
      </c>
      <c r="Q111" s="19">
        <f t="shared" si="32"/>
        <v>0</v>
      </c>
      <c r="R111" s="13">
        <f t="shared" si="39"/>
        <v>0</v>
      </c>
      <c r="S111" s="13"/>
      <c r="T111" s="13"/>
      <c r="U111" s="13"/>
      <c r="V111" s="13"/>
      <c r="W111" s="4" t="str">
        <f t="shared" si="40"/>
        <v>J=</v>
      </c>
      <c r="X111" s="30">
        <f t="shared" si="41"/>
        <v>44635</v>
      </c>
      <c r="Y111" s="4"/>
      <c r="Z111" s="78"/>
      <c r="AA111" s="62"/>
      <c r="AB111" s="64"/>
      <c r="AC111" s="72"/>
      <c r="AD111" s="81"/>
      <c r="AE111" s="81"/>
      <c r="AF111" s="79"/>
      <c r="AG111" s="81"/>
      <c r="AH111" s="78"/>
      <c r="AI111" s="80"/>
      <c r="AJ111" s="6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36">
        <f t="shared" si="33"/>
        <v>44370</v>
      </c>
      <c r="B112" s="14">
        <f t="shared" ca="1" si="42"/>
        <v>1.0348318599999999</v>
      </c>
      <c r="C112" s="13">
        <f t="shared" si="34"/>
        <v>1</v>
      </c>
      <c r="D112" s="12">
        <f ca="1">IF(A112&lt;$B$1,VLOOKUP(A112,[1]DI!$A$4:$B$15000,2,FALSE),0)</f>
        <v>4.1500000000000002E-2</v>
      </c>
      <c r="E112" s="13">
        <f t="shared" ca="1" si="43"/>
        <v>1.00016137</v>
      </c>
      <c r="F112" s="13">
        <f ca="1">(TRUNC(PRODUCT($E$12:$E111),16))</f>
        <v>1.0081753738924499</v>
      </c>
      <c r="G112" s="13">
        <f t="shared" si="44"/>
        <v>1</v>
      </c>
      <c r="H112" s="13">
        <f t="shared" ca="1" si="45"/>
        <v>1.00817537</v>
      </c>
      <c r="I112" s="12">
        <f t="shared" si="46"/>
        <v>0.1</v>
      </c>
      <c r="J112" s="30">
        <f t="shared" si="35"/>
        <v>44270</v>
      </c>
      <c r="K112" s="2">
        <f t="shared" si="36"/>
        <v>69</v>
      </c>
      <c r="L112" s="15">
        <f t="shared" si="37"/>
        <v>69</v>
      </c>
      <c r="M112" s="11">
        <f t="shared" si="29"/>
        <v>1.0264403390000001</v>
      </c>
      <c r="N112" s="11">
        <f t="shared" ca="1" si="30"/>
        <v>1.034831869</v>
      </c>
      <c r="O112" s="15">
        <f t="shared" si="38"/>
        <v>0</v>
      </c>
      <c r="P112" s="13">
        <f t="shared" ca="1" si="31"/>
        <v>3.4831859999999999E-2</v>
      </c>
      <c r="Q112" s="19">
        <f t="shared" si="32"/>
        <v>0</v>
      </c>
      <c r="R112" s="13">
        <f t="shared" si="39"/>
        <v>0</v>
      </c>
      <c r="S112" s="13"/>
      <c r="T112" s="13"/>
      <c r="U112" s="13"/>
      <c r="V112" s="13"/>
      <c r="W112" s="4" t="str">
        <f t="shared" si="40"/>
        <v>J=</v>
      </c>
      <c r="X112" s="30">
        <f t="shared" si="41"/>
        <v>44635</v>
      </c>
      <c r="Y112" s="4"/>
      <c r="Z112" s="78"/>
      <c r="AA112" s="62"/>
      <c r="AB112" s="64"/>
      <c r="AC112" s="72"/>
      <c r="AD112" s="81"/>
      <c r="AE112" s="81"/>
      <c r="AF112" s="79"/>
      <c r="AG112" s="81"/>
      <c r="AH112" s="78"/>
      <c r="AI112" s="80"/>
      <c r="AJ112" s="6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36">
        <f t="shared" si="33"/>
        <v>44371</v>
      </c>
      <c r="B113" s="14">
        <f t="shared" ca="1" si="42"/>
        <v>1.0353903799999999</v>
      </c>
      <c r="C113" s="13">
        <f t="shared" si="34"/>
        <v>1</v>
      </c>
      <c r="D113" s="12">
        <f ca="1">IF(A113&lt;$B$1,VLOOKUP(A113,[1]DI!$A$4:$B$15000,2,FALSE),0)</f>
        <v>4.1500000000000002E-2</v>
      </c>
      <c r="E113" s="13">
        <f t="shared" ca="1" si="43"/>
        <v>1.00016137</v>
      </c>
      <c r="F113" s="13">
        <f ca="1">(TRUNC(PRODUCT($E$12:$E112),16))</f>
        <v>1.00833806315254</v>
      </c>
      <c r="G113" s="13">
        <f t="shared" si="44"/>
        <v>1</v>
      </c>
      <c r="H113" s="13">
        <f t="shared" ca="1" si="45"/>
        <v>1.00833806</v>
      </c>
      <c r="I113" s="12">
        <f t="shared" si="46"/>
        <v>0.1</v>
      </c>
      <c r="J113" s="30">
        <f t="shared" si="35"/>
        <v>44270</v>
      </c>
      <c r="K113" s="2">
        <f t="shared" si="36"/>
        <v>70</v>
      </c>
      <c r="L113" s="15">
        <f t="shared" si="37"/>
        <v>70</v>
      </c>
      <c r="M113" s="11">
        <f t="shared" si="29"/>
        <v>1.0268286280000001</v>
      </c>
      <c r="N113" s="11">
        <f t="shared" ca="1" si="30"/>
        <v>1.0353903870000001</v>
      </c>
      <c r="O113" s="15">
        <f t="shared" si="38"/>
        <v>0</v>
      </c>
      <c r="P113" s="13">
        <f t="shared" ca="1" si="31"/>
        <v>3.5390379999999999E-2</v>
      </c>
      <c r="Q113" s="19">
        <f t="shared" si="32"/>
        <v>0</v>
      </c>
      <c r="R113" s="13">
        <f t="shared" si="39"/>
        <v>0</v>
      </c>
      <c r="S113" s="13"/>
      <c r="T113" s="13"/>
      <c r="U113" s="13"/>
      <c r="V113" s="13"/>
      <c r="W113" s="4" t="str">
        <f t="shared" si="40"/>
        <v>J=</v>
      </c>
      <c r="X113" s="30">
        <f t="shared" si="41"/>
        <v>44635</v>
      </c>
      <c r="Y113" s="4"/>
      <c r="Z113" s="78"/>
      <c r="AA113" s="62"/>
      <c r="AB113" s="64"/>
      <c r="AC113" s="72"/>
      <c r="AD113" s="81"/>
      <c r="AE113" s="81"/>
      <c r="AF113" s="79"/>
      <c r="AG113" s="81"/>
      <c r="AH113" s="78"/>
      <c r="AI113" s="80"/>
      <c r="AJ113" s="6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36">
        <f t="shared" si="33"/>
        <v>44372</v>
      </c>
      <c r="B114" s="14">
        <f t="shared" ca="1" si="42"/>
        <v>1.0359491999999999</v>
      </c>
      <c r="C114" s="13">
        <f t="shared" si="34"/>
        <v>1</v>
      </c>
      <c r="D114" s="12">
        <f ca="1">IF(A114&lt;$B$1,VLOOKUP(A114,[1]DI!$A$4:$B$15000,2,FALSE),0)</f>
        <v>4.1500000000000002E-2</v>
      </c>
      <c r="E114" s="13">
        <f t="shared" ca="1" si="43"/>
        <v>1.00016137</v>
      </c>
      <c r="F114" s="13">
        <f ca="1">(TRUNC(PRODUCT($E$12:$E113),16))</f>
        <v>1.00850077866579</v>
      </c>
      <c r="G114" s="13">
        <f t="shared" si="44"/>
        <v>1</v>
      </c>
      <c r="H114" s="13">
        <f t="shared" ca="1" si="45"/>
        <v>1.0085007800000001</v>
      </c>
      <c r="I114" s="12">
        <f t="shared" si="46"/>
        <v>0.1</v>
      </c>
      <c r="J114" s="30">
        <f t="shared" si="35"/>
        <v>44270</v>
      </c>
      <c r="K114" s="2">
        <f t="shared" si="36"/>
        <v>71</v>
      </c>
      <c r="L114" s="15">
        <f t="shared" si="37"/>
        <v>71</v>
      </c>
      <c r="M114" s="11">
        <f t="shared" si="29"/>
        <v>1.0272170629999999</v>
      </c>
      <c r="N114" s="11">
        <f t="shared" ca="1" si="30"/>
        <v>1.035949209</v>
      </c>
      <c r="O114" s="15">
        <f t="shared" si="38"/>
        <v>0</v>
      </c>
      <c r="P114" s="13">
        <f t="shared" ca="1" si="31"/>
        <v>3.5949200000000001E-2</v>
      </c>
      <c r="Q114" s="19">
        <f t="shared" si="32"/>
        <v>0</v>
      </c>
      <c r="R114" s="13">
        <f t="shared" si="39"/>
        <v>0</v>
      </c>
      <c r="S114" s="13"/>
      <c r="T114" s="13"/>
      <c r="U114" s="13"/>
      <c r="V114" s="13"/>
      <c r="W114" s="4" t="str">
        <f t="shared" si="40"/>
        <v>J=</v>
      </c>
      <c r="X114" s="30">
        <f t="shared" si="41"/>
        <v>44635</v>
      </c>
      <c r="Y114" s="4"/>
      <c r="Z114" s="78"/>
      <c r="AA114" s="62"/>
      <c r="AB114" s="64"/>
      <c r="AC114" s="72"/>
      <c r="AD114" s="81"/>
      <c r="AE114" s="81"/>
      <c r="AF114" s="79"/>
      <c r="AG114" s="81"/>
      <c r="AH114" s="78"/>
      <c r="AI114" s="80"/>
      <c r="AJ114" s="6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36">
        <f t="shared" si="33"/>
        <v>44373</v>
      </c>
      <c r="B115" s="14">
        <f t="shared" ca="1" si="42"/>
        <v>1.03650832</v>
      </c>
      <c r="C115" s="13">
        <f t="shared" si="34"/>
        <v>1</v>
      </c>
      <c r="D115" s="12">
        <f ca="1">IF(A115&lt;$B$1,VLOOKUP(A115,[1]DI!$A$4:$B$15000,2,FALSE),0)</f>
        <v>0</v>
      </c>
      <c r="E115" s="13">
        <f t="shared" ca="1" si="43"/>
        <v>1</v>
      </c>
      <c r="F115" s="13">
        <f ca="1">(TRUNC(PRODUCT($E$12:$E114),16))</f>
        <v>1.00866352043644</v>
      </c>
      <c r="G115" s="13">
        <f t="shared" si="44"/>
        <v>1</v>
      </c>
      <c r="H115" s="13">
        <f t="shared" ca="1" si="45"/>
        <v>1.00866352</v>
      </c>
      <c r="I115" s="12">
        <f t="shared" si="46"/>
        <v>0.1</v>
      </c>
      <c r="J115" s="30">
        <f t="shared" si="35"/>
        <v>44270</v>
      </c>
      <c r="K115" s="2">
        <f t="shared" si="36"/>
        <v>71</v>
      </c>
      <c r="L115" s="15">
        <f t="shared" si="37"/>
        <v>72</v>
      </c>
      <c r="M115" s="11">
        <f t="shared" si="29"/>
        <v>1.027605645</v>
      </c>
      <c r="N115" s="11">
        <f t="shared" ca="1" si="30"/>
        <v>1.036508327</v>
      </c>
      <c r="O115" s="15">
        <f t="shared" si="38"/>
        <v>0</v>
      </c>
      <c r="P115" s="13">
        <f t="shared" ca="1" si="31"/>
        <v>3.6508319999999997E-2</v>
      </c>
      <c r="Q115" s="19">
        <f t="shared" si="32"/>
        <v>0</v>
      </c>
      <c r="R115" s="13">
        <f t="shared" si="39"/>
        <v>0</v>
      </c>
      <c r="S115" s="13"/>
      <c r="T115" s="13"/>
      <c r="U115" s="13"/>
      <c r="V115" s="13"/>
      <c r="W115" s="4" t="str">
        <f t="shared" si="40"/>
        <v>J=</v>
      </c>
      <c r="X115" s="30">
        <f t="shared" si="41"/>
        <v>44635</v>
      </c>
      <c r="Y115" s="4"/>
      <c r="Z115" s="78"/>
      <c r="AA115" s="62"/>
      <c r="AB115" s="64"/>
      <c r="AC115" s="72"/>
      <c r="AD115" s="81"/>
      <c r="AE115" s="81"/>
      <c r="AF115" s="79"/>
      <c r="AG115" s="81"/>
      <c r="AH115" s="78"/>
      <c r="AI115" s="80"/>
      <c r="AJ115" s="6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36">
        <f t="shared" si="33"/>
        <v>44374</v>
      </c>
      <c r="B116" s="14">
        <f t="shared" ca="1" si="42"/>
        <v>1.03650832</v>
      </c>
      <c r="C116" s="13">
        <f t="shared" si="34"/>
        <v>1</v>
      </c>
      <c r="D116" s="12">
        <f ca="1">IF(A116&lt;$B$1,VLOOKUP(A116,[1]DI!$A$4:$B$15000,2,FALSE),0)</f>
        <v>0</v>
      </c>
      <c r="E116" s="13">
        <f t="shared" ca="1" si="43"/>
        <v>1</v>
      </c>
      <c r="F116" s="13">
        <f ca="1">(TRUNC(PRODUCT($E$12:$E115),16))</f>
        <v>1.00866352043644</v>
      </c>
      <c r="G116" s="13">
        <f t="shared" si="44"/>
        <v>1</v>
      </c>
      <c r="H116" s="13">
        <f t="shared" ca="1" si="45"/>
        <v>1.00866352</v>
      </c>
      <c r="I116" s="12">
        <f t="shared" si="46"/>
        <v>0.1</v>
      </c>
      <c r="J116" s="30">
        <f t="shared" si="35"/>
        <v>44270</v>
      </c>
      <c r="K116" s="2">
        <f t="shared" si="36"/>
        <v>71</v>
      </c>
      <c r="L116" s="15">
        <f t="shared" si="37"/>
        <v>72</v>
      </c>
      <c r="M116" s="11">
        <f t="shared" si="29"/>
        <v>1.027605645</v>
      </c>
      <c r="N116" s="11">
        <f t="shared" ca="1" si="30"/>
        <v>1.036508327</v>
      </c>
      <c r="O116" s="15">
        <f t="shared" si="38"/>
        <v>0</v>
      </c>
      <c r="P116" s="13">
        <f t="shared" ca="1" si="31"/>
        <v>3.6508319999999997E-2</v>
      </c>
      <c r="Q116" s="19">
        <f t="shared" si="32"/>
        <v>0</v>
      </c>
      <c r="R116" s="13">
        <f t="shared" si="39"/>
        <v>0</v>
      </c>
      <c r="S116" s="13"/>
      <c r="T116" s="13"/>
      <c r="U116" s="13"/>
      <c r="V116" s="13"/>
      <c r="W116" s="4" t="str">
        <f t="shared" si="40"/>
        <v>J=</v>
      </c>
      <c r="X116" s="30">
        <f t="shared" si="41"/>
        <v>44635</v>
      </c>
      <c r="Y116" s="4"/>
      <c r="Z116" s="78"/>
      <c r="AA116" s="62"/>
      <c r="AB116" s="64"/>
      <c r="AC116" s="72"/>
      <c r="AD116" s="81"/>
      <c r="AE116" s="81"/>
      <c r="AF116" s="79"/>
      <c r="AG116" s="81"/>
      <c r="AH116" s="78"/>
      <c r="AI116" s="80"/>
      <c r="AJ116" s="6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36">
        <f t="shared" si="33"/>
        <v>44375</v>
      </c>
      <c r="B117" s="14">
        <f t="shared" ca="1" si="42"/>
        <v>1.03650832</v>
      </c>
      <c r="C117" s="13">
        <f t="shared" si="34"/>
        <v>1</v>
      </c>
      <c r="D117" s="12">
        <f ca="1">IF(A117&lt;$B$1,VLOOKUP(A117,[1]DI!$A$4:$B$15000,2,FALSE),0)</f>
        <v>4.1500000000000002E-2</v>
      </c>
      <c r="E117" s="13">
        <f t="shared" ca="1" si="43"/>
        <v>1.00016137</v>
      </c>
      <c r="F117" s="13">
        <f ca="1">(TRUNC(PRODUCT($E$12:$E116),16))</f>
        <v>1.00866352043644</v>
      </c>
      <c r="G117" s="13">
        <f t="shared" si="44"/>
        <v>1</v>
      </c>
      <c r="H117" s="13">
        <f t="shared" ca="1" si="45"/>
        <v>1.00866352</v>
      </c>
      <c r="I117" s="12">
        <f t="shared" si="46"/>
        <v>0.1</v>
      </c>
      <c r="J117" s="30">
        <f t="shared" si="35"/>
        <v>44270</v>
      </c>
      <c r="K117" s="2">
        <f t="shared" si="36"/>
        <v>72</v>
      </c>
      <c r="L117" s="15">
        <f t="shared" si="37"/>
        <v>72</v>
      </c>
      <c r="M117" s="11">
        <f t="shared" si="29"/>
        <v>1.027605645</v>
      </c>
      <c r="N117" s="11">
        <f t="shared" ca="1" si="30"/>
        <v>1.036508327</v>
      </c>
      <c r="O117" s="15">
        <f t="shared" si="38"/>
        <v>0</v>
      </c>
      <c r="P117" s="13">
        <f t="shared" ca="1" si="31"/>
        <v>3.6508319999999997E-2</v>
      </c>
      <c r="Q117" s="19">
        <f t="shared" si="32"/>
        <v>0</v>
      </c>
      <c r="R117" s="13">
        <f t="shared" si="39"/>
        <v>0</v>
      </c>
      <c r="S117" s="13"/>
      <c r="T117" s="13"/>
      <c r="U117" s="13"/>
      <c r="V117" s="13"/>
      <c r="W117" s="4" t="str">
        <f t="shared" si="40"/>
        <v>J=</v>
      </c>
      <c r="X117" s="30">
        <f t="shared" si="41"/>
        <v>44635</v>
      </c>
      <c r="Y117" s="4"/>
      <c r="Z117" s="78"/>
      <c r="AA117" s="62"/>
      <c r="AB117" s="64"/>
      <c r="AC117" s="72"/>
      <c r="AD117" s="81"/>
      <c r="AE117" s="81"/>
      <c r="AF117" s="79"/>
      <c r="AG117" s="81"/>
      <c r="AH117" s="78"/>
      <c r="AI117" s="80"/>
      <c r="AJ117" s="6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36">
        <f t="shared" si="33"/>
        <v>44376</v>
      </c>
      <c r="B118" s="14">
        <f t="shared" ca="1" si="42"/>
        <v>1.0370677500000001</v>
      </c>
      <c r="C118" s="13">
        <f t="shared" si="34"/>
        <v>1</v>
      </c>
      <c r="D118" s="12">
        <f ca="1">IF(A118&lt;$B$1,VLOOKUP(A118,[1]DI!$A$4:$B$15000,2,FALSE),0)</f>
        <v>4.1500000000000002E-2</v>
      </c>
      <c r="E118" s="13">
        <f t="shared" ca="1" si="43"/>
        <v>1.00016137</v>
      </c>
      <c r="F118" s="13">
        <f ca="1">(TRUNC(PRODUCT($E$12:$E117),16))</f>
        <v>1.00882628846873</v>
      </c>
      <c r="G118" s="13">
        <f t="shared" si="44"/>
        <v>1</v>
      </c>
      <c r="H118" s="13">
        <f t="shared" ca="1" si="45"/>
        <v>1.00882629</v>
      </c>
      <c r="I118" s="12">
        <f t="shared" si="46"/>
        <v>0.1</v>
      </c>
      <c r="J118" s="30">
        <f t="shared" si="35"/>
        <v>44270</v>
      </c>
      <c r="K118" s="2">
        <f t="shared" si="36"/>
        <v>73</v>
      </c>
      <c r="L118" s="15">
        <f t="shared" si="37"/>
        <v>73</v>
      </c>
      <c r="M118" s="11">
        <f t="shared" si="29"/>
        <v>1.027994375</v>
      </c>
      <c r="N118" s="11">
        <f t="shared" ca="1" si="30"/>
        <v>1.0370677509999999</v>
      </c>
      <c r="O118" s="15">
        <f t="shared" si="38"/>
        <v>0</v>
      </c>
      <c r="P118" s="13">
        <f t="shared" ca="1" si="31"/>
        <v>3.7067749999999997E-2</v>
      </c>
      <c r="Q118" s="19">
        <f t="shared" si="32"/>
        <v>0</v>
      </c>
      <c r="R118" s="13">
        <f t="shared" si="39"/>
        <v>0</v>
      </c>
      <c r="S118" s="13"/>
      <c r="T118" s="13"/>
      <c r="U118" s="13"/>
      <c r="V118" s="13"/>
      <c r="W118" s="4" t="str">
        <f t="shared" si="40"/>
        <v>J=</v>
      </c>
      <c r="X118" s="30">
        <f t="shared" si="41"/>
        <v>44635</v>
      </c>
      <c r="Y118" s="4"/>
      <c r="Z118" s="78"/>
      <c r="AA118" s="62"/>
      <c r="AB118" s="64"/>
      <c r="AC118" s="72"/>
      <c r="AD118" s="81"/>
      <c r="AE118" s="81"/>
      <c r="AF118" s="79"/>
      <c r="AG118" s="81"/>
      <c r="AH118" s="78"/>
      <c r="AI118" s="80"/>
      <c r="AJ118" s="6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36">
        <f t="shared" si="33"/>
        <v>44377</v>
      </c>
      <c r="B119" s="14">
        <f t="shared" ca="1" si="42"/>
        <v>1.0376274700000001</v>
      </c>
      <c r="C119" s="13">
        <f t="shared" si="34"/>
        <v>1</v>
      </c>
      <c r="D119" s="12">
        <f ca="1">IF(A119&lt;$B$1,VLOOKUP(A119,[1]DI!$A$4:$B$15000,2,FALSE),0)</f>
        <v>4.1500000000000002E-2</v>
      </c>
      <c r="E119" s="13">
        <f t="shared" ca="1" si="43"/>
        <v>1.00016137</v>
      </c>
      <c r="F119" s="13">
        <f ca="1">(TRUNC(PRODUCT($E$12:$E118),16))</f>
        <v>1.0089890827669099</v>
      </c>
      <c r="G119" s="13">
        <f t="shared" si="44"/>
        <v>1</v>
      </c>
      <c r="H119" s="13">
        <f t="shared" ca="1" si="45"/>
        <v>1.0089890800000001</v>
      </c>
      <c r="I119" s="12">
        <f t="shared" si="46"/>
        <v>0.1</v>
      </c>
      <c r="J119" s="30">
        <f t="shared" si="35"/>
        <v>44270</v>
      </c>
      <c r="K119" s="2">
        <f t="shared" si="36"/>
        <v>74</v>
      </c>
      <c r="L119" s="15">
        <f t="shared" si="37"/>
        <v>74</v>
      </c>
      <c r="M119" s="11">
        <f t="shared" si="29"/>
        <v>1.0283832509999999</v>
      </c>
      <c r="N119" s="11">
        <f t="shared" ca="1" si="30"/>
        <v>1.0376274700000001</v>
      </c>
      <c r="O119" s="15">
        <f t="shared" si="38"/>
        <v>0</v>
      </c>
      <c r="P119" s="13">
        <f t="shared" ca="1" si="31"/>
        <v>3.7627470000000003E-2</v>
      </c>
      <c r="Q119" s="19">
        <f t="shared" si="32"/>
        <v>0</v>
      </c>
      <c r="R119" s="13">
        <f t="shared" si="39"/>
        <v>0</v>
      </c>
      <c r="S119" s="13"/>
      <c r="T119" s="13"/>
      <c r="U119" s="13"/>
      <c r="V119" s="13"/>
      <c r="W119" s="4" t="str">
        <f t="shared" si="40"/>
        <v>J=</v>
      </c>
      <c r="X119" s="30">
        <f t="shared" si="41"/>
        <v>44635</v>
      </c>
      <c r="Y119" s="4"/>
      <c r="Z119" s="78"/>
      <c r="AA119" s="62"/>
      <c r="AB119" s="64"/>
      <c r="AC119" s="72"/>
      <c r="AD119" s="81"/>
      <c r="AE119" s="81"/>
      <c r="AF119" s="79"/>
      <c r="AG119" s="81"/>
      <c r="AH119" s="78"/>
      <c r="AI119" s="80"/>
      <c r="AJ119" s="6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36">
        <f t="shared" si="33"/>
        <v>44378</v>
      </c>
      <c r="B120" s="14">
        <f t="shared" ca="1" si="42"/>
        <v>1.0381874900000001</v>
      </c>
      <c r="C120" s="13">
        <f t="shared" si="34"/>
        <v>1</v>
      </c>
      <c r="D120" s="12">
        <f ca="1">IF(A120&lt;$B$1,VLOOKUP(A120,[1]DI!$A$4:$B$15000,2,FALSE),0)</f>
        <v>4.1500000000000002E-2</v>
      </c>
      <c r="E120" s="13">
        <f t="shared" ca="1" si="43"/>
        <v>1.00016137</v>
      </c>
      <c r="F120" s="13">
        <f ca="1">(TRUNC(PRODUCT($E$12:$E119),16))</f>
        <v>1.0091519033351899</v>
      </c>
      <c r="G120" s="13">
        <f t="shared" si="44"/>
        <v>1</v>
      </c>
      <c r="H120" s="13">
        <f t="shared" ca="1" si="45"/>
        <v>1.0091519</v>
      </c>
      <c r="I120" s="12">
        <f t="shared" si="46"/>
        <v>0.1</v>
      </c>
      <c r="J120" s="30">
        <f t="shared" si="35"/>
        <v>44270</v>
      </c>
      <c r="K120" s="2">
        <f t="shared" si="36"/>
        <v>75</v>
      </c>
      <c r="L120" s="15">
        <f t="shared" si="37"/>
        <v>75</v>
      </c>
      <c r="M120" s="11">
        <f t="shared" si="29"/>
        <v>1.0287722749999999</v>
      </c>
      <c r="N120" s="11">
        <f t="shared" ca="1" si="30"/>
        <v>1.0381874959999999</v>
      </c>
      <c r="O120" s="15">
        <f t="shared" si="38"/>
        <v>0</v>
      </c>
      <c r="P120" s="13">
        <f t="shared" ca="1" si="31"/>
        <v>3.8187489999999998E-2</v>
      </c>
      <c r="Q120" s="19">
        <f t="shared" si="32"/>
        <v>0</v>
      </c>
      <c r="R120" s="13">
        <f t="shared" si="39"/>
        <v>0</v>
      </c>
      <c r="S120" s="13"/>
      <c r="T120" s="13"/>
      <c r="U120" s="13"/>
      <c r="V120" s="13"/>
      <c r="W120" s="4" t="str">
        <f t="shared" si="40"/>
        <v>J=</v>
      </c>
      <c r="X120" s="30">
        <f t="shared" si="41"/>
        <v>44635</v>
      </c>
      <c r="Y120" s="4"/>
      <c r="Z120" s="78"/>
      <c r="AA120" s="62"/>
      <c r="AB120" s="64"/>
      <c r="AC120" s="72"/>
      <c r="AD120" s="81"/>
      <c r="AE120" s="81"/>
      <c r="AF120" s="79"/>
      <c r="AG120" s="81"/>
      <c r="AH120" s="78"/>
      <c r="AI120" s="80"/>
      <c r="AJ120" s="6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36">
        <f t="shared" si="33"/>
        <v>44379</v>
      </c>
      <c r="B121" s="14">
        <f t="shared" ca="1" si="42"/>
        <v>1.03874782</v>
      </c>
      <c r="C121" s="13">
        <f t="shared" si="34"/>
        <v>1</v>
      </c>
      <c r="D121" s="12">
        <f ca="1">IF(A121&lt;$B$1,VLOOKUP(A121,[1]DI!$A$4:$B$15000,2,FALSE),0)</f>
        <v>4.1500000000000002E-2</v>
      </c>
      <c r="E121" s="13">
        <f t="shared" ca="1" si="43"/>
        <v>1.00016137</v>
      </c>
      <c r="F121" s="13">
        <f ca="1">(TRUNC(PRODUCT($E$12:$E120),16))</f>
        <v>1.0093147501778299</v>
      </c>
      <c r="G121" s="13">
        <f t="shared" si="44"/>
        <v>1</v>
      </c>
      <c r="H121" s="13">
        <f t="shared" ca="1" si="45"/>
        <v>1.0093147499999999</v>
      </c>
      <c r="I121" s="12">
        <f t="shared" si="46"/>
        <v>0.1</v>
      </c>
      <c r="J121" s="30">
        <f t="shared" si="35"/>
        <v>44270</v>
      </c>
      <c r="K121" s="2">
        <f t="shared" si="36"/>
        <v>76</v>
      </c>
      <c r="L121" s="15">
        <f t="shared" si="37"/>
        <v>76</v>
      </c>
      <c r="M121" s="11">
        <f t="shared" si="29"/>
        <v>1.029161445</v>
      </c>
      <c r="N121" s="11">
        <f t="shared" ca="1" si="30"/>
        <v>1.0387478269999999</v>
      </c>
      <c r="O121" s="15">
        <f t="shared" si="38"/>
        <v>0</v>
      </c>
      <c r="P121" s="13">
        <f t="shared" ca="1" si="31"/>
        <v>3.8747820000000002E-2</v>
      </c>
      <c r="Q121" s="19">
        <f t="shared" si="32"/>
        <v>0</v>
      </c>
      <c r="R121" s="13">
        <f t="shared" si="39"/>
        <v>0</v>
      </c>
      <c r="S121" s="13"/>
      <c r="T121" s="13"/>
      <c r="U121" s="13"/>
      <c r="V121" s="13"/>
      <c r="W121" s="4" t="str">
        <f t="shared" si="40"/>
        <v>J=</v>
      </c>
      <c r="X121" s="30">
        <f t="shared" si="41"/>
        <v>44635</v>
      </c>
      <c r="Y121" s="4"/>
      <c r="Z121" s="78"/>
      <c r="AA121" s="62"/>
      <c r="AB121" s="64"/>
      <c r="AC121" s="72"/>
      <c r="AD121" s="81"/>
      <c r="AE121" s="81"/>
      <c r="AF121" s="79"/>
      <c r="AG121" s="81"/>
      <c r="AH121" s="78"/>
      <c r="AI121" s="80"/>
      <c r="AJ121" s="6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36">
        <f t="shared" si="33"/>
        <v>44380</v>
      </c>
      <c r="B122" s="14">
        <f t="shared" ca="1" si="42"/>
        <v>1.0393084500000001</v>
      </c>
      <c r="C122" s="13">
        <f t="shared" si="34"/>
        <v>1</v>
      </c>
      <c r="D122" s="12">
        <f ca="1">IF(A122&lt;$B$1,VLOOKUP(A122,[1]DI!$A$4:$B$15000,2,FALSE),0)</f>
        <v>0</v>
      </c>
      <c r="E122" s="13">
        <f t="shared" ca="1" si="43"/>
        <v>1</v>
      </c>
      <c r="F122" s="13">
        <f ca="1">(TRUNC(PRODUCT($E$12:$E121),16))</f>
        <v>1.0094776232990701</v>
      </c>
      <c r="G122" s="13">
        <f t="shared" si="44"/>
        <v>1</v>
      </c>
      <c r="H122" s="13">
        <f t="shared" ca="1" si="45"/>
        <v>1.00947762</v>
      </c>
      <c r="I122" s="12">
        <f t="shared" si="46"/>
        <v>0.1</v>
      </c>
      <c r="J122" s="30">
        <f t="shared" si="35"/>
        <v>44270</v>
      </c>
      <c r="K122" s="2">
        <f t="shared" si="36"/>
        <v>76</v>
      </c>
      <c r="L122" s="15">
        <f t="shared" si="37"/>
        <v>77</v>
      </c>
      <c r="M122" s="11">
        <f t="shared" si="29"/>
        <v>1.029550763</v>
      </c>
      <c r="N122" s="11">
        <f t="shared" ca="1" si="30"/>
        <v>1.0393084539999999</v>
      </c>
      <c r="O122" s="15">
        <f t="shared" si="38"/>
        <v>0</v>
      </c>
      <c r="P122" s="13">
        <f t="shared" ca="1" si="31"/>
        <v>3.9308450000000002E-2</v>
      </c>
      <c r="Q122" s="19">
        <f t="shared" si="32"/>
        <v>0</v>
      </c>
      <c r="R122" s="13">
        <f t="shared" si="39"/>
        <v>0</v>
      </c>
      <c r="S122" s="13"/>
      <c r="T122" s="13"/>
      <c r="U122" s="13"/>
      <c r="V122" s="13"/>
      <c r="W122" s="4" t="str">
        <f t="shared" si="40"/>
        <v>J=</v>
      </c>
      <c r="X122" s="30">
        <f t="shared" si="41"/>
        <v>44635</v>
      </c>
      <c r="Y122" s="4"/>
      <c r="Z122" s="78"/>
      <c r="AA122" s="62"/>
      <c r="AB122" s="64"/>
      <c r="AC122" s="72"/>
      <c r="AD122" s="81"/>
      <c r="AE122" s="81"/>
      <c r="AF122" s="79"/>
      <c r="AG122" s="81"/>
      <c r="AH122" s="78"/>
      <c r="AI122" s="80"/>
      <c r="AJ122" s="6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36">
        <f t="shared" si="33"/>
        <v>44381</v>
      </c>
      <c r="B123" s="14">
        <f t="shared" ca="1" si="42"/>
        <v>1.0393084500000001</v>
      </c>
      <c r="C123" s="13">
        <f t="shared" si="34"/>
        <v>1</v>
      </c>
      <c r="D123" s="12">
        <f ca="1">IF(A123&lt;$B$1,VLOOKUP(A123,[1]DI!$A$4:$B$15000,2,FALSE),0)</f>
        <v>0</v>
      </c>
      <c r="E123" s="13">
        <f t="shared" ca="1" si="43"/>
        <v>1</v>
      </c>
      <c r="F123" s="13">
        <f ca="1">(TRUNC(PRODUCT($E$12:$E122),16))</f>
        <v>1.0094776232990701</v>
      </c>
      <c r="G123" s="13">
        <f t="shared" si="44"/>
        <v>1</v>
      </c>
      <c r="H123" s="13">
        <f t="shared" ca="1" si="45"/>
        <v>1.00947762</v>
      </c>
      <c r="I123" s="12">
        <f t="shared" si="46"/>
        <v>0.1</v>
      </c>
      <c r="J123" s="30">
        <f t="shared" si="35"/>
        <v>44270</v>
      </c>
      <c r="K123" s="2">
        <f t="shared" si="36"/>
        <v>76</v>
      </c>
      <c r="L123" s="15">
        <f t="shared" si="37"/>
        <v>77</v>
      </c>
      <c r="M123" s="11">
        <f t="shared" si="29"/>
        <v>1.029550763</v>
      </c>
      <c r="N123" s="11">
        <f t="shared" ca="1" si="30"/>
        <v>1.0393084539999999</v>
      </c>
      <c r="O123" s="15">
        <f t="shared" si="38"/>
        <v>0</v>
      </c>
      <c r="P123" s="13">
        <f t="shared" ca="1" si="31"/>
        <v>3.9308450000000002E-2</v>
      </c>
      <c r="Q123" s="19">
        <f t="shared" si="32"/>
        <v>0</v>
      </c>
      <c r="R123" s="13">
        <f t="shared" si="39"/>
        <v>0</v>
      </c>
      <c r="S123" s="13"/>
      <c r="T123" s="13"/>
      <c r="U123" s="13"/>
      <c r="V123" s="13"/>
      <c r="W123" s="4" t="str">
        <f t="shared" si="40"/>
        <v>J=</v>
      </c>
      <c r="X123" s="30">
        <f t="shared" si="41"/>
        <v>44635</v>
      </c>
      <c r="Y123" s="4"/>
      <c r="Z123" s="78"/>
      <c r="AA123" s="62"/>
      <c r="AB123" s="64"/>
      <c r="AC123" s="72"/>
      <c r="AD123" s="81"/>
      <c r="AE123" s="81"/>
      <c r="AF123" s="79"/>
      <c r="AG123" s="81"/>
      <c r="AH123" s="78"/>
      <c r="AI123" s="80"/>
      <c r="AJ123" s="6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36">
        <f t="shared" si="33"/>
        <v>44382</v>
      </c>
      <c r="B124" s="14">
        <f t="shared" ca="1" si="42"/>
        <v>1.0393084500000001</v>
      </c>
      <c r="C124" s="13">
        <f t="shared" si="34"/>
        <v>1</v>
      </c>
      <c r="D124" s="12">
        <f ca="1">IF(A124&lt;$B$1,VLOOKUP(A124,[1]DI!$A$4:$B$15000,2,FALSE),0)</f>
        <v>4.1500000000000002E-2</v>
      </c>
      <c r="E124" s="13">
        <f t="shared" ca="1" si="43"/>
        <v>1.00016137</v>
      </c>
      <c r="F124" s="13">
        <f ca="1">(TRUNC(PRODUCT($E$12:$E123),16))</f>
        <v>1.0094776232990701</v>
      </c>
      <c r="G124" s="13">
        <f t="shared" si="44"/>
        <v>1</v>
      </c>
      <c r="H124" s="13">
        <f t="shared" ca="1" si="45"/>
        <v>1.00947762</v>
      </c>
      <c r="I124" s="12">
        <f t="shared" si="46"/>
        <v>0.1</v>
      </c>
      <c r="J124" s="30">
        <f t="shared" si="35"/>
        <v>44270</v>
      </c>
      <c r="K124" s="2">
        <f t="shared" si="36"/>
        <v>77</v>
      </c>
      <c r="L124" s="15">
        <f t="shared" si="37"/>
        <v>77</v>
      </c>
      <c r="M124" s="11">
        <f t="shared" si="29"/>
        <v>1.029550763</v>
      </c>
      <c r="N124" s="11">
        <f t="shared" ca="1" si="30"/>
        <v>1.0393084539999999</v>
      </c>
      <c r="O124" s="15">
        <f t="shared" si="38"/>
        <v>0</v>
      </c>
      <c r="P124" s="13">
        <f t="shared" ca="1" si="31"/>
        <v>3.9308450000000002E-2</v>
      </c>
      <c r="Q124" s="19">
        <f t="shared" si="32"/>
        <v>0</v>
      </c>
      <c r="R124" s="13">
        <f t="shared" si="39"/>
        <v>0</v>
      </c>
      <c r="S124" s="13"/>
      <c r="T124" s="13"/>
      <c r="U124" s="13"/>
      <c r="V124" s="13"/>
      <c r="W124" s="4" t="str">
        <f t="shared" si="40"/>
        <v>J=</v>
      </c>
      <c r="X124" s="30">
        <f t="shared" si="41"/>
        <v>44635</v>
      </c>
      <c r="Y124" s="4"/>
      <c r="Z124" s="78"/>
      <c r="AA124" s="62"/>
      <c r="AB124" s="64"/>
      <c r="AC124" s="72"/>
      <c r="AD124" s="81"/>
      <c r="AE124" s="81"/>
      <c r="AF124" s="79"/>
      <c r="AG124" s="81"/>
      <c r="AH124" s="78"/>
      <c r="AI124" s="80"/>
      <c r="AJ124" s="6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36">
        <f t="shared" si="33"/>
        <v>44383</v>
      </c>
      <c r="B125" s="14">
        <f t="shared" ca="1" si="42"/>
        <v>1.0398693800000001</v>
      </c>
      <c r="C125" s="13">
        <f t="shared" si="34"/>
        <v>1</v>
      </c>
      <c r="D125" s="12">
        <f ca="1">IF(A125&lt;$B$1,VLOOKUP(A125,[1]DI!$A$4:$B$15000,2,FALSE),0)</f>
        <v>4.1500000000000002E-2</v>
      </c>
      <c r="E125" s="13">
        <f t="shared" ca="1" si="43"/>
        <v>1.00016137</v>
      </c>
      <c r="F125" s="13">
        <f ca="1">(TRUNC(PRODUCT($E$12:$E124),16))</f>
        <v>1.00964052270314</v>
      </c>
      <c r="G125" s="13">
        <f t="shared" si="44"/>
        <v>1</v>
      </c>
      <c r="H125" s="13">
        <f t="shared" ca="1" si="45"/>
        <v>1.00964052</v>
      </c>
      <c r="I125" s="12">
        <f t="shared" si="46"/>
        <v>0.1</v>
      </c>
      <c r="J125" s="30">
        <f t="shared" si="35"/>
        <v>44270</v>
      </c>
      <c r="K125" s="2">
        <f t="shared" si="36"/>
        <v>78</v>
      </c>
      <c r="L125" s="15">
        <f t="shared" si="37"/>
        <v>78</v>
      </c>
      <c r="M125" s="11">
        <f t="shared" si="29"/>
        <v>1.0299402280000001</v>
      </c>
      <c r="N125" s="11">
        <f t="shared" ca="1" si="30"/>
        <v>1.039869387</v>
      </c>
      <c r="O125" s="15">
        <f t="shared" si="38"/>
        <v>0</v>
      </c>
      <c r="P125" s="13">
        <f t="shared" ca="1" si="31"/>
        <v>3.9869380000000003E-2</v>
      </c>
      <c r="Q125" s="19">
        <f t="shared" si="32"/>
        <v>0</v>
      </c>
      <c r="R125" s="13">
        <f t="shared" si="39"/>
        <v>0</v>
      </c>
      <c r="S125" s="13"/>
      <c r="T125" s="13"/>
      <c r="U125" s="13"/>
      <c r="V125" s="13"/>
      <c r="W125" s="4" t="str">
        <f t="shared" si="40"/>
        <v>J=</v>
      </c>
      <c r="X125" s="30">
        <f t="shared" si="41"/>
        <v>44635</v>
      </c>
      <c r="Y125" s="4"/>
      <c r="Z125" s="78"/>
      <c r="AA125" s="62"/>
      <c r="AB125" s="64"/>
      <c r="AC125" s="72"/>
      <c r="AD125" s="81"/>
      <c r="AE125" s="81"/>
      <c r="AF125" s="79"/>
      <c r="AG125" s="81"/>
      <c r="AH125" s="78"/>
      <c r="AI125" s="80"/>
      <c r="AJ125" s="6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36">
        <f t="shared" si="33"/>
        <v>44384</v>
      </c>
      <c r="B126" s="14">
        <f t="shared" ca="1" si="42"/>
        <v>1.04043062</v>
      </c>
      <c r="C126" s="13">
        <f t="shared" si="34"/>
        <v>1</v>
      </c>
      <c r="D126" s="12">
        <f ca="1">IF(A126&lt;$B$1,VLOOKUP(A126,[1]DI!$A$4:$B$15000,2,FALSE),0)</f>
        <v>4.1500000000000002E-2</v>
      </c>
      <c r="E126" s="13">
        <f t="shared" ca="1" si="43"/>
        <v>1.00016137</v>
      </c>
      <c r="F126" s="13">
        <f ca="1">(TRUNC(PRODUCT($E$12:$E125),16))</f>
        <v>1.0098034483942899</v>
      </c>
      <c r="G126" s="13">
        <f t="shared" si="44"/>
        <v>1</v>
      </c>
      <c r="H126" s="13">
        <f t="shared" ca="1" si="45"/>
        <v>1.0098034499999999</v>
      </c>
      <c r="I126" s="12">
        <f t="shared" si="46"/>
        <v>0.1</v>
      </c>
      <c r="J126" s="30">
        <f t="shared" si="35"/>
        <v>44270</v>
      </c>
      <c r="K126" s="2">
        <f t="shared" si="36"/>
        <v>79</v>
      </c>
      <c r="L126" s="15">
        <f t="shared" si="37"/>
        <v>79</v>
      </c>
      <c r="M126" s="11">
        <f t="shared" si="29"/>
        <v>1.0303298409999999</v>
      </c>
      <c r="N126" s="11">
        <f t="shared" ca="1" si="30"/>
        <v>1.040430628</v>
      </c>
      <c r="O126" s="15">
        <f t="shared" si="38"/>
        <v>0</v>
      </c>
      <c r="P126" s="13">
        <f t="shared" ca="1" si="31"/>
        <v>4.043062E-2</v>
      </c>
      <c r="Q126" s="19">
        <f t="shared" si="32"/>
        <v>0</v>
      </c>
      <c r="R126" s="13">
        <f t="shared" si="39"/>
        <v>0</v>
      </c>
      <c r="S126" s="13"/>
      <c r="T126" s="13"/>
      <c r="U126" s="13"/>
      <c r="V126" s="13"/>
      <c r="W126" s="4" t="str">
        <f t="shared" si="40"/>
        <v>J=</v>
      </c>
      <c r="X126" s="30">
        <f t="shared" si="41"/>
        <v>44635</v>
      </c>
      <c r="Y126" s="4"/>
      <c r="Z126" s="78"/>
      <c r="AA126" s="62"/>
      <c r="AB126" s="64"/>
      <c r="AC126" s="72"/>
      <c r="AD126" s="81"/>
      <c r="AE126" s="81"/>
      <c r="AF126" s="79"/>
      <c r="AG126" s="81"/>
      <c r="AH126" s="78"/>
      <c r="AI126" s="80"/>
      <c r="AJ126" s="6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36">
        <f t="shared" si="33"/>
        <v>44385</v>
      </c>
      <c r="B127" s="14">
        <f t="shared" ca="1" si="42"/>
        <v>1.0409921600000001</v>
      </c>
      <c r="C127" s="13">
        <f t="shared" si="34"/>
        <v>1</v>
      </c>
      <c r="D127" s="12">
        <f ca="1">IF(A127&lt;$B$1,VLOOKUP(A127,[1]DI!$A$4:$B$15000,2,FALSE),0)</f>
        <v>4.1500000000000002E-2</v>
      </c>
      <c r="E127" s="13">
        <f t="shared" ca="1" si="43"/>
        <v>1.00016137</v>
      </c>
      <c r="F127" s="13">
        <f ca="1">(TRUNC(PRODUCT($E$12:$E126),16))</f>
        <v>1.0099664003767601</v>
      </c>
      <c r="G127" s="13">
        <f t="shared" si="44"/>
        <v>1</v>
      </c>
      <c r="H127" s="13">
        <f t="shared" ca="1" si="45"/>
        <v>1.0099663999999999</v>
      </c>
      <c r="I127" s="12">
        <f t="shared" si="46"/>
        <v>0.1</v>
      </c>
      <c r="J127" s="30">
        <f t="shared" si="35"/>
        <v>44270</v>
      </c>
      <c r="K127" s="2">
        <f t="shared" si="36"/>
        <v>80</v>
      </c>
      <c r="L127" s="15">
        <f t="shared" si="37"/>
        <v>80</v>
      </c>
      <c r="M127" s="11">
        <f t="shared" si="29"/>
        <v>1.0307196009999999</v>
      </c>
      <c r="N127" s="11">
        <f t="shared" ca="1" si="30"/>
        <v>1.040992165</v>
      </c>
      <c r="O127" s="15">
        <f t="shared" si="38"/>
        <v>0</v>
      </c>
      <c r="P127" s="13">
        <f t="shared" ca="1" si="31"/>
        <v>4.099216E-2</v>
      </c>
      <c r="Q127" s="19">
        <f t="shared" si="32"/>
        <v>0</v>
      </c>
      <c r="R127" s="13">
        <f t="shared" si="39"/>
        <v>0</v>
      </c>
      <c r="S127" s="13"/>
      <c r="T127" s="13"/>
      <c r="U127" s="13"/>
      <c r="V127" s="13"/>
      <c r="W127" s="4" t="str">
        <f t="shared" si="40"/>
        <v>J=</v>
      </c>
      <c r="X127" s="30">
        <f t="shared" si="41"/>
        <v>44635</v>
      </c>
      <c r="Y127" s="4"/>
      <c r="Z127" s="78"/>
      <c r="AA127" s="62"/>
      <c r="AB127" s="64"/>
      <c r="AC127" s="72"/>
      <c r="AD127" s="81"/>
      <c r="AE127" s="81"/>
      <c r="AF127" s="79"/>
      <c r="AG127" s="81"/>
      <c r="AH127" s="78"/>
      <c r="AI127" s="80"/>
      <c r="AJ127" s="6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36">
        <f t="shared" si="33"/>
        <v>44386</v>
      </c>
      <c r="B128" s="14">
        <f t="shared" ca="1" si="42"/>
        <v>1.0415540000000001</v>
      </c>
      <c r="C128" s="13">
        <f t="shared" si="34"/>
        <v>1</v>
      </c>
      <c r="D128" s="12">
        <f ca="1">IF(A128&lt;$B$1,VLOOKUP(A128,[1]DI!$A$4:$B$15000,2,FALSE),0)</f>
        <v>4.1500000000000002E-2</v>
      </c>
      <c r="E128" s="13">
        <f t="shared" ca="1" si="43"/>
        <v>1.00016137</v>
      </c>
      <c r="F128" s="13">
        <f ca="1">(TRUNC(PRODUCT($E$12:$E127),16))</f>
        <v>1.01012937865479</v>
      </c>
      <c r="G128" s="13">
        <f t="shared" si="44"/>
        <v>1</v>
      </c>
      <c r="H128" s="13">
        <f t="shared" ca="1" si="45"/>
        <v>1.01012938</v>
      </c>
      <c r="I128" s="12">
        <f t="shared" si="46"/>
        <v>0.1</v>
      </c>
      <c r="J128" s="30">
        <f t="shared" si="35"/>
        <v>44270</v>
      </c>
      <c r="K128" s="2">
        <f t="shared" si="36"/>
        <v>81</v>
      </c>
      <c r="L128" s="15">
        <f t="shared" si="37"/>
        <v>81</v>
      </c>
      <c r="M128" s="11">
        <f t="shared" si="29"/>
        <v>1.0311095079999999</v>
      </c>
      <c r="N128" s="11">
        <f t="shared" ca="1" si="30"/>
        <v>1.0415540080000001</v>
      </c>
      <c r="O128" s="15">
        <f t="shared" si="38"/>
        <v>0</v>
      </c>
      <c r="P128" s="13">
        <f t="shared" ca="1" si="31"/>
        <v>4.1554000000000001E-2</v>
      </c>
      <c r="Q128" s="19">
        <f t="shared" si="32"/>
        <v>0</v>
      </c>
      <c r="R128" s="13">
        <f t="shared" si="39"/>
        <v>0</v>
      </c>
      <c r="S128" s="13"/>
      <c r="T128" s="13"/>
      <c r="U128" s="13"/>
      <c r="V128" s="13"/>
      <c r="W128" s="4" t="str">
        <f t="shared" si="40"/>
        <v>J=</v>
      </c>
      <c r="X128" s="30">
        <f t="shared" si="41"/>
        <v>44635</v>
      </c>
      <c r="Y128" s="4"/>
      <c r="Z128" s="78"/>
      <c r="AA128" s="62"/>
      <c r="AB128" s="64"/>
      <c r="AC128" s="72"/>
      <c r="AD128" s="81"/>
      <c r="AE128" s="81"/>
      <c r="AF128" s="79"/>
      <c r="AG128" s="81"/>
      <c r="AH128" s="78"/>
      <c r="AI128" s="80"/>
      <c r="AJ128" s="6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36">
        <f t="shared" si="33"/>
        <v>44387</v>
      </c>
      <c r="B129" s="14">
        <f t="shared" ca="1" si="42"/>
        <v>1.0421161400000001</v>
      </c>
      <c r="C129" s="13">
        <f t="shared" si="34"/>
        <v>1</v>
      </c>
      <c r="D129" s="12">
        <f ca="1">IF(A129&lt;$B$1,VLOOKUP(A129,[1]DI!$A$4:$B$15000,2,FALSE),0)</f>
        <v>0</v>
      </c>
      <c r="E129" s="13">
        <f t="shared" ca="1" si="43"/>
        <v>1</v>
      </c>
      <c r="F129" s="13">
        <f ca="1">(TRUNC(PRODUCT($E$12:$E128),16))</f>
        <v>1.0102923832326201</v>
      </c>
      <c r="G129" s="13">
        <f t="shared" si="44"/>
        <v>1</v>
      </c>
      <c r="H129" s="13">
        <f t="shared" ca="1" si="45"/>
        <v>1.0102923800000001</v>
      </c>
      <c r="I129" s="12">
        <f t="shared" si="46"/>
        <v>0.1</v>
      </c>
      <c r="J129" s="30">
        <f t="shared" si="35"/>
        <v>44270</v>
      </c>
      <c r="K129" s="2">
        <f t="shared" si="36"/>
        <v>81</v>
      </c>
      <c r="L129" s="15">
        <f t="shared" si="37"/>
        <v>82</v>
      </c>
      <c r="M129" s="11">
        <f t="shared" si="29"/>
        <v>1.0314995629999999</v>
      </c>
      <c r="N129" s="11">
        <f t="shared" ca="1" si="30"/>
        <v>1.0421161480000001</v>
      </c>
      <c r="O129" s="15">
        <f t="shared" si="38"/>
        <v>0</v>
      </c>
      <c r="P129" s="13">
        <f t="shared" ca="1" si="31"/>
        <v>4.2116140000000003E-2</v>
      </c>
      <c r="Q129" s="19">
        <f t="shared" si="32"/>
        <v>0</v>
      </c>
      <c r="R129" s="13">
        <f t="shared" si="39"/>
        <v>0</v>
      </c>
      <c r="S129" s="13"/>
      <c r="T129" s="13"/>
      <c r="U129" s="13"/>
      <c r="V129" s="13"/>
      <c r="W129" s="4" t="str">
        <f t="shared" si="40"/>
        <v>J=</v>
      </c>
      <c r="X129" s="30">
        <f t="shared" si="41"/>
        <v>44635</v>
      </c>
      <c r="Y129" s="4"/>
      <c r="Z129" s="78"/>
      <c r="AA129" s="62"/>
      <c r="AB129" s="64"/>
      <c r="AC129" s="72"/>
      <c r="AD129" s="81"/>
      <c r="AE129" s="81"/>
      <c r="AF129" s="79"/>
      <c r="AG129" s="81"/>
      <c r="AH129" s="78"/>
      <c r="AI129" s="80"/>
      <c r="AJ129" s="6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36">
        <f t="shared" si="33"/>
        <v>44388</v>
      </c>
      <c r="B130" s="14">
        <f t="shared" ca="1" si="42"/>
        <v>1.0421161400000001</v>
      </c>
      <c r="C130" s="13">
        <f t="shared" si="34"/>
        <v>1</v>
      </c>
      <c r="D130" s="12">
        <f ca="1">IF(A130&lt;$B$1,VLOOKUP(A130,[1]DI!$A$4:$B$15000,2,FALSE),0)</f>
        <v>0</v>
      </c>
      <c r="E130" s="13">
        <f t="shared" ca="1" si="43"/>
        <v>1</v>
      </c>
      <c r="F130" s="13">
        <f ca="1">(TRUNC(PRODUCT($E$12:$E129),16))</f>
        <v>1.0102923832326201</v>
      </c>
      <c r="G130" s="13">
        <f t="shared" si="44"/>
        <v>1</v>
      </c>
      <c r="H130" s="13">
        <f t="shared" ca="1" si="45"/>
        <v>1.0102923800000001</v>
      </c>
      <c r="I130" s="12">
        <f t="shared" si="46"/>
        <v>0.1</v>
      </c>
      <c r="J130" s="30">
        <f t="shared" si="35"/>
        <v>44270</v>
      </c>
      <c r="K130" s="2">
        <f t="shared" si="36"/>
        <v>81</v>
      </c>
      <c r="L130" s="15">
        <f t="shared" si="37"/>
        <v>82</v>
      </c>
      <c r="M130" s="11">
        <f t="shared" si="29"/>
        <v>1.0314995629999999</v>
      </c>
      <c r="N130" s="11">
        <f t="shared" ca="1" si="30"/>
        <v>1.0421161480000001</v>
      </c>
      <c r="O130" s="15">
        <f t="shared" si="38"/>
        <v>0</v>
      </c>
      <c r="P130" s="13">
        <f t="shared" ca="1" si="31"/>
        <v>4.2116140000000003E-2</v>
      </c>
      <c r="Q130" s="19">
        <f t="shared" si="32"/>
        <v>0</v>
      </c>
      <c r="R130" s="13">
        <f t="shared" si="39"/>
        <v>0</v>
      </c>
      <c r="S130" s="13"/>
      <c r="T130" s="13"/>
      <c r="U130" s="13"/>
      <c r="V130" s="13"/>
      <c r="W130" s="4" t="str">
        <f t="shared" si="40"/>
        <v>J=</v>
      </c>
      <c r="X130" s="30">
        <f t="shared" si="41"/>
        <v>44635</v>
      </c>
      <c r="Y130" s="4"/>
      <c r="Z130" s="78"/>
      <c r="AA130" s="62"/>
      <c r="AB130" s="64"/>
      <c r="AC130" s="72"/>
      <c r="AD130" s="81"/>
      <c r="AE130" s="81"/>
      <c r="AF130" s="79"/>
      <c r="AG130" s="81"/>
      <c r="AH130" s="78"/>
      <c r="AI130" s="80"/>
      <c r="AJ130" s="6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36">
        <f t="shared" si="33"/>
        <v>44389</v>
      </c>
      <c r="B131" s="14">
        <f t="shared" ca="1" si="42"/>
        <v>1.0421161400000001</v>
      </c>
      <c r="C131" s="13">
        <f t="shared" si="34"/>
        <v>1</v>
      </c>
      <c r="D131" s="12">
        <f ca="1">IF(A131&lt;$B$1,VLOOKUP(A131,[1]DI!$A$4:$B$15000,2,FALSE),0)</f>
        <v>4.1500000000000002E-2</v>
      </c>
      <c r="E131" s="13">
        <f t="shared" ca="1" si="43"/>
        <v>1.00016137</v>
      </c>
      <c r="F131" s="13">
        <f ca="1">(TRUNC(PRODUCT($E$12:$E130),16))</f>
        <v>1.0102923832326201</v>
      </c>
      <c r="G131" s="13">
        <f t="shared" si="44"/>
        <v>1</v>
      </c>
      <c r="H131" s="13">
        <f t="shared" ca="1" si="45"/>
        <v>1.0102923800000001</v>
      </c>
      <c r="I131" s="12">
        <f t="shared" si="46"/>
        <v>0.1</v>
      </c>
      <c r="J131" s="30">
        <f t="shared" si="35"/>
        <v>44270</v>
      </c>
      <c r="K131" s="2">
        <f t="shared" si="36"/>
        <v>82</v>
      </c>
      <c r="L131" s="15">
        <f t="shared" si="37"/>
        <v>82</v>
      </c>
      <c r="M131" s="11">
        <f t="shared" si="29"/>
        <v>1.0314995629999999</v>
      </c>
      <c r="N131" s="11">
        <f t="shared" ca="1" si="30"/>
        <v>1.0421161480000001</v>
      </c>
      <c r="O131" s="15">
        <f t="shared" si="38"/>
        <v>0</v>
      </c>
      <c r="P131" s="13">
        <f t="shared" ca="1" si="31"/>
        <v>4.2116140000000003E-2</v>
      </c>
      <c r="Q131" s="19">
        <f t="shared" si="32"/>
        <v>0</v>
      </c>
      <c r="R131" s="13">
        <f t="shared" si="39"/>
        <v>0</v>
      </c>
      <c r="S131" s="13"/>
      <c r="T131" s="13"/>
      <c r="U131" s="13"/>
      <c r="V131" s="13"/>
      <c r="W131" s="4" t="str">
        <f t="shared" si="40"/>
        <v>J=</v>
      </c>
      <c r="X131" s="30">
        <f t="shared" si="41"/>
        <v>44635</v>
      </c>
      <c r="Y131" s="4"/>
      <c r="Z131" s="78"/>
      <c r="AA131" s="62"/>
      <c r="AB131" s="64"/>
      <c r="AC131" s="72"/>
      <c r="AD131" s="81"/>
      <c r="AE131" s="81"/>
      <c r="AF131" s="79"/>
      <c r="AG131" s="81"/>
      <c r="AH131" s="78"/>
      <c r="AI131" s="80"/>
      <c r="AJ131" s="6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36">
        <f t="shared" si="33"/>
        <v>44390</v>
      </c>
      <c r="B132" s="14">
        <f t="shared" ca="1" si="42"/>
        <v>1.04267859</v>
      </c>
      <c r="C132" s="13">
        <f t="shared" si="34"/>
        <v>1</v>
      </c>
      <c r="D132" s="12">
        <f ca="1">IF(A132&lt;$B$1,VLOOKUP(A132,[1]DI!$A$4:$B$15000,2,FALSE),0)</f>
        <v>4.1500000000000002E-2</v>
      </c>
      <c r="E132" s="13">
        <f t="shared" ca="1" si="43"/>
        <v>1.00016137</v>
      </c>
      <c r="F132" s="13">
        <f ca="1">(TRUNC(PRODUCT($E$12:$E131),16))</f>
        <v>1.0104554141144999</v>
      </c>
      <c r="G132" s="13">
        <f t="shared" si="44"/>
        <v>1</v>
      </c>
      <c r="H132" s="13">
        <f t="shared" ca="1" si="45"/>
        <v>1.0104554100000001</v>
      </c>
      <c r="I132" s="12">
        <f t="shared" si="46"/>
        <v>0.1</v>
      </c>
      <c r="J132" s="30">
        <f t="shared" si="35"/>
        <v>44270</v>
      </c>
      <c r="K132" s="2">
        <f t="shared" si="36"/>
        <v>83</v>
      </c>
      <c r="L132" s="15">
        <f t="shared" si="37"/>
        <v>83</v>
      </c>
      <c r="M132" s="11">
        <f t="shared" si="29"/>
        <v>1.0318897650000001</v>
      </c>
      <c r="N132" s="11">
        <f t="shared" ca="1" si="30"/>
        <v>1.042678596</v>
      </c>
      <c r="O132" s="15">
        <f t="shared" si="38"/>
        <v>0</v>
      </c>
      <c r="P132" s="13">
        <f t="shared" ca="1" si="31"/>
        <v>4.2678590000000002E-2</v>
      </c>
      <c r="Q132" s="19">
        <f t="shared" si="32"/>
        <v>0</v>
      </c>
      <c r="R132" s="13">
        <f t="shared" si="39"/>
        <v>0</v>
      </c>
      <c r="S132" s="13"/>
      <c r="T132" s="13"/>
      <c r="U132" s="13"/>
      <c r="V132" s="13"/>
      <c r="W132" s="4" t="str">
        <f t="shared" si="40"/>
        <v>J=</v>
      </c>
      <c r="X132" s="30">
        <f t="shared" si="41"/>
        <v>44635</v>
      </c>
      <c r="Y132" s="4"/>
      <c r="Z132" s="78"/>
      <c r="AA132" s="62"/>
      <c r="AB132" s="64"/>
      <c r="AC132" s="72"/>
      <c r="AD132" s="81"/>
      <c r="AE132" s="81"/>
      <c r="AF132" s="79"/>
      <c r="AG132" s="81"/>
      <c r="AH132" s="78"/>
      <c r="AI132" s="80"/>
      <c r="AJ132" s="6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36">
        <f t="shared" si="33"/>
        <v>44391</v>
      </c>
      <c r="B133" s="14">
        <f t="shared" ca="1" si="42"/>
        <v>1.04324135</v>
      </c>
      <c r="C133" s="13">
        <f t="shared" si="34"/>
        <v>1</v>
      </c>
      <c r="D133" s="12">
        <f ca="1">IF(A133&lt;$B$1,VLOOKUP(A133,[1]DI!$A$4:$B$15000,2,FALSE),0)</f>
        <v>4.1500000000000002E-2</v>
      </c>
      <c r="E133" s="13">
        <f t="shared" ca="1" si="43"/>
        <v>1.00016137</v>
      </c>
      <c r="F133" s="13">
        <f ca="1">(TRUNC(PRODUCT($E$12:$E132),16))</f>
        <v>1.01061847130468</v>
      </c>
      <c r="G133" s="13">
        <f t="shared" si="44"/>
        <v>1</v>
      </c>
      <c r="H133" s="13">
        <f t="shared" ca="1" si="45"/>
        <v>1.01061847</v>
      </c>
      <c r="I133" s="12">
        <f t="shared" si="46"/>
        <v>0.1</v>
      </c>
      <c r="J133" s="30">
        <f t="shared" si="35"/>
        <v>44270</v>
      </c>
      <c r="K133" s="2">
        <f t="shared" si="36"/>
        <v>84</v>
      </c>
      <c r="L133" s="15">
        <f t="shared" si="37"/>
        <v>84</v>
      </c>
      <c r="M133" s="11">
        <f t="shared" si="29"/>
        <v>1.0322801150000001</v>
      </c>
      <c r="N133" s="11">
        <f t="shared" ca="1" si="30"/>
        <v>1.04324135</v>
      </c>
      <c r="O133" s="15">
        <f t="shared" si="38"/>
        <v>0</v>
      </c>
      <c r="P133" s="13">
        <f t="shared" ca="1" si="31"/>
        <v>4.3241349999999998E-2</v>
      </c>
      <c r="Q133" s="19">
        <f t="shared" si="32"/>
        <v>0</v>
      </c>
      <c r="R133" s="13">
        <f t="shared" si="39"/>
        <v>0</v>
      </c>
      <c r="S133" s="13"/>
      <c r="T133" s="13"/>
      <c r="U133" s="13"/>
      <c r="V133" s="13"/>
      <c r="W133" s="4" t="str">
        <f t="shared" si="40"/>
        <v>J=</v>
      </c>
      <c r="X133" s="30">
        <f t="shared" si="41"/>
        <v>44635</v>
      </c>
      <c r="Y133" s="4"/>
      <c r="Z133" s="78"/>
      <c r="AA133" s="62"/>
      <c r="AB133" s="64"/>
      <c r="AC133" s="72"/>
      <c r="AD133" s="81"/>
      <c r="AE133" s="81"/>
      <c r="AF133" s="79"/>
      <c r="AG133" s="81"/>
      <c r="AH133" s="78"/>
      <c r="AI133" s="80"/>
      <c r="AJ133" s="6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36">
        <f t="shared" si="33"/>
        <v>44392</v>
      </c>
      <c r="B134" s="14">
        <f t="shared" ca="1" si="42"/>
        <v>1.0438044</v>
      </c>
      <c r="C134" s="13">
        <f t="shared" si="34"/>
        <v>1</v>
      </c>
      <c r="D134" s="12">
        <f ca="1">IF(A134&lt;$B$1,VLOOKUP(A134,[1]DI!$A$4:$B$15000,2,FALSE),0)</f>
        <v>4.1500000000000002E-2</v>
      </c>
      <c r="E134" s="13">
        <f t="shared" ca="1" si="43"/>
        <v>1.00016137</v>
      </c>
      <c r="F134" s="13">
        <f ca="1">(TRUNC(PRODUCT($E$12:$E133),16))</f>
        <v>1.01078155480739</v>
      </c>
      <c r="G134" s="13">
        <f t="shared" si="44"/>
        <v>1</v>
      </c>
      <c r="H134" s="13">
        <f t="shared" ca="1" si="45"/>
        <v>1.0107815499999999</v>
      </c>
      <c r="I134" s="12">
        <f t="shared" si="46"/>
        <v>0.1</v>
      </c>
      <c r="J134" s="30">
        <f t="shared" si="35"/>
        <v>44270</v>
      </c>
      <c r="K134" s="2">
        <f t="shared" si="36"/>
        <v>85</v>
      </c>
      <c r="L134" s="15">
        <f t="shared" si="37"/>
        <v>85</v>
      </c>
      <c r="M134" s="11">
        <f t="shared" si="29"/>
        <v>1.0326706130000001</v>
      </c>
      <c r="N134" s="11">
        <f t="shared" ca="1" si="30"/>
        <v>1.043804403</v>
      </c>
      <c r="O134" s="15">
        <f t="shared" si="38"/>
        <v>0</v>
      </c>
      <c r="P134" s="13">
        <f t="shared" ca="1" si="31"/>
        <v>4.38044E-2</v>
      </c>
      <c r="Q134" s="19">
        <f t="shared" si="32"/>
        <v>0</v>
      </c>
      <c r="R134" s="13">
        <f t="shared" si="39"/>
        <v>0</v>
      </c>
      <c r="S134" s="13"/>
      <c r="T134" s="13"/>
      <c r="U134" s="13"/>
      <c r="V134" s="13"/>
      <c r="W134" s="4" t="str">
        <f t="shared" si="40"/>
        <v>J=</v>
      </c>
      <c r="X134" s="30">
        <f t="shared" si="41"/>
        <v>44635</v>
      </c>
      <c r="Y134" s="4"/>
      <c r="Z134" s="78"/>
      <c r="AA134" s="62"/>
      <c r="AB134" s="64"/>
      <c r="AC134" s="72"/>
      <c r="AD134" s="81"/>
      <c r="AE134" s="81"/>
      <c r="AF134" s="79"/>
      <c r="AG134" s="81"/>
      <c r="AH134" s="78"/>
      <c r="AI134" s="80"/>
      <c r="AJ134" s="6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36">
        <f t="shared" si="33"/>
        <v>44393</v>
      </c>
      <c r="B135" s="14">
        <f t="shared" ca="1" si="42"/>
        <v>1.0443677600000001</v>
      </c>
      <c r="C135" s="13">
        <f t="shared" si="34"/>
        <v>1</v>
      </c>
      <c r="D135" s="12">
        <f ca="1">IF(A135&lt;$B$1,VLOOKUP(A135,[1]DI!$A$4:$B$15000,2,FALSE),0)</f>
        <v>4.1500000000000002E-2</v>
      </c>
      <c r="E135" s="13">
        <f t="shared" ca="1" si="43"/>
        <v>1.00016137</v>
      </c>
      <c r="F135" s="13">
        <f ca="1">(TRUNC(PRODUCT($E$12:$E134),16))</f>
        <v>1.01094466462689</v>
      </c>
      <c r="G135" s="13">
        <f t="shared" si="44"/>
        <v>1</v>
      </c>
      <c r="H135" s="13">
        <f t="shared" ca="1" si="45"/>
        <v>1.0109446600000001</v>
      </c>
      <c r="I135" s="12">
        <f t="shared" si="46"/>
        <v>0.1</v>
      </c>
      <c r="J135" s="30">
        <f t="shared" si="35"/>
        <v>44270</v>
      </c>
      <c r="K135" s="2">
        <f t="shared" si="36"/>
        <v>86</v>
      </c>
      <c r="L135" s="15">
        <f t="shared" si="37"/>
        <v>86</v>
      </c>
      <c r="M135" s="11">
        <f t="shared" si="29"/>
        <v>1.0330612589999999</v>
      </c>
      <c r="N135" s="11">
        <f t="shared" ca="1" si="30"/>
        <v>1.0443677629999999</v>
      </c>
      <c r="O135" s="15">
        <f t="shared" si="38"/>
        <v>0</v>
      </c>
      <c r="P135" s="13">
        <f t="shared" ca="1" si="31"/>
        <v>4.4367759999999999E-2</v>
      </c>
      <c r="Q135" s="19">
        <f t="shared" si="32"/>
        <v>0</v>
      </c>
      <c r="R135" s="13">
        <f t="shared" si="39"/>
        <v>0</v>
      </c>
      <c r="S135" s="13"/>
      <c r="T135" s="13"/>
      <c r="U135" s="13"/>
      <c r="V135" s="13"/>
      <c r="W135" s="4" t="str">
        <f t="shared" si="40"/>
        <v>J=</v>
      </c>
      <c r="X135" s="30">
        <f t="shared" si="41"/>
        <v>44635</v>
      </c>
      <c r="Y135" s="4"/>
      <c r="Z135" s="78"/>
      <c r="AA135" s="62"/>
      <c r="AB135" s="64"/>
      <c r="AC135" s="72"/>
      <c r="AD135" s="81"/>
      <c r="AE135" s="81"/>
      <c r="AF135" s="79"/>
      <c r="AG135" s="81"/>
      <c r="AH135" s="78"/>
      <c r="AI135" s="80"/>
      <c r="AJ135" s="6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36">
        <f t="shared" si="33"/>
        <v>44394</v>
      </c>
      <c r="B136" s="14">
        <f t="shared" ca="1" si="42"/>
        <v>1.0449314300000001</v>
      </c>
      <c r="C136" s="13">
        <f t="shared" si="34"/>
        <v>1</v>
      </c>
      <c r="D136" s="12">
        <f ca="1">IF(A136&lt;$B$1,VLOOKUP(A136,[1]DI!$A$4:$B$15000,2,FALSE),0)</f>
        <v>0</v>
      </c>
      <c r="E136" s="13">
        <f t="shared" ca="1" si="43"/>
        <v>1</v>
      </c>
      <c r="F136" s="13">
        <f ca="1">(TRUNC(PRODUCT($E$12:$E135),16))</f>
        <v>1.0111078007674199</v>
      </c>
      <c r="G136" s="13">
        <f t="shared" si="44"/>
        <v>1</v>
      </c>
      <c r="H136" s="13">
        <f t="shared" ca="1" si="45"/>
        <v>1.0111078</v>
      </c>
      <c r="I136" s="12">
        <f t="shared" si="46"/>
        <v>0.1</v>
      </c>
      <c r="J136" s="30">
        <f t="shared" si="35"/>
        <v>44270</v>
      </c>
      <c r="K136" s="2">
        <f t="shared" si="36"/>
        <v>86</v>
      </c>
      <c r="L136" s="15">
        <f t="shared" si="37"/>
        <v>87</v>
      </c>
      <c r="M136" s="11">
        <f t="shared" si="29"/>
        <v>1.0334520519999999</v>
      </c>
      <c r="N136" s="11">
        <f t="shared" ca="1" si="30"/>
        <v>1.044931431</v>
      </c>
      <c r="O136" s="15">
        <f t="shared" si="38"/>
        <v>0</v>
      </c>
      <c r="P136" s="13">
        <f t="shared" ca="1" si="31"/>
        <v>4.4931430000000001E-2</v>
      </c>
      <c r="Q136" s="19">
        <f t="shared" si="32"/>
        <v>0</v>
      </c>
      <c r="R136" s="13">
        <f t="shared" si="39"/>
        <v>0</v>
      </c>
      <c r="S136" s="13"/>
      <c r="T136" s="13"/>
      <c r="U136" s="13"/>
      <c r="V136" s="13"/>
      <c r="W136" s="4" t="str">
        <f t="shared" si="40"/>
        <v>J=</v>
      </c>
      <c r="X136" s="30">
        <f t="shared" si="41"/>
        <v>44635</v>
      </c>
      <c r="Y136" s="4"/>
      <c r="Z136" s="78"/>
      <c r="AA136" s="62"/>
      <c r="AB136" s="64"/>
      <c r="AC136" s="72"/>
      <c r="AD136" s="81"/>
      <c r="AE136" s="81"/>
      <c r="AF136" s="79"/>
      <c r="AG136" s="81"/>
      <c r="AH136" s="78"/>
      <c r="AI136" s="80"/>
      <c r="AJ136" s="6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36">
        <f t="shared" si="33"/>
        <v>44395</v>
      </c>
      <c r="B137" s="14">
        <f t="shared" ca="1" si="42"/>
        <v>1.0449314300000001</v>
      </c>
      <c r="C137" s="13">
        <f t="shared" si="34"/>
        <v>1</v>
      </c>
      <c r="D137" s="12">
        <f ca="1">IF(A137&lt;$B$1,VLOOKUP(A137,[1]DI!$A$4:$B$15000,2,FALSE),0)</f>
        <v>0</v>
      </c>
      <c r="E137" s="13">
        <f t="shared" ca="1" si="43"/>
        <v>1</v>
      </c>
      <c r="F137" s="13">
        <f ca="1">(TRUNC(PRODUCT($E$12:$E136),16))</f>
        <v>1.0111078007674199</v>
      </c>
      <c r="G137" s="13">
        <f t="shared" si="44"/>
        <v>1</v>
      </c>
      <c r="H137" s="13">
        <f t="shared" ca="1" si="45"/>
        <v>1.0111078</v>
      </c>
      <c r="I137" s="12">
        <f t="shared" si="46"/>
        <v>0.1</v>
      </c>
      <c r="J137" s="30">
        <f t="shared" si="35"/>
        <v>44270</v>
      </c>
      <c r="K137" s="2">
        <f t="shared" si="36"/>
        <v>86</v>
      </c>
      <c r="L137" s="15">
        <f t="shared" si="37"/>
        <v>87</v>
      </c>
      <c r="M137" s="11">
        <f t="shared" si="29"/>
        <v>1.0334520519999999</v>
      </c>
      <c r="N137" s="11">
        <f t="shared" ca="1" si="30"/>
        <v>1.044931431</v>
      </c>
      <c r="O137" s="15">
        <f t="shared" si="38"/>
        <v>0</v>
      </c>
      <c r="P137" s="13">
        <f t="shared" ca="1" si="31"/>
        <v>4.4931430000000001E-2</v>
      </c>
      <c r="Q137" s="19">
        <f t="shared" si="32"/>
        <v>0</v>
      </c>
      <c r="R137" s="13">
        <f t="shared" si="39"/>
        <v>0</v>
      </c>
      <c r="S137" s="13"/>
      <c r="T137" s="13"/>
      <c r="U137" s="13"/>
      <c r="V137" s="13"/>
      <c r="W137" s="4" t="str">
        <f t="shared" si="40"/>
        <v>J=</v>
      </c>
      <c r="X137" s="30">
        <f t="shared" si="41"/>
        <v>44635</v>
      </c>
      <c r="Y137" s="4"/>
      <c r="Z137" s="78"/>
      <c r="AA137" s="62"/>
      <c r="AB137" s="64"/>
      <c r="AC137" s="72"/>
      <c r="AD137" s="81"/>
      <c r="AE137" s="81"/>
      <c r="AF137" s="79"/>
      <c r="AG137" s="81"/>
      <c r="AH137" s="78"/>
      <c r="AI137" s="80"/>
      <c r="AJ137" s="6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36">
        <f t="shared" si="33"/>
        <v>44396</v>
      </c>
      <c r="B138" s="14">
        <f t="shared" ca="1" si="42"/>
        <v>1.0449314300000001</v>
      </c>
      <c r="C138" s="13">
        <f t="shared" si="34"/>
        <v>1</v>
      </c>
      <c r="D138" s="12">
        <f ca="1">IF(A138&lt;$B$1,VLOOKUP(A138,[1]DI!$A$4:$B$15000,2,FALSE),0)</f>
        <v>4.1500000000000002E-2</v>
      </c>
      <c r="E138" s="13">
        <f t="shared" ca="1" si="43"/>
        <v>1.00016137</v>
      </c>
      <c r="F138" s="13">
        <f ca="1">(TRUNC(PRODUCT($E$12:$E137),16))</f>
        <v>1.0111078007674199</v>
      </c>
      <c r="G138" s="13">
        <f t="shared" si="44"/>
        <v>1</v>
      </c>
      <c r="H138" s="13">
        <f t="shared" ca="1" si="45"/>
        <v>1.0111078</v>
      </c>
      <c r="I138" s="12">
        <f t="shared" si="46"/>
        <v>0.1</v>
      </c>
      <c r="J138" s="30">
        <f t="shared" si="35"/>
        <v>44270</v>
      </c>
      <c r="K138" s="2">
        <f t="shared" si="36"/>
        <v>87</v>
      </c>
      <c r="L138" s="15">
        <f t="shared" si="37"/>
        <v>87</v>
      </c>
      <c r="M138" s="11">
        <f t="shared" si="29"/>
        <v>1.0334520519999999</v>
      </c>
      <c r="N138" s="11">
        <f t="shared" ca="1" si="30"/>
        <v>1.044931431</v>
      </c>
      <c r="O138" s="15">
        <f t="shared" si="38"/>
        <v>0</v>
      </c>
      <c r="P138" s="13">
        <f t="shared" ca="1" si="31"/>
        <v>4.4931430000000001E-2</v>
      </c>
      <c r="Q138" s="19">
        <f t="shared" si="32"/>
        <v>0</v>
      </c>
      <c r="R138" s="13">
        <f t="shared" si="39"/>
        <v>0</v>
      </c>
      <c r="S138" s="13"/>
      <c r="T138" s="13"/>
      <c r="U138" s="13"/>
      <c r="V138" s="13"/>
      <c r="W138" s="4" t="str">
        <f t="shared" si="40"/>
        <v>J=</v>
      </c>
      <c r="X138" s="30">
        <f t="shared" si="41"/>
        <v>44635</v>
      </c>
      <c r="Y138" s="4"/>
      <c r="Z138" s="78"/>
      <c r="AA138" s="62"/>
      <c r="AB138" s="64"/>
      <c r="AC138" s="72"/>
      <c r="AD138" s="81"/>
      <c r="AE138" s="81"/>
      <c r="AF138" s="79"/>
      <c r="AG138" s="81"/>
      <c r="AH138" s="78"/>
      <c r="AI138" s="80"/>
      <c r="AJ138" s="6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36">
        <f t="shared" si="33"/>
        <v>44397</v>
      </c>
      <c r="B139" s="14">
        <f t="shared" ca="1" si="42"/>
        <v>1.0454953899999999</v>
      </c>
      <c r="C139" s="13">
        <f t="shared" si="34"/>
        <v>1</v>
      </c>
      <c r="D139" s="12">
        <f ca="1">IF(A139&lt;$B$1,VLOOKUP(A139,[1]DI!$A$4:$B$15000,2,FALSE),0)</f>
        <v>4.1500000000000002E-2</v>
      </c>
      <c r="E139" s="13">
        <f t="shared" ca="1" si="43"/>
        <v>1.00016137</v>
      </c>
      <c r="F139" s="13">
        <f ca="1">(TRUNC(PRODUCT($E$12:$E138),16))</f>
        <v>1.01127096323323</v>
      </c>
      <c r="G139" s="13">
        <f t="shared" si="44"/>
        <v>1</v>
      </c>
      <c r="H139" s="13">
        <f t="shared" ca="1" si="45"/>
        <v>1.0112709600000001</v>
      </c>
      <c r="I139" s="12">
        <f t="shared" si="46"/>
        <v>0.1</v>
      </c>
      <c r="J139" s="30">
        <f t="shared" si="35"/>
        <v>44270</v>
      </c>
      <c r="K139" s="2">
        <f t="shared" si="36"/>
        <v>88</v>
      </c>
      <c r="L139" s="15">
        <f t="shared" si="37"/>
        <v>88</v>
      </c>
      <c r="M139" s="11">
        <f t="shared" si="29"/>
        <v>1.0338429929999999</v>
      </c>
      <c r="N139" s="11">
        <f t="shared" ca="1" si="30"/>
        <v>1.045495396</v>
      </c>
      <c r="O139" s="15">
        <f t="shared" si="38"/>
        <v>0</v>
      </c>
      <c r="P139" s="13">
        <f t="shared" ca="1" si="31"/>
        <v>4.5495389999999997E-2</v>
      </c>
      <c r="Q139" s="19">
        <f t="shared" si="32"/>
        <v>0</v>
      </c>
      <c r="R139" s="13">
        <f t="shared" si="39"/>
        <v>0</v>
      </c>
      <c r="S139" s="13"/>
      <c r="T139" s="13"/>
      <c r="U139" s="13"/>
      <c r="V139" s="13"/>
      <c r="W139" s="4" t="str">
        <f t="shared" si="40"/>
        <v>J=</v>
      </c>
      <c r="X139" s="30">
        <f t="shared" si="41"/>
        <v>44635</v>
      </c>
      <c r="Y139" s="4"/>
      <c r="Z139" s="78"/>
      <c r="AA139" s="62"/>
      <c r="AB139" s="64"/>
      <c r="AC139" s="72"/>
      <c r="AD139" s="81"/>
      <c r="AE139" s="81"/>
      <c r="AF139" s="79"/>
      <c r="AG139" s="81"/>
      <c r="AH139" s="78"/>
      <c r="AI139" s="80"/>
      <c r="AJ139" s="6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36">
        <f t="shared" si="33"/>
        <v>44398</v>
      </c>
      <c r="B140" s="14">
        <f t="shared" ca="1" si="42"/>
        <v>1.04605967</v>
      </c>
      <c r="C140" s="13">
        <f t="shared" si="34"/>
        <v>1</v>
      </c>
      <c r="D140" s="12">
        <f ca="1">IF(A140&lt;$B$1,VLOOKUP(A140,[1]DI!$A$4:$B$15000,2,FALSE),0)</f>
        <v>4.1500000000000002E-2</v>
      </c>
      <c r="E140" s="13">
        <f t="shared" ca="1" si="43"/>
        <v>1.00016137</v>
      </c>
      <c r="F140" s="13">
        <f ca="1">(TRUNC(PRODUCT($E$12:$E139),16))</f>
        <v>1.0114341520285699</v>
      </c>
      <c r="G140" s="13">
        <f t="shared" si="44"/>
        <v>1</v>
      </c>
      <c r="H140" s="13">
        <f t="shared" ca="1" si="45"/>
        <v>1.0114341499999999</v>
      </c>
      <c r="I140" s="12">
        <f t="shared" si="46"/>
        <v>0.1</v>
      </c>
      <c r="J140" s="30">
        <f t="shared" si="35"/>
        <v>44270</v>
      </c>
      <c r="K140" s="2">
        <f t="shared" si="36"/>
        <v>89</v>
      </c>
      <c r="L140" s="15">
        <f t="shared" si="37"/>
        <v>89</v>
      </c>
      <c r="M140" s="11">
        <f t="shared" ref="M140:M203" si="47">ROUND((I140+1)^(L140/252),9)</f>
        <v>1.034234082</v>
      </c>
      <c r="N140" s="11">
        <f t="shared" ref="N140:N203" ca="1" si="48">ROUND(H140*M140,9)</f>
        <v>1.04605967</v>
      </c>
      <c r="O140" s="15">
        <f t="shared" si="38"/>
        <v>0</v>
      </c>
      <c r="P140" s="13">
        <f t="shared" ref="P140:P203" ca="1" si="49">TRUNC(((N140-1)*C140),8)</f>
        <v>4.6059669999999997E-2</v>
      </c>
      <c r="Q140" s="19">
        <f t="shared" ref="Q140:Q203" si="50">IF($O140&gt;0,VLOOKUP($O140,$Z$12:$AF$150,7),0)</f>
        <v>0</v>
      </c>
      <c r="R140" s="13">
        <f t="shared" si="39"/>
        <v>0</v>
      </c>
      <c r="S140" s="13"/>
      <c r="T140" s="13"/>
      <c r="U140" s="13"/>
      <c r="V140" s="13"/>
      <c r="W140" s="4" t="str">
        <f t="shared" si="40"/>
        <v>J=</v>
      </c>
      <c r="X140" s="30">
        <f t="shared" si="41"/>
        <v>44635</v>
      </c>
      <c r="Y140" s="4"/>
      <c r="Z140" s="78"/>
      <c r="AA140" s="62"/>
      <c r="AB140" s="64"/>
      <c r="AC140" s="72"/>
      <c r="AD140" s="81"/>
      <c r="AE140" s="81"/>
      <c r="AF140" s="79"/>
      <c r="AG140" s="81"/>
      <c r="AH140" s="78"/>
      <c r="AI140" s="80"/>
      <c r="AJ140" s="6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36">
        <f t="shared" ref="A141:A204" si="51">(A140+1)</f>
        <v>44399</v>
      </c>
      <c r="B141" s="14">
        <f t="shared" ca="1" si="42"/>
        <v>1.04662425</v>
      </c>
      <c r="C141" s="13">
        <f t="shared" ref="C141:C204" si="52">(C140-R140)</f>
        <v>1</v>
      </c>
      <c r="D141" s="12">
        <f ca="1">IF(A141&lt;$B$1,VLOOKUP(A141,[1]DI!$A$4:$B$15000,2,FALSE),0)</f>
        <v>4.1500000000000002E-2</v>
      </c>
      <c r="E141" s="13">
        <f t="shared" ca="1" si="43"/>
        <v>1.00016137</v>
      </c>
      <c r="F141" s="13">
        <f ca="1">(TRUNC(PRODUCT($E$12:$E140),16))</f>
        <v>1.0115973671576799</v>
      </c>
      <c r="G141" s="13">
        <f t="shared" si="44"/>
        <v>1</v>
      </c>
      <c r="H141" s="13">
        <f t="shared" ca="1" si="45"/>
        <v>1.0115973700000001</v>
      </c>
      <c r="I141" s="12">
        <f t="shared" si="46"/>
        <v>0.1</v>
      </c>
      <c r="J141" s="30">
        <f t="shared" ref="J141:J204" si="53">IF(O140&gt;0,VLOOKUP(O140,Z$12:AJ$150,2),J140)</f>
        <v>44270</v>
      </c>
      <c r="K141" s="2">
        <f t="shared" ref="K141:K204" si="54">IF(A141&gt;J141,IF(NETWORKDAYS(J141,A141,$Z$160:$Z$544)-1=0,1,NETWORKDAYS(J141,A141,$Z$160:$Z$544)-1),0)</f>
        <v>90</v>
      </c>
      <c r="L141" s="15">
        <f t="shared" ref="L141:L204" si="55">IF(AND(K141=1,K140=1),1,IF(K141&gt;0,IF(K141=K140,K141+1,K141),0))</f>
        <v>90</v>
      </c>
      <c r="M141" s="11">
        <f t="shared" si="47"/>
        <v>1.034625318</v>
      </c>
      <c r="N141" s="11">
        <f t="shared" ca="1" si="48"/>
        <v>1.0466242509999999</v>
      </c>
      <c r="O141" s="15">
        <f t="shared" ref="O141:O204" si="56">IF(VLOOKUP(A141,AA$12:AH$150,8)=VLOOKUP(A140,AA$12:AH$150,8),0,VLOOKUP(A141,AA$12:AH$150,8))</f>
        <v>0</v>
      </c>
      <c r="P141" s="13">
        <f t="shared" ca="1" si="49"/>
        <v>4.6624249999999999E-2</v>
      </c>
      <c r="Q141" s="19">
        <f t="shared" si="50"/>
        <v>0</v>
      </c>
      <c r="R141" s="13">
        <f t="shared" ref="R141:R204" si="57">IF(Q141&gt;0,TRUNC(Q141*C141,8),0)</f>
        <v>0</v>
      </c>
      <c r="S141" s="13"/>
      <c r="T141" s="13"/>
      <c r="U141" s="13"/>
      <c r="V141" s="13"/>
      <c r="W141" s="4" t="str">
        <f t="shared" ref="W141:W204" si="58">IF(O140&gt;0,VLOOKUP(O140,Z$12:AJ$150,10),W140)</f>
        <v>J=</v>
      </c>
      <c r="X141" s="30">
        <f t="shared" ref="X141:X204" si="59">IF(O140&gt;0,VLOOKUP(O140,Z$12:AJ$150,11),X140)</f>
        <v>44635</v>
      </c>
      <c r="Y141" s="4"/>
      <c r="Z141" s="78"/>
      <c r="AA141" s="62"/>
      <c r="AB141" s="64"/>
      <c r="AC141" s="72"/>
      <c r="AD141" s="81"/>
      <c r="AE141" s="81"/>
      <c r="AF141" s="79"/>
      <c r="AG141" s="81"/>
      <c r="AH141" s="78"/>
      <c r="AI141" s="80"/>
      <c r="AJ141" s="6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36">
        <f t="shared" si="51"/>
        <v>44400</v>
      </c>
      <c r="B142" s="14">
        <f t="shared" ref="B142:B205" ca="1" si="60">IF(A142&lt;=TODAY(),C142+P142,IF(AND(A142&gt;TODAY(),A142&lt;=$B$1),IF(VLOOKUP(TODAY(),$A$10:$D$5000,4,FALSE)=0,"n.d",C142+P142),"n.d"))</f>
        <v>1.04718913</v>
      </c>
      <c r="C142" s="13">
        <f t="shared" si="52"/>
        <v>1</v>
      </c>
      <c r="D142" s="12">
        <f ca="1">IF(A142&lt;$B$1,VLOOKUP(A142,[1]DI!$A$4:$B$15000,2,FALSE),0)</f>
        <v>4.1500000000000002E-2</v>
      </c>
      <c r="E142" s="13">
        <f t="shared" ref="E142:E205" ca="1" si="61">ROUND(((1+D142)^(1/252)),8)</f>
        <v>1.00016137</v>
      </c>
      <c r="F142" s="13">
        <f ca="1">(TRUNC(PRODUCT($E$12:$E141),16))</f>
        <v>1.0117606086248201</v>
      </c>
      <c r="G142" s="13">
        <f t="shared" ref="G142:G205" si="62">IF(O141&gt;0,F141,G141)</f>
        <v>1</v>
      </c>
      <c r="H142" s="13">
        <f t="shared" ref="H142:H205" ca="1" si="63">ROUND(F142/G142,8)</f>
        <v>1.0117606100000001</v>
      </c>
      <c r="I142" s="12">
        <f t="shared" ref="I142:I205" si="64">IF(O141&gt;0,VLOOKUP(A141,AG$160:AH$222,2),I141)</f>
        <v>0.1</v>
      </c>
      <c r="J142" s="30">
        <f t="shared" si="53"/>
        <v>44270</v>
      </c>
      <c r="K142" s="2">
        <f t="shared" si="54"/>
        <v>91</v>
      </c>
      <c r="L142" s="15">
        <f t="shared" si="55"/>
        <v>91</v>
      </c>
      <c r="M142" s="11">
        <f t="shared" si="47"/>
        <v>1.0350167029999999</v>
      </c>
      <c r="N142" s="11">
        <f t="shared" ca="1" si="48"/>
        <v>1.0471891310000001</v>
      </c>
      <c r="O142" s="15">
        <f t="shared" si="56"/>
        <v>0</v>
      </c>
      <c r="P142" s="13">
        <f t="shared" ca="1" si="49"/>
        <v>4.7189130000000003E-2</v>
      </c>
      <c r="Q142" s="19">
        <f t="shared" si="50"/>
        <v>0</v>
      </c>
      <c r="R142" s="13">
        <f t="shared" si="57"/>
        <v>0</v>
      </c>
      <c r="S142" s="13"/>
      <c r="T142" s="13"/>
      <c r="U142" s="13"/>
      <c r="V142" s="13"/>
      <c r="W142" s="4" t="str">
        <f t="shared" si="58"/>
        <v>J=</v>
      </c>
      <c r="X142" s="30">
        <f t="shared" si="59"/>
        <v>44635</v>
      </c>
      <c r="Y142" s="3"/>
      <c r="Z142" s="78"/>
      <c r="AA142" s="62"/>
      <c r="AB142" s="64"/>
      <c r="AC142" s="72"/>
      <c r="AD142" s="81"/>
      <c r="AE142" s="81"/>
      <c r="AF142" s="79"/>
      <c r="AG142" s="81"/>
      <c r="AH142" s="78"/>
      <c r="AI142" s="80"/>
      <c r="AJ142" s="6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36">
        <f t="shared" si="51"/>
        <v>44401</v>
      </c>
      <c r="B143" s="14">
        <f t="shared" ca="1" si="60"/>
        <v>1.04775431</v>
      </c>
      <c r="C143" s="13">
        <f t="shared" si="52"/>
        <v>1</v>
      </c>
      <c r="D143" s="12">
        <f ca="1">IF(A143&lt;$B$1,VLOOKUP(A143,[1]DI!$A$4:$B$15000,2,FALSE),0)</f>
        <v>0</v>
      </c>
      <c r="E143" s="13">
        <f t="shared" ca="1" si="61"/>
        <v>1</v>
      </c>
      <c r="F143" s="13">
        <f ca="1">(TRUNC(PRODUCT($E$12:$E142),16))</f>
        <v>1.01192387643423</v>
      </c>
      <c r="G143" s="13">
        <f t="shared" si="62"/>
        <v>1</v>
      </c>
      <c r="H143" s="13">
        <f t="shared" ca="1" si="63"/>
        <v>1.0119238800000001</v>
      </c>
      <c r="I143" s="12">
        <f t="shared" si="64"/>
        <v>0.1</v>
      </c>
      <c r="J143" s="30">
        <f t="shared" si="53"/>
        <v>44270</v>
      </c>
      <c r="K143" s="2">
        <f t="shared" si="54"/>
        <v>91</v>
      </c>
      <c r="L143" s="15">
        <f t="shared" si="55"/>
        <v>92</v>
      </c>
      <c r="M143" s="11">
        <f t="shared" si="47"/>
        <v>1.0354082360000001</v>
      </c>
      <c r="N143" s="11">
        <f t="shared" ca="1" si="48"/>
        <v>1.0477543199999999</v>
      </c>
      <c r="O143" s="15">
        <f t="shared" si="56"/>
        <v>0</v>
      </c>
      <c r="P143" s="13">
        <f t="shared" ca="1" si="49"/>
        <v>4.7754310000000001E-2</v>
      </c>
      <c r="Q143" s="19">
        <f t="shared" si="50"/>
        <v>0</v>
      </c>
      <c r="R143" s="13">
        <f t="shared" si="57"/>
        <v>0</v>
      </c>
      <c r="S143" s="13"/>
      <c r="T143" s="13"/>
      <c r="U143" s="13"/>
      <c r="V143" s="13"/>
      <c r="W143" s="4" t="str">
        <f t="shared" si="58"/>
        <v>J=</v>
      </c>
      <c r="X143" s="30">
        <f t="shared" si="59"/>
        <v>44635</v>
      </c>
      <c r="Y143" s="3"/>
      <c r="Z143" s="78"/>
      <c r="AA143" s="62"/>
      <c r="AB143" s="64"/>
      <c r="AC143" s="72"/>
      <c r="AD143" s="81"/>
      <c r="AE143" s="81"/>
      <c r="AF143" s="79"/>
      <c r="AG143" s="81"/>
      <c r="AH143" s="78"/>
      <c r="AI143" s="80"/>
      <c r="AJ143" s="6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36">
        <f t="shared" si="51"/>
        <v>44402</v>
      </c>
      <c r="B144" s="14">
        <f t="shared" ca="1" si="60"/>
        <v>1.04775431</v>
      </c>
      <c r="C144" s="13">
        <f t="shared" si="52"/>
        <v>1</v>
      </c>
      <c r="D144" s="12">
        <f ca="1">IF(A144&lt;$B$1,VLOOKUP(A144,[1]DI!$A$4:$B$15000,2,FALSE),0)</f>
        <v>0</v>
      </c>
      <c r="E144" s="13">
        <f t="shared" ca="1" si="61"/>
        <v>1</v>
      </c>
      <c r="F144" s="13">
        <f ca="1">(TRUNC(PRODUCT($E$12:$E143),16))</f>
        <v>1.01192387643423</v>
      </c>
      <c r="G144" s="13">
        <f t="shared" si="62"/>
        <v>1</v>
      </c>
      <c r="H144" s="13">
        <f t="shared" ca="1" si="63"/>
        <v>1.0119238800000001</v>
      </c>
      <c r="I144" s="12">
        <f t="shared" si="64"/>
        <v>0.1</v>
      </c>
      <c r="J144" s="30">
        <f t="shared" si="53"/>
        <v>44270</v>
      </c>
      <c r="K144" s="2">
        <f t="shared" si="54"/>
        <v>91</v>
      </c>
      <c r="L144" s="15">
        <f t="shared" si="55"/>
        <v>92</v>
      </c>
      <c r="M144" s="11">
        <f t="shared" si="47"/>
        <v>1.0354082360000001</v>
      </c>
      <c r="N144" s="11">
        <f t="shared" ca="1" si="48"/>
        <v>1.0477543199999999</v>
      </c>
      <c r="O144" s="15">
        <f t="shared" si="56"/>
        <v>0</v>
      </c>
      <c r="P144" s="13">
        <f t="shared" ca="1" si="49"/>
        <v>4.7754310000000001E-2</v>
      </c>
      <c r="Q144" s="19">
        <f t="shared" si="50"/>
        <v>0</v>
      </c>
      <c r="R144" s="13">
        <f t="shared" si="57"/>
        <v>0</v>
      </c>
      <c r="S144" s="13"/>
      <c r="T144" s="13"/>
      <c r="U144" s="13"/>
      <c r="V144" s="13"/>
      <c r="W144" s="4" t="str">
        <f t="shared" si="58"/>
        <v>J=</v>
      </c>
      <c r="X144" s="30">
        <f t="shared" si="59"/>
        <v>44635</v>
      </c>
      <c r="Y144" s="3"/>
      <c r="Z144" s="78"/>
      <c r="AA144" s="62"/>
      <c r="AB144" s="64"/>
      <c r="AC144" s="72"/>
      <c r="AD144" s="81"/>
      <c r="AE144" s="81"/>
      <c r="AF144" s="79"/>
      <c r="AG144" s="81"/>
      <c r="AH144" s="78"/>
      <c r="AI144" s="80"/>
      <c r="AJ144" s="6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36">
        <f t="shared" si="51"/>
        <v>44403</v>
      </c>
      <c r="B145" s="14">
        <f t="shared" ca="1" si="60"/>
        <v>1.04775431</v>
      </c>
      <c r="C145" s="13">
        <f t="shared" si="52"/>
        <v>1</v>
      </c>
      <c r="D145" s="12">
        <f ca="1">IF(A145&lt;$B$1,VLOOKUP(A145,[1]DI!$A$4:$B$15000,2,FALSE),0)</f>
        <v>4.1500000000000002E-2</v>
      </c>
      <c r="E145" s="13">
        <f t="shared" ca="1" si="61"/>
        <v>1.00016137</v>
      </c>
      <c r="F145" s="13">
        <f ca="1">(TRUNC(PRODUCT($E$12:$E144),16))</f>
        <v>1.01192387643423</v>
      </c>
      <c r="G145" s="13">
        <f t="shared" si="62"/>
        <v>1</v>
      </c>
      <c r="H145" s="13">
        <f t="shared" ca="1" si="63"/>
        <v>1.0119238800000001</v>
      </c>
      <c r="I145" s="12">
        <f t="shared" si="64"/>
        <v>0.1</v>
      </c>
      <c r="J145" s="30">
        <f t="shared" si="53"/>
        <v>44270</v>
      </c>
      <c r="K145" s="2">
        <f t="shared" si="54"/>
        <v>92</v>
      </c>
      <c r="L145" s="15">
        <f t="shared" si="55"/>
        <v>92</v>
      </c>
      <c r="M145" s="11">
        <f t="shared" si="47"/>
        <v>1.0354082360000001</v>
      </c>
      <c r="N145" s="11">
        <f t="shared" ca="1" si="48"/>
        <v>1.0477543199999999</v>
      </c>
      <c r="O145" s="15">
        <f t="shared" si="56"/>
        <v>0</v>
      </c>
      <c r="P145" s="13">
        <f t="shared" ca="1" si="49"/>
        <v>4.7754310000000001E-2</v>
      </c>
      <c r="Q145" s="19">
        <f t="shared" si="50"/>
        <v>0</v>
      </c>
      <c r="R145" s="13">
        <f t="shared" si="57"/>
        <v>0</v>
      </c>
      <c r="S145" s="13"/>
      <c r="T145" s="13"/>
      <c r="U145" s="13"/>
      <c r="V145" s="13"/>
      <c r="W145" s="4" t="str">
        <f t="shared" si="58"/>
        <v>J=</v>
      </c>
      <c r="X145" s="30">
        <f t="shared" si="59"/>
        <v>44635</v>
      </c>
      <c r="Y145" s="3"/>
      <c r="Z145" s="78"/>
      <c r="AA145" s="62"/>
      <c r="AB145" s="64"/>
      <c r="AC145" s="72"/>
      <c r="AD145" s="81"/>
      <c r="AE145" s="81"/>
      <c r="AF145" s="79"/>
      <c r="AG145" s="81"/>
      <c r="AH145" s="78"/>
      <c r="AI145" s="80"/>
      <c r="AJ145" s="6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36">
        <f t="shared" si="51"/>
        <v>44404</v>
      </c>
      <c r="B146" s="14">
        <f t="shared" ca="1" si="60"/>
        <v>1.0483198</v>
      </c>
      <c r="C146" s="13">
        <f t="shared" si="52"/>
        <v>1</v>
      </c>
      <c r="D146" s="12">
        <f ca="1">IF(A146&lt;$B$1,VLOOKUP(A146,[1]DI!$A$4:$B$15000,2,FALSE),0)</f>
        <v>4.1500000000000002E-2</v>
      </c>
      <c r="E146" s="13">
        <f t="shared" ca="1" si="61"/>
        <v>1.00016137</v>
      </c>
      <c r="F146" s="13">
        <f ca="1">(TRUNC(PRODUCT($E$12:$E145),16))</f>
        <v>1.0120871705901699</v>
      </c>
      <c r="G146" s="13">
        <f t="shared" si="62"/>
        <v>1</v>
      </c>
      <c r="H146" s="13">
        <f t="shared" ca="1" si="63"/>
        <v>1.01208717</v>
      </c>
      <c r="I146" s="12">
        <f t="shared" si="64"/>
        <v>0.1</v>
      </c>
      <c r="J146" s="30">
        <f t="shared" si="53"/>
        <v>44270</v>
      </c>
      <c r="K146" s="2">
        <f t="shared" si="54"/>
        <v>93</v>
      </c>
      <c r="L146" s="15">
        <f t="shared" si="55"/>
        <v>93</v>
      </c>
      <c r="M146" s="11">
        <f t="shared" si="47"/>
        <v>1.0357999170000001</v>
      </c>
      <c r="N146" s="11">
        <f t="shared" ca="1" si="48"/>
        <v>1.0483198069999999</v>
      </c>
      <c r="O146" s="15">
        <f t="shared" si="56"/>
        <v>0</v>
      </c>
      <c r="P146" s="13">
        <f t="shared" ca="1" si="49"/>
        <v>4.8319800000000003E-2</v>
      </c>
      <c r="Q146" s="19">
        <f t="shared" si="50"/>
        <v>0</v>
      </c>
      <c r="R146" s="13">
        <f t="shared" si="57"/>
        <v>0</v>
      </c>
      <c r="S146" s="13"/>
      <c r="T146" s="13"/>
      <c r="U146" s="13"/>
      <c r="V146" s="13"/>
      <c r="W146" s="4" t="str">
        <f t="shared" si="58"/>
        <v>J=</v>
      </c>
      <c r="X146" s="30">
        <f t="shared" si="59"/>
        <v>44635</v>
      </c>
      <c r="Y146" s="3"/>
      <c r="Z146" s="78"/>
      <c r="AA146" s="62"/>
      <c r="AB146" s="64"/>
      <c r="AC146" s="72"/>
      <c r="AD146" s="81"/>
      <c r="AE146" s="81"/>
      <c r="AF146" s="79"/>
      <c r="AG146" s="81"/>
      <c r="AH146" s="78"/>
      <c r="AI146" s="80"/>
      <c r="AJ146" s="6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36">
        <f t="shared" si="51"/>
        <v>44405</v>
      </c>
      <c r="B147" s="14">
        <f t="shared" ca="1" si="60"/>
        <v>1.0488856</v>
      </c>
      <c r="C147" s="13">
        <f t="shared" si="52"/>
        <v>1</v>
      </c>
      <c r="D147" s="12">
        <f ca="1">IF(A147&lt;$B$1,VLOOKUP(A147,[1]DI!$A$4:$B$15000,2,FALSE),0)</f>
        <v>4.1500000000000002E-2</v>
      </c>
      <c r="E147" s="13">
        <f t="shared" ca="1" si="61"/>
        <v>1.00016137</v>
      </c>
      <c r="F147" s="13">
        <f ca="1">(TRUNC(PRODUCT($E$12:$E146),16))</f>
        <v>1.0122504910968899</v>
      </c>
      <c r="G147" s="13">
        <f t="shared" si="62"/>
        <v>1</v>
      </c>
      <c r="H147" s="13">
        <f t="shared" ca="1" si="63"/>
        <v>1.01225049</v>
      </c>
      <c r="I147" s="12">
        <f t="shared" si="64"/>
        <v>0.1</v>
      </c>
      <c r="J147" s="30">
        <f t="shared" si="53"/>
        <v>44270</v>
      </c>
      <c r="K147" s="2">
        <f t="shared" si="54"/>
        <v>94</v>
      </c>
      <c r="L147" s="15">
        <f t="shared" si="55"/>
        <v>94</v>
      </c>
      <c r="M147" s="11">
        <f t="shared" si="47"/>
        <v>1.0361917460000001</v>
      </c>
      <c r="N147" s="11">
        <f t="shared" ca="1" si="48"/>
        <v>1.048885603</v>
      </c>
      <c r="O147" s="15">
        <f t="shared" si="56"/>
        <v>0</v>
      </c>
      <c r="P147" s="13">
        <f t="shared" ca="1" si="49"/>
        <v>4.8885600000000001E-2</v>
      </c>
      <c r="Q147" s="19">
        <f t="shared" si="50"/>
        <v>0</v>
      </c>
      <c r="R147" s="13">
        <f t="shared" si="57"/>
        <v>0</v>
      </c>
      <c r="S147" s="13"/>
      <c r="T147" s="13"/>
      <c r="U147" s="13"/>
      <c r="V147" s="13"/>
      <c r="W147" s="4" t="str">
        <f t="shared" si="58"/>
        <v>J=</v>
      </c>
      <c r="X147" s="30">
        <f t="shared" si="59"/>
        <v>44635</v>
      </c>
      <c r="Y147" s="3"/>
      <c r="Z147" s="78"/>
      <c r="AA147" s="62"/>
      <c r="AB147" s="64"/>
      <c r="AC147" s="72"/>
      <c r="AD147" s="81"/>
      <c r="AE147" s="81"/>
      <c r="AF147" s="79"/>
      <c r="AG147" s="81"/>
      <c r="AH147" s="78"/>
      <c r="AI147" s="80"/>
      <c r="AJ147" s="6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36">
        <f t="shared" si="51"/>
        <v>44406</v>
      </c>
      <c r="B148" s="14">
        <f t="shared" ca="1" si="60"/>
        <v>1.0494517000000001</v>
      </c>
      <c r="C148" s="13">
        <f t="shared" si="52"/>
        <v>1</v>
      </c>
      <c r="D148" s="12">
        <f ca="1">IF(A148&lt;$B$1,VLOOKUP(A148,[1]DI!$A$4:$B$15000,2,FALSE),0)</f>
        <v>4.1500000000000002E-2</v>
      </c>
      <c r="E148" s="13">
        <f t="shared" ca="1" si="61"/>
        <v>1.00016137</v>
      </c>
      <c r="F148" s="13">
        <f ca="1">(TRUNC(PRODUCT($E$12:$E147),16))</f>
        <v>1.01241383795864</v>
      </c>
      <c r="G148" s="13">
        <f t="shared" si="62"/>
        <v>1</v>
      </c>
      <c r="H148" s="13">
        <f t="shared" ca="1" si="63"/>
        <v>1.01241384</v>
      </c>
      <c r="I148" s="12">
        <f t="shared" si="64"/>
        <v>0.1</v>
      </c>
      <c r="J148" s="30">
        <f t="shared" si="53"/>
        <v>44270</v>
      </c>
      <c r="K148" s="2">
        <f t="shared" si="54"/>
        <v>95</v>
      </c>
      <c r="L148" s="15">
        <f t="shared" si="55"/>
        <v>95</v>
      </c>
      <c r="M148" s="11">
        <f t="shared" si="47"/>
        <v>1.036583724</v>
      </c>
      <c r="N148" s="11">
        <f t="shared" ca="1" si="48"/>
        <v>1.0494517080000001</v>
      </c>
      <c r="O148" s="15">
        <f t="shared" si="56"/>
        <v>0</v>
      </c>
      <c r="P148" s="13">
        <f t="shared" ca="1" si="49"/>
        <v>4.9451700000000001E-2</v>
      </c>
      <c r="Q148" s="19">
        <f t="shared" si="50"/>
        <v>0</v>
      </c>
      <c r="R148" s="13">
        <f t="shared" si="57"/>
        <v>0</v>
      </c>
      <c r="S148" s="13"/>
      <c r="T148" s="13"/>
      <c r="U148" s="13"/>
      <c r="V148" s="13"/>
      <c r="W148" s="4" t="str">
        <f t="shared" si="58"/>
        <v>J=</v>
      </c>
      <c r="X148" s="30">
        <f t="shared" si="59"/>
        <v>44635</v>
      </c>
      <c r="Y148" s="3"/>
      <c r="Z148" s="78"/>
      <c r="AA148" s="62"/>
      <c r="AB148" s="64"/>
      <c r="AC148" s="72"/>
      <c r="AD148" s="81"/>
      <c r="AE148" s="81"/>
      <c r="AF148" s="79"/>
      <c r="AG148" s="81"/>
      <c r="AH148" s="78"/>
      <c r="AI148" s="80"/>
      <c r="AJ148" s="6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36">
        <f t="shared" si="51"/>
        <v>44407</v>
      </c>
      <c r="B149" s="14">
        <f t="shared" ca="1" si="60"/>
        <v>1.0500181099999999</v>
      </c>
      <c r="C149" s="13">
        <f t="shared" si="52"/>
        <v>1</v>
      </c>
      <c r="D149" s="12">
        <f ca="1">IF(A149&lt;$B$1,VLOOKUP(A149,[1]DI!$A$4:$B$15000,2,FALSE),0)</f>
        <v>4.1500000000000002E-2</v>
      </c>
      <c r="E149" s="13">
        <f t="shared" ca="1" si="61"/>
        <v>1.00016137</v>
      </c>
      <c r="F149" s="13">
        <f ca="1">(TRUNC(PRODUCT($E$12:$E148),16))</f>
        <v>1.01257721117967</v>
      </c>
      <c r="G149" s="13">
        <f t="shared" si="62"/>
        <v>1</v>
      </c>
      <c r="H149" s="13">
        <f t="shared" ca="1" si="63"/>
        <v>1.0125772099999999</v>
      </c>
      <c r="I149" s="12">
        <f t="shared" si="64"/>
        <v>0.1</v>
      </c>
      <c r="J149" s="30">
        <f t="shared" si="53"/>
        <v>44270</v>
      </c>
      <c r="K149" s="2">
        <f t="shared" si="54"/>
        <v>96</v>
      </c>
      <c r="L149" s="15">
        <f t="shared" si="55"/>
        <v>96</v>
      </c>
      <c r="M149" s="11">
        <f t="shared" si="47"/>
        <v>1.0369758490000001</v>
      </c>
      <c r="N149" s="11">
        <f t="shared" ca="1" si="48"/>
        <v>1.0500181120000001</v>
      </c>
      <c r="O149" s="15">
        <f t="shared" si="56"/>
        <v>0</v>
      </c>
      <c r="P149" s="13">
        <f t="shared" ca="1" si="49"/>
        <v>5.0018109999999998E-2</v>
      </c>
      <c r="Q149" s="19">
        <f t="shared" si="50"/>
        <v>0</v>
      </c>
      <c r="R149" s="13">
        <f t="shared" si="57"/>
        <v>0</v>
      </c>
      <c r="S149" s="13"/>
      <c r="T149" s="13"/>
      <c r="U149" s="13"/>
      <c r="V149" s="13"/>
      <c r="W149" s="4" t="str">
        <f t="shared" si="58"/>
        <v>J=</v>
      </c>
      <c r="X149" s="30">
        <f t="shared" si="59"/>
        <v>44635</v>
      </c>
      <c r="Y149" s="3"/>
      <c r="Z149" s="78"/>
      <c r="AA149" s="62"/>
      <c r="AB149" s="64"/>
      <c r="AC149" s="72"/>
      <c r="AD149" s="81"/>
      <c r="AE149" s="81"/>
      <c r="AF149" s="79"/>
      <c r="AG149" s="81"/>
      <c r="AH149" s="78"/>
      <c r="AI149" s="80"/>
      <c r="AJ149" s="6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36">
        <f t="shared" si="51"/>
        <v>44408</v>
      </c>
      <c r="B150" s="14">
        <f t="shared" ca="1" si="60"/>
        <v>1.0505848200000001</v>
      </c>
      <c r="C150" s="13">
        <f t="shared" si="52"/>
        <v>1</v>
      </c>
      <c r="D150" s="12">
        <f ca="1">IF(A150&lt;$B$1,VLOOKUP(A150,[1]DI!$A$4:$B$15000,2,FALSE),0)</f>
        <v>0</v>
      </c>
      <c r="E150" s="13">
        <f t="shared" ca="1" si="61"/>
        <v>1</v>
      </c>
      <c r="F150" s="13">
        <f ca="1">(TRUNC(PRODUCT($E$12:$E149),16))</f>
        <v>1.01274061076424</v>
      </c>
      <c r="G150" s="13">
        <f t="shared" si="62"/>
        <v>1</v>
      </c>
      <c r="H150" s="13">
        <f t="shared" ca="1" si="63"/>
        <v>1.01274061</v>
      </c>
      <c r="I150" s="12">
        <f t="shared" si="64"/>
        <v>0.1</v>
      </c>
      <c r="J150" s="30">
        <f t="shared" si="53"/>
        <v>44270</v>
      </c>
      <c r="K150" s="2">
        <f t="shared" si="54"/>
        <v>96</v>
      </c>
      <c r="L150" s="15">
        <f t="shared" si="55"/>
        <v>97</v>
      </c>
      <c r="M150" s="11">
        <f t="shared" si="47"/>
        <v>1.037368123</v>
      </c>
      <c r="N150" s="11">
        <f t="shared" ca="1" si="48"/>
        <v>1.0505848259999999</v>
      </c>
      <c r="O150" s="15">
        <f t="shared" si="56"/>
        <v>0</v>
      </c>
      <c r="P150" s="13">
        <f t="shared" ca="1" si="49"/>
        <v>5.0584820000000003E-2</v>
      </c>
      <c r="Q150" s="19">
        <f t="shared" si="50"/>
        <v>0</v>
      </c>
      <c r="R150" s="13">
        <f t="shared" si="57"/>
        <v>0</v>
      </c>
      <c r="S150" s="13"/>
      <c r="T150" s="13"/>
      <c r="U150" s="13"/>
      <c r="V150" s="13"/>
      <c r="W150" s="4" t="str">
        <f t="shared" si="58"/>
        <v>J=</v>
      </c>
      <c r="X150" s="30">
        <f t="shared" si="59"/>
        <v>44635</v>
      </c>
      <c r="Y150" s="3"/>
      <c r="Z150" s="78"/>
      <c r="AA150" s="62"/>
      <c r="AB150" s="64"/>
      <c r="AC150" s="72"/>
      <c r="AD150" s="81"/>
      <c r="AE150" s="81"/>
      <c r="AF150" s="79"/>
      <c r="AG150" s="81"/>
      <c r="AH150" s="78"/>
      <c r="AI150" s="80"/>
      <c r="AJ150" s="6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36">
        <f t="shared" si="51"/>
        <v>44409</v>
      </c>
      <c r="B151" s="14">
        <f t="shared" ca="1" si="60"/>
        <v>1.0505848200000001</v>
      </c>
      <c r="C151" s="13">
        <f t="shared" si="52"/>
        <v>1</v>
      </c>
      <c r="D151" s="12">
        <f ca="1">IF(A151&lt;$B$1,VLOOKUP(A151,[1]DI!$A$4:$B$15000,2,FALSE),0)</f>
        <v>0</v>
      </c>
      <c r="E151" s="13">
        <f t="shared" ca="1" si="61"/>
        <v>1</v>
      </c>
      <c r="F151" s="13">
        <f ca="1">(TRUNC(PRODUCT($E$12:$E150),16))</f>
        <v>1.01274061076424</v>
      </c>
      <c r="G151" s="13">
        <f t="shared" si="62"/>
        <v>1</v>
      </c>
      <c r="H151" s="13">
        <f t="shared" ca="1" si="63"/>
        <v>1.01274061</v>
      </c>
      <c r="I151" s="12">
        <f t="shared" si="64"/>
        <v>0.1</v>
      </c>
      <c r="J151" s="30">
        <f t="shared" si="53"/>
        <v>44270</v>
      </c>
      <c r="K151" s="2">
        <f t="shared" si="54"/>
        <v>96</v>
      </c>
      <c r="L151" s="15">
        <f t="shared" si="55"/>
        <v>97</v>
      </c>
      <c r="M151" s="11">
        <f t="shared" si="47"/>
        <v>1.037368123</v>
      </c>
      <c r="N151" s="11">
        <f t="shared" ca="1" si="48"/>
        <v>1.0505848259999999</v>
      </c>
      <c r="O151" s="15">
        <f t="shared" si="56"/>
        <v>0</v>
      </c>
      <c r="P151" s="13">
        <f t="shared" ca="1" si="49"/>
        <v>5.0584820000000003E-2</v>
      </c>
      <c r="Q151" s="19">
        <f t="shared" si="50"/>
        <v>0</v>
      </c>
      <c r="R151" s="13">
        <f t="shared" si="57"/>
        <v>0</v>
      </c>
      <c r="S151" s="13"/>
      <c r="T151" s="13"/>
      <c r="U151" s="13"/>
      <c r="V151" s="13"/>
      <c r="W151" s="4" t="str">
        <f t="shared" si="58"/>
        <v>J=</v>
      </c>
      <c r="X151" s="30">
        <f t="shared" si="59"/>
        <v>44635</v>
      </c>
      <c r="Y151" s="3"/>
      <c r="Z151" s="78"/>
      <c r="AA151" s="62"/>
      <c r="AB151" s="64"/>
      <c r="AC151" s="72"/>
      <c r="AD151" s="81"/>
      <c r="AE151" s="81"/>
      <c r="AF151" s="79"/>
      <c r="AG151" s="81"/>
      <c r="AH151" s="78"/>
      <c r="AI151" s="80"/>
      <c r="AJ151" s="6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36">
        <f t="shared" si="51"/>
        <v>44410</v>
      </c>
      <c r="B152" s="14">
        <f t="shared" ca="1" si="60"/>
        <v>1.0505848200000001</v>
      </c>
      <c r="C152" s="13">
        <f t="shared" si="52"/>
        <v>1</v>
      </c>
      <c r="D152" s="12">
        <f ca="1">IF(A152&lt;$B$1,VLOOKUP(A152,[1]DI!$A$4:$B$15000,2,FALSE),0)</f>
        <v>4.1500000000000002E-2</v>
      </c>
      <c r="E152" s="13">
        <f t="shared" ca="1" si="61"/>
        <v>1.00016137</v>
      </c>
      <c r="F152" s="13">
        <f ca="1">(TRUNC(PRODUCT($E$12:$E151),16))</f>
        <v>1.01274061076424</v>
      </c>
      <c r="G152" s="13">
        <f t="shared" si="62"/>
        <v>1</v>
      </c>
      <c r="H152" s="13">
        <f t="shared" ca="1" si="63"/>
        <v>1.01274061</v>
      </c>
      <c r="I152" s="12">
        <f t="shared" si="64"/>
        <v>0.1</v>
      </c>
      <c r="J152" s="30">
        <f t="shared" si="53"/>
        <v>44270</v>
      </c>
      <c r="K152" s="2">
        <f t="shared" si="54"/>
        <v>97</v>
      </c>
      <c r="L152" s="15">
        <f t="shared" si="55"/>
        <v>97</v>
      </c>
      <c r="M152" s="11">
        <f t="shared" si="47"/>
        <v>1.037368123</v>
      </c>
      <c r="N152" s="11">
        <f t="shared" ca="1" si="48"/>
        <v>1.0505848259999999</v>
      </c>
      <c r="O152" s="15">
        <f t="shared" si="56"/>
        <v>0</v>
      </c>
      <c r="P152" s="13">
        <f t="shared" ca="1" si="49"/>
        <v>5.0584820000000003E-2</v>
      </c>
      <c r="Q152" s="19">
        <f t="shared" si="50"/>
        <v>0</v>
      </c>
      <c r="R152" s="13">
        <f t="shared" si="57"/>
        <v>0</v>
      </c>
      <c r="S152" s="13"/>
      <c r="T152" s="13"/>
      <c r="U152" s="13"/>
      <c r="V152" s="13"/>
      <c r="W152" s="4" t="str">
        <f t="shared" si="58"/>
        <v>J=</v>
      </c>
      <c r="X152" s="30">
        <f t="shared" si="59"/>
        <v>44635</v>
      </c>
      <c r="Y152" s="3"/>
      <c r="AH152" s="3"/>
      <c r="AI152" s="10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36">
        <f t="shared" si="51"/>
        <v>44411</v>
      </c>
      <c r="B153" s="14">
        <f t="shared" ca="1" si="60"/>
        <v>1.0511518500000001</v>
      </c>
      <c r="C153" s="13">
        <f t="shared" si="52"/>
        <v>1</v>
      </c>
      <c r="D153" s="12">
        <f ca="1">IF(A153&lt;$B$1,VLOOKUP(A153,[1]DI!$A$4:$B$15000,2,FALSE),0)</f>
        <v>4.1500000000000002E-2</v>
      </c>
      <c r="E153" s="13">
        <f t="shared" ca="1" si="61"/>
        <v>1.00016137</v>
      </c>
      <c r="F153" s="13">
        <f ca="1">(TRUNC(PRODUCT($E$12:$E152),16))</f>
        <v>1.0129040367166</v>
      </c>
      <c r="G153" s="13">
        <f t="shared" si="62"/>
        <v>1</v>
      </c>
      <c r="H153" s="13">
        <f t="shared" ca="1" si="63"/>
        <v>1.01290404</v>
      </c>
      <c r="I153" s="12">
        <f t="shared" si="64"/>
        <v>0.1</v>
      </c>
      <c r="J153" s="30">
        <f t="shared" si="53"/>
        <v>44270</v>
      </c>
      <c r="K153" s="2">
        <f t="shared" si="54"/>
        <v>98</v>
      </c>
      <c r="L153" s="15">
        <f t="shared" si="55"/>
        <v>98</v>
      </c>
      <c r="M153" s="11">
        <f t="shared" si="47"/>
        <v>1.0377605459999999</v>
      </c>
      <c r="N153" s="11">
        <f t="shared" ca="1" si="48"/>
        <v>1.0511518500000001</v>
      </c>
      <c r="O153" s="15">
        <f t="shared" si="56"/>
        <v>0</v>
      </c>
      <c r="P153" s="13">
        <f t="shared" ca="1" si="49"/>
        <v>5.1151849999999999E-2</v>
      </c>
      <c r="Q153" s="19">
        <f t="shared" si="50"/>
        <v>0</v>
      </c>
      <c r="R153" s="13">
        <f t="shared" si="57"/>
        <v>0</v>
      </c>
      <c r="S153" s="13"/>
      <c r="T153" s="13"/>
      <c r="U153" s="13"/>
      <c r="V153" s="13"/>
      <c r="W153" s="4" t="str">
        <f t="shared" si="58"/>
        <v>J=</v>
      </c>
      <c r="X153" s="30">
        <f t="shared" si="59"/>
        <v>44635</v>
      </c>
      <c r="Y153" s="3"/>
      <c r="AH153" s="3"/>
      <c r="AI153" s="10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36">
        <f t="shared" si="51"/>
        <v>44412</v>
      </c>
      <c r="B154" s="14">
        <f t="shared" ca="1" si="60"/>
        <v>1.0517191699999999</v>
      </c>
      <c r="C154" s="13">
        <f t="shared" si="52"/>
        <v>1</v>
      </c>
      <c r="D154" s="12">
        <f ca="1">IF(A154&lt;$B$1,VLOOKUP(A154,[1]DI!$A$4:$B$15000,2,FALSE),0)</f>
        <v>4.1500000000000002E-2</v>
      </c>
      <c r="E154" s="13">
        <f t="shared" ca="1" si="61"/>
        <v>1.00016137</v>
      </c>
      <c r="F154" s="13">
        <f ca="1">(TRUNC(PRODUCT($E$12:$E153),16))</f>
        <v>1.0130674890410001</v>
      </c>
      <c r="G154" s="13">
        <f t="shared" si="62"/>
        <v>1</v>
      </c>
      <c r="H154" s="13">
        <f t="shared" ca="1" si="63"/>
        <v>1.0130674900000001</v>
      </c>
      <c r="I154" s="12">
        <f t="shared" si="64"/>
        <v>0.1</v>
      </c>
      <c r="J154" s="30">
        <f t="shared" si="53"/>
        <v>44270</v>
      </c>
      <c r="K154" s="2">
        <f t="shared" si="54"/>
        <v>99</v>
      </c>
      <c r="L154" s="15">
        <f t="shared" si="55"/>
        <v>99</v>
      </c>
      <c r="M154" s="11">
        <f t="shared" si="47"/>
        <v>1.0381531159999999</v>
      </c>
      <c r="N154" s="11">
        <f t="shared" ca="1" si="48"/>
        <v>1.051719171</v>
      </c>
      <c r="O154" s="15">
        <f t="shared" si="56"/>
        <v>0</v>
      </c>
      <c r="P154" s="13">
        <f t="shared" ca="1" si="49"/>
        <v>5.1719170000000002E-2</v>
      </c>
      <c r="Q154" s="19">
        <f t="shared" si="50"/>
        <v>0</v>
      </c>
      <c r="R154" s="13">
        <f t="shared" si="57"/>
        <v>0</v>
      </c>
      <c r="S154" s="13"/>
      <c r="T154" s="13"/>
      <c r="U154" s="13"/>
      <c r="V154" s="13"/>
      <c r="W154" s="4" t="str">
        <f t="shared" si="58"/>
        <v>J=</v>
      </c>
      <c r="X154" s="30">
        <f t="shared" si="59"/>
        <v>44635</v>
      </c>
      <c r="Y154" s="3"/>
      <c r="AH154" s="3"/>
      <c r="AI154" s="10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36">
        <f t="shared" si="51"/>
        <v>44413</v>
      </c>
      <c r="B155" s="14">
        <f t="shared" ca="1" si="60"/>
        <v>1.0522868000000001</v>
      </c>
      <c r="C155" s="13">
        <f t="shared" si="52"/>
        <v>1</v>
      </c>
      <c r="D155" s="12">
        <f ca="1">IF(A155&lt;$B$1,VLOOKUP(A155,[1]DI!$A$4:$B$15000,2,FALSE),0)</f>
        <v>5.1499999999999997E-2</v>
      </c>
      <c r="E155" s="13">
        <f t="shared" ca="1" si="61"/>
        <v>1.0001993</v>
      </c>
      <c r="F155" s="13">
        <f ca="1">(TRUNC(PRODUCT($E$12:$E154),16))</f>
        <v>1.01323096774171</v>
      </c>
      <c r="G155" s="13">
        <f t="shared" si="62"/>
        <v>1</v>
      </c>
      <c r="H155" s="13">
        <f t="shared" ca="1" si="63"/>
        <v>1.01323097</v>
      </c>
      <c r="I155" s="12">
        <f t="shared" si="64"/>
        <v>0.1</v>
      </c>
      <c r="J155" s="30">
        <f t="shared" si="53"/>
        <v>44270</v>
      </c>
      <c r="K155" s="2">
        <f t="shared" si="54"/>
        <v>100</v>
      </c>
      <c r="L155" s="15">
        <f t="shared" si="55"/>
        <v>100</v>
      </c>
      <c r="M155" s="11">
        <f t="shared" si="47"/>
        <v>1.0385458359999999</v>
      </c>
      <c r="N155" s="11">
        <f t="shared" ca="1" si="48"/>
        <v>1.052286805</v>
      </c>
      <c r="O155" s="15">
        <f t="shared" si="56"/>
        <v>0</v>
      </c>
      <c r="P155" s="13">
        <f t="shared" ca="1" si="49"/>
        <v>5.2286800000000001E-2</v>
      </c>
      <c r="Q155" s="19">
        <f t="shared" si="50"/>
        <v>0</v>
      </c>
      <c r="R155" s="13">
        <f t="shared" si="57"/>
        <v>0</v>
      </c>
      <c r="S155" s="13"/>
      <c r="T155" s="13"/>
      <c r="U155" s="13"/>
      <c r="V155" s="13"/>
      <c r="W155" s="4" t="str">
        <f t="shared" si="58"/>
        <v>J=</v>
      </c>
      <c r="X155" s="30">
        <f t="shared" si="59"/>
        <v>44635</v>
      </c>
      <c r="Y155" s="3"/>
      <c r="AH155" s="3"/>
      <c r="AI155" s="10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36">
        <f t="shared" si="51"/>
        <v>44414</v>
      </c>
      <c r="B156" s="14">
        <f t="shared" ca="1" si="60"/>
        <v>1.05289466</v>
      </c>
      <c r="C156" s="13">
        <f t="shared" si="52"/>
        <v>1</v>
      </c>
      <c r="D156" s="12">
        <f ca="1">IF(A156&lt;$B$1,VLOOKUP(A156,[1]DI!$A$4:$B$15000,2,FALSE),0)</f>
        <v>5.1499999999999997E-2</v>
      </c>
      <c r="E156" s="13">
        <f t="shared" ca="1" si="61"/>
        <v>1.0001993</v>
      </c>
      <c r="F156" s="13">
        <f ca="1">(TRUNC(PRODUCT($E$12:$E155),16))</f>
        <v>1.0134329046735799</v>
      </c>
      <c r="G156" s="13">
        <f t="shared" si="62"/>
        <v>1</v>
      </c>
      <c r="H156" s="13">
        <f t="shared" ca="1" si="63"/>
        <v>1.0134329</v>
      </c>
      <c r="I156" s="12">
        <f t="shared" si="64"/>
        <v>0.1</v>
      </c>
      <c r="J156" s="30">
        <f t="shared" si="53"/>
        <v>44270</v>
      </c>
      <c r="K156" s="2">
        <f t="shared" si="54"/>
        <v>101</v>
      </c>
      <c r="L156" s="15">
        <f t="shared" si="55"/>
        <v>101</v>
      </c>
      <c r="M156" s="11">
        <f t="shared" si="47"/>
        <v>1.038938704</v>
      </c>
      <c r="N156" s="11">
        <f t="shared" ca="1" si="48"/>
        <v>1.0528946640000001</v>
      </c>
      <c r="O156" s="15">
        <f t="shared" si="56"/>
        <v>0</v>
      </c>
      <c r="P156" s="13">
        <f t="shared" ca="1" si="49"/>
        <v>5.2894660000000003E-2</v>
      </c>
      <c r="Q156" s="19">
        <f t="shared" si="50"/>
        <v>0</v>
      </c>
      <c r="R156" s="13">
        <f t="shared" si="57"/>
        <v>0</v>
      </c>
      <c r="S156" s="13"/>
      <c r="T156" s="13"/>
      <c r="U156" s="13"/>
      <c r="V156" s="13"/>
      <c r="W156" s="4" t="str">
        <f t="shared" si="58"/>
        <v>J=</v>
      </c>
      <c r="X156" s="30">
        <f t="shared" si="59"/>
        <v>44635</v>
      </c>
      <c r="Y156" s="3"/>
      <c r="AH156" s="3"/>
      <c r="AI156" s="10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36">
        <f t="shared" si="51"/>
        <v>44415</v>
      </c>
      <c r="B157" s="14">
        <f t="shared" ca="1" si="60"/>
        <v>1.0535028799999999</v>
      </c>
      <c r="C157" s="13">
        <f t="shared" si="52"/>
        <v>1</v>
      </c>
      <c r="D157" s="12">
        <f ca="1">IF(A157&lt;$B$1,VLOOKUP(A157,[1]DI!$A$4:$B$15000,2,FALSE),0)</f>
        <v>0</v>
      </c>
      <c r="E157" s="13">
        <f t="shared" ca="1" si="61"/>
        <v>1</v>
      </c>
      <c r="F157" s="13">
        <f ca="1">(TRUNC(PRODUCT($E$12:$E156),16))</f>
        <v>1.01363488185148</v>
      </c>
      <c r="G157" s="13">
        <f t="shared" si="62"/>
        <v>1</v>
      </c>
      <c r="H157" s="13">
        <f t="shared" ca="1" si="63"/>
        <v>1.0136348799999999</v>
      </c>
      <c r="I157" s="12">
        <f t="shared" si="64"/>
        <v>0.1</v>
      </c>
      <c r="J157" s="30">
        <f t="shared" si="53"/>
        <v>44270</v>
      </c>
      <c r="K157" s="2">
        <f t="shared" si="54"/>
        <v>101</v>
      </c>
      <c r="L157" s="15">
        <f t="shared" si="55"/>
        <v>102</v>
      </c>
      <c r="M157" s="11">
        <f t="shared" si="47"/>
        <v>1.0393317200000001</v>
      </c>
      <c r="N157" s="11">
        <f t="shared" ca="1" si="48"/>
        <v>1.0535028829999999</v>
      </c>
      <c r="O157" s="15">
        <f t="shared" si="56"/>
        <v>0</v>
      </c>
      <c r="P157" s="13">
        <f t="shared" ca="1" si="49"/>
        <v>5.3502880000000003E-2</v>
      </c>
      <c r="Q157" s="19">
        <f t="shared" si="50"/>
        <v>0</v>
      </c>
      <c r="R157" s="13">
        <f t="shared" si="57"/>
        <v>0</v>
      </c>
      <c r="S157" s="13"/>
      <c r="T157" s="13"/>
      <c r="U157" s="13"/>
      <c r="V157" s="13"/>
      <c r="W157" s="4" t="str">
        <f t="shared" si="58"/>
        <v>J=</v>
      </c>
      <c r="X157" s="30">
        <f t="shared" si="59"/>
        <v>44635</v>
      </c>
      <c r="Y157" s="3"/>
      <c r="AH157" s="3"/>
      <c r="AI157" s="10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36">
        <f t="shared" si="51"/>
        <v>44416</v>
      </c>
      <c r="B158" s="14">
        <f t="shared" ca="1" si="60"/>
        <v>1.0535028799999999</v>
      </c>
      <c r="C158" s="13">
        <f t="shared" si="52"/>
        <v>1</v>
      </c>
      <c r="D158" s="12">
        <f ca="1">IF(A158&lt;$B$1,VLOOKUP(A158,[1]DI!$A$4:$B$15000,2,FALSE),0)</f>
        <v>0</v>
      </c>
      <c r="E158" s="13">
        <f t="shared" ca="1" si="61"/>
        <v>1</v>
      </c>
      <c r="F158" s="13">
        <f ca="1">(TRUNC(PRODUCT($E$12:$E157),16))</f>
        <v>1.01363488185148</v>
      </c>
      <c r="G158" s="13">
        <f t="shared" si="62"/>
        <v>1</v>
      </c>
      <c r="H158" s="13">
        <f t="shared" ca="1" si="63"/>
        <v>1.0136348799999999</v>
      </c>
      <c r="I158" s="12">
        <f t="shared" si="64"/>
        <v>0.1</v>
      </c>
      <c r="J158" s="30">
        <f t="shared" si="53"/>
        <v>44270</v>
      </c>
      <c r="K158" s="2">
        <f t="shared" si="54"/>
        <v>101</v>
      </c>
      <c r="L158" s="15">
        <f t="shared" si="55"/>
        <v>102</v>
      </c>
      <c r="M158" s="11">
        <f t="shared" si="47"/>
        <v>1.0393317200000001</v>
      </c>
      <c r="N158" s="11">
        <f t="shared" ca="1" si="48"/>
        <v>1.0535028829999999</v>
      </c>
      <c r="O158" s="15">
        <f t="shared" si="56"/>
        <v>0</v>
      </c>
      <c r="P158" s="13">
        <f t="shared" ca="1" si="49"/>
        <v>5.3502880000000003E-2</v>
      </c>
      <c r="Q158" s="19">
        <f t="shared" si="50"/>
        <v>0</v>
      </c>
      <c r="R158" s="13">
        <f t="shared" si="57"/>
        <v>0</v>
      </c>
      <c r="S158" s="13"/>
      <c r="T158" s="13"/>
      <c r="U158" s="13"/>
      <c r="V158" s="13"/>
      <c r="W158" s="4" t="str">
        <f t="shared" si="58"/>
        <v>J=</v>
      </c>
      <c r="X158" s="30">
        <f t="shared" si="59"/>
        <v>44635</v>
      </c>
      <c r="Y158" s="3"/>
      <c r="Z158" s="5"/>
      <c r="AE158" s="5"/>
      <c r="AH158" s="3"/>
      <c r="AI158" s="10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36">
        <f t="shared" si="51"/>
        <v>44417</v>
      </c>
      <c r="B159" s="14">
        <f t="shared" ca="1" si="60"/>
        <v>1.0535028799999999</v>
      </c>
      <c r="C159" s="13">
        <f t="shared" si="52"/>
        <v>1</v>
      </c>
      <c r="D159" s="12">
        <f ca="1">IF(A159&lt;$B$1,VLOOKUP(A159,[1]DI!$A$4:$B$15000,2,FALSE),0)</f>
        <v>5.1499999999999997E-2</v>
      </c>
      <c r="E159" s="13">
        <f t="shared" ca="1" si="61"/>
        <v>1.0001993</v>
      </c>
      <c r="F159" s="13">
        <f ca="1">(TRUNC(PRODUCT($E$12:$E158),16))</f>
        <v>1.01363488185148</v>
      </c>
      <c r="G159" s="13">
        <f t="shared" si="62"/>
        <v>1</v>
      </c>
      <c r="H159" s="13">
        <f t="shared" ca="1" si="63"/>
        <v>1.0136348799999999</v>
      </c>
      <c r="I159" s="12">
        <f t="shared" si="64"/>
        <v>0.1</v>
      </c>
      <c r="J159" s="30">
        <f t="shared" si="53"/>
        <v>44270</v>
      </c>
      <c r="K159" s="2">
        <f t="shared" si="54"/>
        <v>102</v>
      </c>
      <c r="L159" s="15">
        <f t="shared" si="55"/>
        <v>102</v>
      </c>
      <c r="M159" s="11">
        <f t="shared" si="47"/>
        <v>1.0393317200000001</v>
      </c>
      <c r="N159" s="11">
        <f t="shared" ca="1" si="48"/>
        <v>1.0535028829999999</v>
      </c>
      <c r="O159" s="15">
        <f t="shared" si="56"/>
        <v>0</v>
      </c>
      <c r="P159" s="13">
        <f t="shared" ca="1" si="49"/>
        <v>5.3502880000000003E-2</v>
      </c>
      <c r="Q159" s="19">
        <f t="shared" si="50"/>
        <v>0</v>
      </c>
      <c r="R159" s="13">
        <f t="shared" si="57"/>
        <v>0</v>
      </c>
      <c r="S159" s="13"/>
      <c r="T159" s="13"/>
      <c r="U159" s="13"/>
      <c r="V159" s="13"/>
      <c r="W159" s="4" t="str">
        <f t="shared" si="58"/>
        <v>J=</v>
      </c>
      <c r="X159" s="30">
        <f t="shared" si="59"/>
        <v>44635</v>
      </c>
      <c r="Y159" s="3"/>
      <c r="Z159" s="66" t="s">
        <v>52</v>
      </c>
      <c r="AA159" s="67"/>
      <c r="AB159" s="68"/>
      <c r="AC159" s="1"/>
      <c r="AE159" s="69" t="s">
        <v>53</v>
      </c>
      <c r="AF159" s="69" t="s">
        <v>54</v>
      </c>
      <c r="AG159" s="69" t="s">
        <v>55</v>
      </c>
      <c r="AH159" s="70" t="s">
        <v>32</v>
      </c>
      <c r="AI159" s="10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ht="15" x14ac:dyDescent="0.2">
      <c r="A160" s="36">
        <f t="shared" si="51"/>
        <v>44418</v>
      </c>
      <c r="B160" s="14">
        <f t="shared" ca="1" si="60"/>
        <v>1.0541114499999999</v>
      </c>
      <c r="C160" s="13">
        <f t="shared" si="52"/>
        <v>1</v>
      </c>
      <c r="D160" s="12">
        <f ca="1">IF(A160&lt;$B$1,VLOOKUP(A160,[1]DI!$A$4:$B$15000,2,FALSE),0)</f>
        <v>5.1499999999999997E-2</v>
      </c>
      <c r="E160" s="13">
        <f t="shared" ca="1" si="61"/>
        <v>1.0001993</v>
      </c>
      <c r="F160" s="13">
        <f ca="1">(TRUNC(PRODUCT($E$12:$E159),16))</f>
        <v>1.0138368992834399</v>
      </c>
      <c r="G160" s="13">
        <f t="shared" si="62"/>
        <v>1</v>
      </c>
      <c r="H160" s="13">
        <f t="shared" ca="1" si="63"/>
        <v>1.0138369</v>
      </c>
      <c r="I160" s="12">
        <f t="shared" si="64"/>
        <v>0.1</v>
      </c>
      <c r="J160" s="30">
        <f t="shared" si="53"/>
        <v>44270</v>
      </c>
      <c r="K160" s="2">
        <f t="shared" si="54"/>
        <v>103</v>
      </c>
      <c r="L160" s="15">
        <f t="shared" si="55"/>
        <v>103</v>
      </c>
      <c r="M160" s="11">
        <f t="shared" si="47"/>
        <v>1.039724885</v>
      </c>
      <c r="N160" s="11">
        <f t="shared" ca="1" si="48"/>
        <v>1.0541114540000001</v>
      </c>
      <c r="O160" s="15">
        <f t="shared" si="56"/>
        <v>0</v>
      </c>
      <c r="P160" s="13">
        <f t="shared" ca="1" si="49"/>
        <v>5.4111449999999998E-2</v>
      </c>
      <c r="Q160" s="19">
        <f t="shared" si="50"/>
        <v>0</v>
      </c>
      <c r="R160" s="13">
        <f t="shared" si="57"/>
        <v>0</v>
      </c>
      <c r="S160" s="13"/>
      <c r="T160" s="13"/>
      <c r="U160" s="13"/>
      <c r="V160" s="13"/>
      <c r="W160" s="4" t="str">
        <f t="shared" si="58"/>
        <v>J=</v>
      </c>
      <c r="X160" s="30">
        <f t="shared" si="59"/>
        <v>44635</v>
      </c>
      <c r="Y160" s="3"/>
      <c r="Z160" s="71">
        <f>[2]Plan1!$A230</f>
        <v>43831</v>
      </c>
      <c r="AA160" s="71" t="str">
        <f>[2]Plan1!$C230</f>
        <v>Confraternização Universal</v>
      </c>
      <c r="AB160" s="64"/>
      <c r="AC160" s="1"/>
      <c r="AE160" s="62">
        <f t="shared" ref="AE160:AE174" si="65">WORKDAY(AF160,-1,$Z$160:$Z$544)</f>
        <v>44267</v>
      </c>
      <c r="AF160" s="63">
        <f>A9</f>
        <v>44270</v>
      </c>
      <c r="AG160" s="62">
        <f t="shared" ref="AG160:AG172" si="66">WORKDAY(AE160,1,$Z$160:$Z$544)</f>
        <v>44270</v>
      </c>
      <c r="AH160" s="112">
        <v>0.1</v>
      </c>
      <c r="AI160" s="10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36">
        <f t="shared" si="51"/>
        <v>44419</v>
      </c>
      <c r="B161" s="14">
        <f t="shared" ca="1" si="60"/>
        <v>1.0547203700000001</v>
      </c>
      <c r="C161" s="13">
        <f t="shared" si="52"/>
        <v>1</v>
      </c>
      <c r="D161" s="12">
        <f ca="1">IF(A161&lt;$B$1,VLOOKUP(A161,[1]DI!$A$4:$B$15000,2,FALSE),0)</f>
        <v>5.1499999999999997E-2</v>
      </c>
      <c r="E161" s="13">
        <f t="shared" ca="1" si="61"/>
        <v>1.0001993</v>
      </c>
      <c r="F161" s="13">
        <f ca="1">(TRUNC(PRODUCT($E$12:$E160),16))</f>
        <v>1.0140389569774599</v>
      </c>
      <c r="G161" s="13">
        <f t="shared" si="62"/>
        <v>1</v>
      </c>
      <c r="H161" s="13">
        <f t="shared" ca="1" si="63"/>
        <v>1.0140389599999999</v>
      </c>
      <c r="I161" s="12">
        <f t="shared" si="64"/>
        <v>0.1</v>
      </c>
      <c r="J161" s="30">
        <f t="shared" si="53"/>
        <v>44270</v>
      </c>
      <c r="K161" s="2">
        <f t="shared" si="54"/>
        <v>104</v>
      </c>
      <c r="L161" s="15">
        <f t="shared" si="55"/>
        <v>104</v>
      </c>
      <c r="M161" s="11">
        <f t="shared" si="47"/>
        <v>1.0401181989999999</v>
      </c>
      <c r="N161" s="11">
        <f t="shared" ca="1" si="48"/>
        <v>1.054720377</v>
      </c>
      <c r="O161" s="15">
        <f t="shared" si="56"/>
        <v>0</v>
      </c>
      <c r="P161" s="13">
        <f t="shared" ca="1" si="49"/>
        <v>5.4720369999999997E-2</v>
      </c>
      <c r="Q161" s="19">
        <f t="shared" si="50"/>
        <v>0</v>
      </c>
      <c r="R161" s="13">
        <f t="shared" si="57"/>
        <v>0</v>
      </c>
      <c r="S161" s="13"/>
      <c r="T161" s="13"/>
      <c r="U161" s="13"/>
      <c r="V161" s="13"/>
      <c r="W161" s="4" t="str">
        <f t="shared" si="58"/>
        <v>J=</v>
      </c>
      <c r="X161" s="30">
        <f t="shared" si="59"/>
        <v>44635</v>
      </c>
      <c r="Y161" s="3"/>
      <c r="Z161" s="71">
        <f>[2]Plan1!$A231</f>
        <v>43885</v>
      </c>
      <c r="AA161" s="71" t="str">
        <f>[2]Plan1!$C231</f>
        <v>Carnaval</v>
      </c>
      <c r="AB161" s="64"/>
      <c r="AC161" s="1"/>
      <c r="AE161" s="62">
        <f>WORKDAY(AF161,-1,$Z$160:$Z$544)</f>
        <v>44512</v>
      </c>
      <c r="AF161" s="62">
        <v>44515</v>
      </c>
      <c r="AG161" s="62">
        <f t="shared" si="66"/>
        <v>44516</v>
      </c>
      <c r="AH161" s="112">
        <v>0.1</v>
      </c>
      <c r="AI161" s="10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36">
        <f t="shared" si="51"/>
        <v>44420</v>
      </c>
      <c r="B162" s="14">
        <f t="shared" ca="1" si="60"/>
        <v>1.0553296400000001</v>
      </c>
      <c r="C162" s="13">
        <f t="shared" si="52"/>
        <v>1</v>
      </c>
      <c r="D162" s="12">
        <f ca="1">IF(A162&lt;$B$1,VLOOKUP(A162,[1]DI!$A$4:$B$15000,2,FALSE),0)</f>
        <v>5.1499999999999997E-2</v>
      </c>
      <c r="E162" s="13">
        <f t="shared" ca="1" si="61"/>
        <v>1.0001993</v>
      </c>
      <c r="F162" s="13">
        <f ca="1">(TRUNC(PRODUCT($E$12:$E161),16))</f>
        <v>1.0142410549415899</v>
      </c>
      <c r="G162" s="13">
        <f t="shared" si="62"/>
        <v>1</v>
      </c>
      <c r="H162" s="13">
        <f t="shared" ca="1" si="63"/>
        <v>1.0142410500000001</v>
      </c>
      <c r="I162" s="12">
        <f t="shared" si="64"/>
        <v>0.1</v>
      </c>
      <c r="J162" s="30">
        <f t="shared" si="53"/>
        <v>44270</v>
      </c>
      <c r="K162" s="2">
        <f t="shared" si="54"/>
        <v>105</v>
      </c>
      <c r="L162" s="15">
        <f t="shared" si="55"/>
        <v>105</v>
      </c>
      <c r="M162" s="11">
        <f t="shared" si="47"/>
        <v>1.0405116619999999</v>
      </c>
      <c r="N162" s="11">
        <f t="shared" ca="1" si="48"/>
        <v>1.0553296409999999</v>
      </c>
      <c r="O162" s="15">
        <f t="shared" si="56"/>
        <v>0</v>
      </c>
      <c r="P162" s="13">
        <f t="shared" ca="1" si="49"/>
        <v>5.5329639999999999E-2</v>
      </c>
      <c r="Q162" s="19">
        <f t="shared" si="50"/>
        <v>0</v>
      </c>
      <c r="R162" s="13">
        <f t="shared" si="57"/>
        <v>0</v>
      </c>
      <c r="S162" s="13"/>
      <c r="T162" s="13"/>
      <c r="U162" s="13"/>
      <c r="V162" s="13"/>
      <c r="W162" s="4" t="str">
        <f t="shared" si="58"/>
        <v>J=</v>
      </c>
      <c r="X162" s="30">
        <f t="shared" si="59"/>
        <v>44635</v>
      </c>
      <c r="Y162" s="3"/>
      <c r="Z162" s="71">
        <f>[2]Plan1!$A232</f>
        <v>43886</v>
      </c>
      <c r="AA162" s="71" t="str">
        <f>[2]Plan1!$C232</f>
        <v>Carnaval</v>
      </c>
      <c r="AB162" s="64"/>
      <c r="AC162" s="1"/>
      <c r="AE162" s="62">
        <f t="shared" si="65"/>
        <v>44544</v>
      </c>
      <c r="AF162" s="62">
        <f>EDATE(AF161,1)</f>
        <v>44545</v>
      </c>
      <c r="AG162" s="62">
        <f t="shared" si="66"/>
        <v>44545</v>
      </c>
      <c r="AH162" s="112">
        <v>0.1</v>
      </c>
      <c r="AI162" s="10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36">
        <f t="shared" si="51"/>
        <v>44421</v>
      </c>
      <c r="B163" s="14">
        <f t="shared" ca="1" si="60"/>
        <v>1.0559392599999999</v>
      </c>
      <c r="C163" s="13">
        <f t="shared" si="52"/>
        <v>1</v>
      </c>
      <c r="D163" s="12">
        <f ca="1">IF(A163&lt;$B$1,VLOOKUP(A163,[1]DI!$A$4:$B$15000,2,FALSE),0)</f>
        <v>5.1499999999999997E-2</v>
      </c>
      <c r="E163" s="13">
        <f t="shared" ca="1" si="61"/>
        <v>1.0001993</v>
      </c>
      <c r="F163" s="13">
        <f ca="1">(TRUNC(PRODUCT($E$12:$E162),16))</f>
        <v>1.01444319318384</v>
      </c>
      <c r="G163" s="13">
        <f t="shared" si="62"/>
        <v>1</v>
      </c>
      <c r="H163" s="13">
        <f t="shared" ca="1" si="63"/>
        <v>1.0144431899999999</v>
      </c>
      <c r="I163" s="12">
        <f t="shared" si="64"/>
        <v>0.1</v>
      </c>
      <c r="J163" s="30">
        <f t="shared" si="53"/>
        <v>44270</v>
      </c>
      <c r="K163" s="2">
        <f t="shared" si="54"/>
        <v>106</v>
      </c>
      <c r="L163" s="15">
        <f t="shared" si="55"/>
        <v>106</v>
      </c>
      <c r="M163" s="11">
        <f t="shared" si="47"/>
        <v>1.040905274</v>
      </c>
      <c r="N163" s="11">
        <f t="shared" ca="1" si="48"/>
        <v>1.0559392670000001</v>
      </c>
      <c r="O163" s="15">
        <f t="shared" si="56"/>
        <v>0</v>
      </c>
      <c r="P163" s="13">
        <f t="shared" ca="1" si="49"/>
        <v>5.5939259999999998E-2</v>
      </c>
      <c r="Q163" s="19">
        <f t="shared" si="50"/>
        <v>0</v>
      </c>
      <c r="R163" s="13">
        <f t="shared" si="57"/>
        <v>0</v>
      </c>
      <c r="S163" s="13"/>
      <c r="T163" s="13"/>
      <c r="U163" s="13"/>
      <c r="V163" s="13"/>
      <c r="W163" s="4" t="str">
        <f t="shared" si="58"/>
        <v>J=</v>
      </c>
      <c r="X163" s="30">
        <f t="shared" si="59"/>
        <v>44635</v>
      </c>
      <c r="Y163" s="3"/>
      <c r="Z163" s="71">
        <f>[2]Plan1!$A233</f>
        <v>43931</v>
      </c>
      <c r="AA163" s="71" t="str">
        <f>[2]Plan1!$C233</f>
        <v>Paixão de Cristo</v>
      </c>
      <c r="AB163" s="64"/>
      <c r="AC163" s="1"/>
      <c r="AE163" s="62">
        <f t="shared" si="65"/>
        <v>44575</v>
      </c>
      <c r="AF163" s="62">
        <f t="shared" ref="AF163:AF173" si="67">EDATE(AF162,1)</f>
        <v>44576</v>
      </c>
      <c r="AG163" s="62">
        <f t="shared" si="66"/>
        <v>44578</v>
      </c>
      <c r="AH163" s="112">
        <v>0.1</v>
      </c>
      <c r="AI163" s="10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36">
        <f t="shared" si="51"/>
        <v>44422</v>
      </c>
      <c r="B164" s="14">
        <f t="shared" ca="1" si="60"/>
        <v>1.0565492400000001</v>
      </c>
      <c r="C164" s="13">
        <f t="shared" si="52"/>
        <v>1</v>
      </c>
      <c r="D164" s="12">
        <f ca="1">IF(A164&lt;$B$1,VLOOKUP(A164,[1]DI!$A$4:$B$15000,2,FALSE),0)</f>
        <v>0</v>
      </c>
      <c r="E164" s="13">
        <f t="shared" ca="1" si="61"/>
        <v>1</v>
      </c>
      <c r="F164" s="13">
        <f ca="1">(TRUNC(PRODUCT($E$12:$E163),16))</f>
        <v>1.0146453717122399</v>
      </c>
      <c r="G164" s="13">
        <f t="shared" si="62"/>
        <v>1</v>
      </c>
      <c r="H164" s="13">
        <f t="shared" ca="1" si="63"/>
        <v>1.01464537</v>
      </c>
      <c r="I164" s="12">
        <f t="shared" si="64"/>
        <v>0.1</v>
      </c>
      <c r="J164" s="30">
        <f t="shared" si="53"/>
        <v>44270</v>
      </c>
      <c r="K164" s="2">
        <f t="shared" si="54"/>
        <v>106</v>
      </c>
      <c r="L164" s="15">
        <f t="shared" si="55"/>
        <v>107</v>
      </c>
      <c r="M164" s="11">
        <f t="shared" si="47"/>
        <v>1.0412990339999999</v>
      </c>
      <c r="N164" s="11">
        <f t="shared" ca="1" si="48"/>
        <v>1.0565492439999999</v>
      </c>
      <c r="O164" s="15">
        <f t="shared" si="56"/>
        <v>0</v>
      </c>
      <c r="P164" s="13">
        <f t="shared" ca="1" si="49"/>
        <v>5.6549240000000001E-2</v>
      </c>
      <c r="Q164" s="19">
        <f t="shared" si="50"/>
        <v>0</v>
      </c>
      <c r="R164" s="13">
        <f t="shared" si="57"/>
        <v>0</v>
      </c>
      <c r="S164" s="13"/>
      <c r="T164" s="13"/>
      <c r="U164" s="13"/>
      <c r="V164" s="13"/>
      <c r="W164" s="4" t="str">
        <f t="shared" si="58"/>
        <v>J=</v>
      </c>
      <c r="X164" s="30">
        <f t="shared" si="59"/>
        <v>44635</v>
      </c>
      <c r="Y164" s="3"/>
      <c r="Z164" s="71">
        <f>[2]Plan1!$A234</f>
        <v>43942</v>
      </c>
      <c r="AA164" s="71" t="str">
        <f>[2]Plan1!$C234</f>
        <v>Tiradentes</v>
      </c>
      <c r="AB164" s="64"/>
      <c r="AC164" s="1"/>
      <c r="AE164" s="62">
        <f t="shared" si="65"/>
        <v>44606</v>
      </c>
      <c r="AF164" s="62">
        <f t="shared" si="67"/>
        <v>44607</v>
      </c>
      <c r="AG164" s="62">
        <f t="shared" si="66"/>
        <v>44607</v>
      </c>
      <c r="AH164" s="112">
        <v>0.1</v>
      </c>
      <c r="AI164" s="10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36">
        <f t="shared" si="51"/>
        <v>44423</v>
      </c>
      <c r="B165" s="14">
        <f t="shared" ca="1" si="60"/>
        <v>1.0565492400000001</v>
      </c>
      <c r="C165" s="13">
        <f t="shared" si="52"/>
        <v>1</v>
      </c>
      <c r="D165" s="12">
        <f ca="1">IF(A165&lt;$B$1,VLOOKUP(A165,[1]DI!$A$4:$B$15000,2,FALSE),0)</f>
        <v>0</v>
      </c>
      <c r="E165" s="13">
        <f t="shared" ca="1" si="61"/>
        <v>1</v>
      </c>
      <c r="F165" s="13">
        <f ca="1">(TRUNC(PRODUCT($E$12:$E164),16))</f>
        <v>1.0146453717122399</v>
      </c>
      <c r="G165" s="13">
        <f t="shared" si="62"/>
        <v>1</v>
      </c>
      <c r="H165" s="13">
        <f t="shared" ca="1" si="63"/>
        <v>1.01464537</v>
      </c>
      <c r="I165" s="12">
        <f t="shared" si="64"/>
        <v>0.1</v>
      </c>
      <c r="J165" s="30">
        <f t="shared" si="53"/>
        <v>44270</v>
      </c>
      <c r="K165" s="2">
        <f t="shared" si="54"/>
        <v>106</v>
      </c>
      <c r="L165" s="15">
        <f t="shared" si="55"/>
        <v>107</v>
      </c>
      <c r="M165" s="11">
        <f t="shared" si="47"/>
        <v>1.0412990339999999</v>
      </c>
      <c r="N165" s="11">
        <f t="shared" ca="1" si="48"/>
        <v>1.0565492439999999</v>
      </c>
      <c r="O165" s="15">
        <f t="shared" si="56"/>
        <v>0</v>
      </c>
      <c r="P165" s="13">
        <f t="shared" ca="1" si="49"/>
        <v>5.6549240000000001E-2</v>
      </c>
      <c r="Q165" s="19">
        <f t="shared" si="50"/>
        <v>0</v>
      </c>
      <c r="R165" s="13">
        <f t="shared" si="57"/>
        <v>0</v>
      </c>
      <c r="S165" s="13"/>
      <c r="T165" s="13"/>
      <c r="U165" s="13"/>
      <c r="V165" s="13"/>
      <c r="W165" s="4" t="str">
        <f t="shared" si="58"/>
        <v>J=</v>
      </c>
      <c r="X165" s="30">
        <f t="shared" si="59"/>
        <v>44635</v>
      </c>
      <c r="Y165" s="3"/>
      <c r="Z165" s="71">
        <f>[2]Plan1!$A235</f>
        <v>43952</v>
      </c>
      <c r="AA165" s="71" t="str">
        <f>[2]Plan1!$C235</f>
        <v>Dia do Trabalho</v>
      </c>
      <c r="AB165" s="64"/>
      <c r="AC165" s="1"/>
      <c r="AE165" s="62">
        <f t="shared" si="65"/>
        <v>44634</v>
      </c>
      <c r="AF165" s="62">
        <f t="shared" si="67"/>
        <v>44635</v>
      </c>
      <c r="AG165" s="62">
        <f t="shared" si="66"/>
        <v>44635</v>
      </c>
      <c r="AH165" s="112">
        <v>0.1</v>
      </c>
      <c r="AI165" s="10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36">
        <f t="shared" si="51"/>
        <v>44424</v>
      </c>
      <c r="B166" s="14">
        <f t="shared" ca="1" si="60"/>
        <v>1.0565492400000001</v>
      </c>
      <c r="C166" s="13">
        <f t="shared" si="52"/>
        <v>1</v>
      </c>
      <c r="D166" s="12">
        <f ca="1">IF(A166&lt;$B$1,VLOOKUP(A166,[1]DI!$A$4:$B$15000,2,FALSE),0)</f>
        <v>5.1499999999999997E-2</v>
      </c>
      <c r="E166" s="13">
        <f t="shared" ca="1" si="61"/>
        <v>1.0001993</v>
      </c>
      <c r="F166" s="13">
        <f ca="1">(TRUNC(PRODUCT($E$12:$E165),16))</f>
        <v>1.0146453717122399</v>
      </c>
      <c r="G166" s="13">
        <f t="shared" si="62"/>
        <v>1</v>
      </c>
      <c r="H166" s="13">
        <f t="shared" ca="1" si="63"/>
        <v>1.01464537</v>
      </c>
      <c r="I166" s="12">
        <f t="shared" si="64"/>
        <v>0.1</v>
      </c>
      <c r="J166" s="30">
        <f t="shared" si="53"/>
        <v>44270</v>
      </c>
      <c r="K166" s="2">
        <f t="shared" si="54"/>
        <v>107</v>
      </c>
      <c r="L166" s="15">
        <f t="shared" si="55"/>
        <v>107</v>
      </c>
      <c r="M166" s="11">
        <f t="shared" si="47"/>
        <v>1.0412990339999999</v>
      </c>
      <c r="N166" s="11">
        <f t="shared" ca="1" si="48"/>
        <v>1.0565492439999999</v>
      </c>
      <c r="O166" s="15">
        <f t="shared" si="56"/>
        <v>0</v>
      </c>
      <c r="P166" s="13">
        <f t="shared" ca="1" si="49"/>
        <v>5.6549240000000001E-2</v>
      </c>
      <c r="Q166" s="19">
        <f t="shared" si="50"/>
        <v>0</v>
      </c>
      <c r="R166" s="13">
        <f t="shared" si="57"/>
        <v>0</v>
      </c>
      <c r="S166" s="13"/>
      <c r="T166" s="13"/>
      <c r="U166" s="13"/>
      <c r="V166" s="13"/>
      <c r="W166" s="4" t="str">
        <f t="shared" si="58"/>
        <v>J=</v>
      </c>
      <c r="X166" s="30">
        <f t="shared" si="59"/>
        <v>44635</v>
      </c>
      <c r="Y166" s="3"/>
      <c r="Z166" s="71">
        <f>[2]Plan1!$A236</f>
        <v>43993</v>
      </c>
      <c r="AA166" s="71" t="str">
        <f>[2]Plan1!$C236</f>
        <v>Corpus Christi</v>
      </c>
      <c r="AB166" s="64"/>
      <c r="AC166" s="1"/>
      <c r="AE166" s="62">
        <f t="shared" si="65"/>
        <v>44665</v>
      </c>
      <c r="AF166" s="62">
        <f t="shared" si="67"/>
        <v>44666</v>
      </c>
      <c r="AG166" s="62">
        <f t="shared" si="66"/>
        <v>44669</v>
      </c>
      <c r="AH166" s="112">
        <v>0.1</v>
      </c>
      <c r="AI166" s="10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36">
        <f t="shared" si="51"/>
        <v>44425</v>
      </c>
      <c r="B167" s="14">
        <f t="shared" ca="1" si="60"/>
        <v>1.05715957</v>
      </c>
      <c r="C167" s="13">
        <f t="shared" si="52"/>
        <v>1</v>
      </c>
      <c r="D167" s="12">
        <f ca="1">IF(A167&lt;$B$1,VLOOKUP(A167,[1]DI!$A$4:$B$15000,2,FALSE),0)</f>
        <v>5.1499999999999997E-2</v>
      </c>
      <c r="E167" s="13">
        <f t="shared" ca="1" si="61"/>
        <v>1.0001993</v>
      </c>
      <c r="F167" s="13">
        <f ca="1">(TRUNC(PRODUCT($E$12:$E166),16))</f>
        <v>1.01484759053482</v>
      </c>
      <c r="G167" s="13">
        <f t="shared" si="62"/>
        <v>1</v>
      </c>
      <c r="H167" s="13">
        <f t="shared" ca="1" si="63"/>
        <v>1.01484759</v>
      </c>
      <c r="I167" s="12">
        <f t="shared" si="64"/>
        <v>0.1</v>
      </c>
      <c r="J167" s="30">
        <f t="shared" si="53"/>
        <v>44270</v>
      </c>
      <c r="K167" s="2">
        <f t="shared" si="54"/>
        <v>108</v>
      </c>
      <c r="L167" s="15">
        <f t="shared" si="55"/>
        <v>108</v>
      </c>
      <c r="M167" s="11">
        <f t="shared" si="47"/>
        <v>1.0416929429999999</v>
      </c>
      <c r="N167" s="11">
        <f t="shared" ca="1" si="48"/>
        <v>1.0571595730000001</v>
      </c>
      <c r="O167" s="15">
        <f t="shared" si="56"/>
        <v>0</v>
      </c>
      <c r="P167" s="13">
        <f t="shared" ca="1" si="49"/>
        <v>5.715957E-2</v>
      </c>
      <c r="Q167" s="19">
        <f t="shared" si="50"/>
        <v>0</v>
      </c>
      <c r="R167" s="13">
        <f t="shared" si="57"/>
        <v>0</v>
      </c>
      <c r="S167" s="13"/>
      <c r="T167" s="13"/>
      <c r="U167" s="13"/>
      <c r="V167" s="13"/>
      <c r="W167" s="4" t="str">
        <f t="shared" si="58"/>
        <v>J=</v>
      </c>
      <c r="X167" s="30">
        <f t="shared" si="59"/>
        <v>44635</v>
      </c>
      <c r="Y167" s="3"/>
      <c r="Z167" s="71">
        <f>[2]Plan1!$A237</f>
        <v>44081</v>
      </c>
      <c r="AA167" s="71" t="str">
        <f>[2]Plan1!$C237</f>
        <v>Independência do Brasil</v>
      </c>
      <c r="AB167" s="64"/>
      <c r="AC167" s="1"/>
      <c r="AE167" s="62">
        <f t="shared" si="65"/>
        <v>44694</v>
      </c>
      <c r="AF167" s="62">
        <f t="shared" si="67"/>
        <v>44696</v>
      </c>
      <c r="AG167" s="62">
        <f t="shared" si="66"/>
        <v>44697</v>
      </c>
      <c r="AH167" s="112">
        <v>0.1</v>
      </c>
      <c r="AI167" s="10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36">
        <f t="shared" si="51"/>
        <v>44426</v>
      </c>
      <c r="B168" s="14">
        <f t="shared" ca="1" si="60"/>
        <v>1.0577702499999999</v>
      </c>
      <c r="C168" s="13">
        <f t="shared" si="52"/>
        <v>1</v>
      </c>
      <c r="D168" s="12">
        <f ca="1">IF(A168&lt;$B$1,VLOOKUP(A168,[1]DI!$A$4:$B$15000,2,FALSE),0)</f>
        <v>5.1499999999999997E-2</v>
      </c>
      <c r="E168" s="13">
        <f t="shared" ca="1" si="61"/>
        <v>1.0001993</v>
      </c>
      <c r="F168" s="13">
        <f ca="1">(TRUNC(PRODUCT($E$12:$E167),16))</f>
        <v>1.0150498496596201</v>
      </c>
      <c r="G168" s="13">
        <f t="shared" si="62"/>
        <v>1</v>
      </c>
      <c r="H168" s="13">
        <f t="shared" ca="1" si="63"/>
        <v>1.01504985</v>
      </c>
      <c r="I168" s="12">
        <f t="shared" si="64"/>
        <v>0.1</v>
      </c>
      <c r="J168" s="30">
        <f t="shared" si="53"/>
        <v>44270</v>
      </c>
      <c r="K168" s="2">
        <f t="shared" si="54"/>
        <v>109</v>
      </c>
      <c r="L168" s="15">
        <f t="shared" si="55"/>
        <v>109</v>
      </c>
      <c r="M168" s="11">
        <f t="shared" si="47"/>
        <v>1.0420870019999999</v>
      </c>
      <c r="N168" s="11">
        <f t="shared" ca="1" si="48"/>
        <v>1.0577702550000001</v>
      </c>
      <c r="O168" s="15">
        <f t="shared" si="56"/>
        <v>0</v>
      </c>
      <c r="P168" s="13">
        <f t="shared" ca="1" si="49"/>
        <v>5.7770250000000002E-2</v>
      </c>
      <c r="Q168" s="19">
        <f t="shared" si="50"/>
        <v>0</v>
      </c>
      <c r="R168" s="13">
        <f t="shared" si="57"/>
        <v>0</v>
      </c>
      <c r="S168" s="13"/>
      <c r="T168" s="13"/>
      <c r="U168" s="13"/>
      <c r="V168" s="13"/>
      <c r="W168" s="4" t="str">
        <f t="shared" si="58"/>
        <v>J=</v>
      </c>
      <c r="X168" s="30">
        <f t="shared" si="59"/>
        <v>44635</v>
      </c>
      <c r="Y168" s="3"/>
      <c r="Z168" s="71">
        <f>[2]Plan1!$A238</f>
        <v>44116</v>
      </c>
      <c r="AA168" s="71" t="str">
        <f>[2]Plan1!$C238</f>
        <v>Nossa Sr.a Aparecida - Padroeira do Brasil</v>
      </c>
      <c r="AB168" s="64"/>
      <c r="AC168" s="1"/>
      <c r="AE168" s="62">
        <f t="shared" si="65"/>
        <v>44726</v>
      </c>
      <c r="AF168" s="62">
        <f t="shared" si="67"/>
        <v>44727</v>
      </c>
      <c r="AG168" s="62">
        <f t="shared" si="66"/>
        <v>44727</v>
      </c>
      <c r="AH168" s="112">
        <v>0.1</v>
      </c>
      <c r="AI168" s="10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36">
        <f t="shared" si="51"/>
        <v>44427</v>
      </c>
      <c r="B169" s="14">
        <f t="shared" ca="1" si="60"/>
        <v>1.0583812800000001</v>
      </c>
      <c r="C169" s="13">
        <f t="shared" si="52"/>
        <v>1</v>
      </c>
      <c r="D169" s="12">
        <f ca="1">IF(A169&lt;$B$1,VLOOKUP(A169,[1]DI!$A$4:$B$15000,2,FALSE),0)</f>
        <v>5.1499999999999997E-2</v>
      </c>
      <c r="E169" s="13">
        <f t="shared" ca="1" si="61"/>
        <v>1.0001993</v>
      </c>
      <c r="F169" s="13">
        <f ca="1">(TRUNC(PRODUCT($E$12:$E168),16))</f>
        <v>1.01525214909465</v>
      </c>
      <c r="G169" s="13">
        <f t="shared" si="62"/>
        <v>1</v>
      </c>
      <c r="H169" s="13">
        <f t="shared" ca="1" si="63"/>
        <v>1.01525215</v>
      </c>
      <c r="I169" s="12">
        <f t="shared" si="64"/>
        <v>0.1</v>
      </c>
      <c r="J169" s="30">
        <f t="shared" si="53"/>
        <v>44270</v>
      </c>
      <c r="K169" s="2">
        <f t="shared" si="54"/>
        <v>110</v>
      </c>
      <c r="L169" s="15">
        <f t="shared" si="55"/>
        <v>110</v>
      </c>
      <c r="M169" s="11">
        <f t="shared" si="47"/>
        <v>1.042481209</v>
      </c>
      <c r="N169" s="11">
        <f t="shared" ca="1" si="48"/>
        <v>1.0583812889999999</v>
      </c>
      <c r="O169" s="15">
        <f t="shared" si="56"/>
        <v>0</v>
      </c>
      <c r="P169" s="13">
        <f t="shared" ca="1" si="49"/>
        <v>5.8381280000000001E-2</v>
      </c>
      <c r="Q169" s="19">
        <f t="shared" si="50"/>
        <v>0</v>
      </c>
      <c r="R169" s="13">
        <f t="shared" si="57"/>
        <v>0</v>
      </c>
      <c r="S169" s="13"/>
      <c r="T169" s="13"/>
      <c r="U169" s="13"/>
      <c r="V169" s="13"/>
      <c r="W169" s="4" t="str">
        <f t="shared" si="58"/>
        <v>J=</v>
      </c>
      <c r="X169" s="30">
        <f t="shared" si="59"/>
        <v>44635</v>
      </c>
      <c r="Y169" s="3"/>
      <c r="Z169" s="71">
        <f>[2]Plan1!$A239</f>
        <v>44137</v>
      </c>
      <c r="AA169" s="71" t="str">
        <f>[2]Plan1!$C239</f>
        <v>Finados</v>
      </c>
      <c r="AB169" s="64"/>
      <c r="AC169" s="1"/>
      <c r="AE169" s="62">
        <f t="shared" si="65"/>
        <v>44756</v>
      </c>
      <c r="AF169" s="62">
        <f t="shared" si="67"/>
        <v>44757</v>
      </c>
      <c r="AG169" s="62">
        <f t="shared" si="66"/>
        <v>44757</v>
      </c>
      <c r="AH169" s="112">
        <v>0.1</v>
      </c>
      <c r="AI169" s="10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36">
        <f t="shared" si="51"/>
        <v>44428</v>
      </c>
      <c r="B170" s="14">
        <f t="shared" ca="1" si="60"/>
        <v>1.0589926700000001</v>
      </c>
      <c r="C170" s="13">
        <f t="shared" si="52"/>
        <v>1</v>
      </c>
      <c r="D170" s="12">
        <f ca="1">IF(A170&lt;$B$1,VLOOKUP(A170,[1]DI!$A$4:$B$15000,2,FALSE),0)</f>
        <v>5.1499999999999997E-2</v>
      </c>
      <c r="E170" s="13">
        <f t="shared" ca="1" si="61"/>
        <v>1.0001993</v>
      </c>
      <c r="F170" s="13">
        <f ca="1">(TRUNC(PRODUCT($E$12:$E169),16))</f>
        <v>1.01545448884797</v>
      </c>
      <c r="G170" s="13">
        <f t="shared" si="62"/>
        <v>1</v>
      </c>
      <c r="H170" s="13">
        <f t="shared" ca="1" si="63"/>
        <v>1.01545449</v>
      </c>
      <c r="I170" s="12">
        <f t="shared" si="64"/>
        <v>0.1</v>
      </c>
      <c r="J170" s="30">
        <f t="shared" si="53"/>
        <v>44270</v>
      </c>
      <c r="K170" s="2">
        <f t="shared" si="54"/>
        <v>111</v>
      </c>
      <c r="L170" s="15">
        <f t="shared" si="55"/>
        <v>111</v>
      </c>
      <c r="M170" s="11">
        <f t="shared" si="47"/>
        <v>1.042875566</v>
      </c>
      <c r="N170" s="11">
        <f t="shared" ca="1" si="48"/>
        <v>1.0589926759999999</v>
      </c>
      <c r="O170" s="15">
        <f t="shared" si="56"/>
        <v>0</v>
      </c>
      <c r="P170" s="13">
        <f t="shared" ca="1" si="49"/>
        <v>5.8992669999999997E-2</v>
      </c>
      <c r="Q170" s="19">
        <f t="shared" si="50"/>
        <v>0</v>
      </c>
      <c r="R170" s="13">
        <f t="shared" si="57"/>
        <v>0</v>
      </c>
      <c r="S170" s="13"/>
      <c r="T170" s="13"/>
      <c r="U170" s="13"/>
      <c r="V170" s="13"/>
      <c r="W170" s="4" t="str">
        <f t="shared" si="58"/>
        <v>J=</v>
      </c>
      <c r="X170" s="30">
        <f t="shared" si="59"/>
        <v>44635</v>
      </c>
      <c r="Y170" s="3"/>
      <c r="Z170" s="71">
        <f>[2]Plan1!$A240</f>
        <v>44150</v>
      </c>
      <c r="AA170" s="71" t="str">
        <f>[2]Plan1!$C240</f>
        <v>Proclamação da República</v>
      </c>
      <c r="AB170" s="64"/>
      <c r="AC170" s="1"/>
      <c r="AE170" s="62">
        <f t="shared" si="65"/>
        <v>44785</v>
      </c>
      <c r="AF170" s="62">
        <f t="shared" si="67"/>
        <v>44788</v>
      </c>
      <c r="AG170" s="62">
        <f t="shared" si="66"/>
        <v>44788</v>
      </c>
      <c r="AH170" s="112">
        <v>0.1</v>
      </c>
      <c r="AI170" s="10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36">
        <f t="shared" si="51"/>
        <v>44429</v>
      </c>
      <c r="B171" s="14">
        <f t="shared" ca="1" si="60"/>
        <v>1.0596044099999999</v>
      </c>
      <c r="C171" s="13">
        <f t="shared" si="52"/>
        <v>1</v>
      </c>
      <c r="D171" s="12">
        <f ca="1">IF(A171&lt;$B$1,VLOOKUP(A171,[1]DI!$A$4:$B$15000,2,FALSE),0)</f>
        <v>0</v>
      </c>
      <c r="E171" s="13">
        <f t="shared" ca="1" si="61"/>
        <v>1</v>
      </c>
      <c r="F171" s="13">
        <f ca="1">(TRUNC(PRODUCT($E$12:$E170),16))</f>
        <v>1.0156568689276</v>
      </c>
      <c r="G171" s="13">
        <f t="shared" si="62"/>
        <v>1</v>
      </c>
      <c r="H171" s="13">
        <f t="shared" ca="1" si="63"/>
        <v>1.0156568699999999</v>
      </c>
      <c r="I171" s="12">
        <f t="shared" si="64"/>
        <v>0.1</v>
      </c>
      <c r="J171" s="30">
        <f t="shared" si="53"/>
        <v>44270</v>
      </c>
      <c r="K171" s="2">
        <f t="shared" si="54"/>
        <v>111</v>
      </c>
      <c r="L171" s="15">
        <f t="shared" si="55"/>
        <v>112</v>
      </c>
      <c r="M171" s="11">
        <f t="shared" si="47"/>
        <v>1.0432700720000001</v>
      </c>
      <c r="N171" s="11">
        <f t="shared" ca="1" si="48"/>
        <v>1.059604416</v>
      </c>
      <c r="O171" s="15">
        <f t="shared" si="56"/>
        <v>0</v>
      </c>
      <c r="P171" s="13">
        <f t="shared" ca="1" si="49"/>
        <v>5.9604409999999997E-2</v>
      </c>
      <c r="Q171" s="19">
        <f t="shared" si="50"/>
        <v>0</v>
      </c>
      <c r="R171" s="13">
        <f t="shared" si="57"/>
        <v>0</v>
      </c>
      <c r="S171" s="13"/>
      <c r="T171" s="13"/>
      <c r="U171" s="13"/>
      <c r="V171" s="13"/>
      <c r="W171" s="4" t="str">
        <f t="shared" si="58"/>
        <v>J=</v>
      </c>
      <c r="X171" s="30">
        <f t="shared" si="59"/>
        <v>44635</v>
      </c>
      <c r="Y171" s="3"/>
      <c r="Z171" s="71">
        <f>[2]Plan1!$A241</f>
        <v>44190</v>
      </c>
      <c r="AA171" s="71" t="str">
        <f>[2]Plan1!$C241</f>
        <v>Natal</v>
      </c>
      <c r="AB171" s="64"/>
      <c r="AC171" s="1"/>
      <c r="AE171" s="62">
        <f t="shared" si="65"/>
        <v>44818</v>
      </c>
      <c r="AF171" s="62">
        <f t="shared" si="67"/>
        <v>44819</v>
      </c>
      <c r="AG171" s="62">
        <f t="shared" si="66"/>
        <v>44819</v>
      </c>
      <c r="AH171" s="112">
        <v>0.1</v>
      </c>
      <c r="AI171" s="10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36">
        <f t="shared" si="51"/>
        <v>44430</v>
      </c>
      <c r="B172" s="14">
        <f t="shared" ca="1" si="60"/>
        <v>1.0596044099999999</v>
      </c>
      <c r="C172" s="13">
        <f t="shared" si="52"/>
        <v>1</v>
      </c>
      <c r="D172" s="12">
        <f ca="1">IF(A172&lt;$B$1,VLOOKUP(A172,[1]DI!$A$4:$B$15000,2,FALSE),0)</f>
        <v>0</v>
      </c>
      <c r="E172" s="13">
        <f t="shared" ca="1" si="61"/>
        <v>1</v>
      </c>
      <c r="F172" s="13">
        <f ca="1">(TRUNC(PRODUCT($E$12:$E171),16))</f>
        <v>1.0156568689276</v>
      </c>
      <c r="G172" s="13">
        <f t="shared" si="62"/>
        <v>1</v>
      </c>
      <c r="H172" s="13">
        <f t="shared" ca="1" si="63"/>
        <v>1.0156568699999999</v>
      </c>
      <c r="I172" s="12">
        <f t="shared" si="64"/>
        <v>0.1</v>
      </c>
      <c r="J172" s="30">
        <f t="shared" si="53"/>
        <v>44270</v>
      </c>
      <c r="K172" s="2">
        <f t="shared" si="54"/>
        <v>111</v>
      </c>
      <c r="L172" s="15">
        <f t="shared" si="55"/>
        <v>112</v>
      </c>
      <c r="M172" s="11">
        <f t="shared" si="47"/>
        <v>1.0432700720000001</v>
      </c>
      <c r="N172" s="11">
        <f t="shared" ca="1" si="48"/>
        <v>1.059604416</v>
      </c>
      <c r="O172" s="15">
        <f t="shared" si="56"/>
        <v>0</v>
      </c>
      <c r="P172" s="13">
        <f t="shared" ca="1" si="49"/>
        <v>5.9604409999999997E-2</v>
      </c>
      <c r="Q172" s="19">
        <f t="shared" si="50"/>
        <v>0</v>
      </c>
      <c r="R172" s="13">
        <f t="shared" si="57"/>
        <v>0</v>
      </c>
      <c r="S172" s="13"/>
      <c r="T172" s="13"/>
      <c r="U172" s="13"/>
      <c r="V172" s="13"/>
      <c r="W172" s="4" t="str">
        <f t="shared" si="58"/>
        <v>J=</v>
      </c>
      <c r="X172" s="30">
        <f t="shared" si="59"/>
        <v>44635</v>
      </c>
      <c r="Y172" s="3"/>
      <c r="Z172" s="71">
        <f>[2]Plan1!$A242</f>
        <v>44197</v>
      </c>
      <c r="AA172" s="71" t="str">
        <f>[2]Plan1!$C242</f>
        <v>Confraternização Universal</v>
      </c>
      <c r="AB172" s="64"/>
      <c r="AC172" s="1"/>
      <c r="AE172" s="62">
        <f t="shared" si="65"/>
        <v>44848</v>
      </c>
      <c r="AF172" s="62">
        <f t="shared" si="67"/>
        <v>44849</v>
      </c>
      <c r="AG172" s="62">
        <f t="shared" si="66"/>
        <v>44851</v>
      </c>
      <c r="AH172" s="112">
        <v>0.1</v>
      </c>
      <c r="AI172" s="10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36">
        <f t="shared" si="51"/>
        <v>44431</v>
      </c>
      <c r="B173" s="14">
        <f t="shared" ca="1" si="60"/>
        <v>1.0596044099999999</v>
      </c>
      <c r="C173" s="13">
        <f t="shared" si="52"/>
        <v>1</v>
      </c>
      <c r="D173" s="12">
        <f ca="1">IF(A173&lt;$B$1,VLOOKUP(A173,[1]DI!$A$4:$B$15000,2,FALSE),0)</f>
        <v>5.1499999999999997E-2</v>
      </c>
      <c r="E173" s="13">
        <f t="shared" ca="1" si="61"/>
        <v>1.0001993</v>
      </c>
      <c r="F173" s="13">
        <f ca="1">(TRUNC(PRODUCT($E$12:$E172),16))</f>
        <v>1.0156568689276</v>
      </c>
      <c r="G173" s="13">
        <f t="shared" si="62"/>
        <v>1</v>
      </c>
      <c r="H173" s="13">
        <f t="shared" ca="1" si="63"/>
        <v>1.0156568699999999</v>
      </c>
      <c r="I173" s="12">
        <f t="shared" si="64"/>
        <v>0.1</v>
      </c>
      <c r="J173" s="30">
        <f t="shared" si="53"/>
        <v>44270</v>
      </c>
      <c r="K173" s="2">
        <f t="shared" si="54"/>
        <v>112</v>
      </c>
      <c r="L173" s="15">
        <f t="shared" si="55"/>
        <v>112</v>
      </c>
      <c r="M173" s="11">
        <f t="shared" si="47"/>
        <v>1.0432700720000001</v>
      </c>
      <c r="N173" s="11">
        <f t="shared" ca="1" si="48"/>
        <v>1.059604416</v>
      </c>
      <c r="O173" s="15">
        <f t="shared" si="56"/>
        <v>0</v>
      </c>
      <c r="P173" s="13">
        <f t="shared" ca="1" si="49"/>
        <v>5.9604409999999997E-2</v>
      </c>
      <c r="Q173" s="19">
        <f t="shared" si="50"/>
        <v>0</v>
      </c>
      <c r="R173" s="13">
        <f t="shared" si="57"/>
        <v>0</v>
      </c>
      <c r="S173" s="13"/>
      <c r="T173" s="13"/>
      <c r="U173" s="13"/>
      <c r="V173" s="13"/>
      <c r="W173" s="4" t="str">
        <f t="shared" si="58"/>
        <v>J=</v>
      </c>
      <c r="X173" s="30">
        <f t="shared" si="59"/>
        <v>44635</v>
      </c>
      <c r="Y173" s="3"/>
      <c r="Z173" s="71">
        <f>[2]Plan1!$A243</f>
        <v>44242</v>
      </c>
      <c r="AA173" s="71" t="str">
        <f>[2]Plan1!$C243</f>
        <v>Carnaval</v>
      </c>
      <c r="AB173" s="64"/>
      <c r="AC173" s="1"/>
      <c r="AE173" s="62">
        <f t="shared" si="65"/>
        <v>44879</v>
      </c>
      <c r="AF173" s="62">
        <f t="shared" si="67"/>
        <v>44880</v>
      </c>
      <c r="AG173" s="62">
        <f>WORKDAY(AE173,1,$Z$160:$Z$544)</f>
        <v>44881</v>
      </c>
      <c r="AH173" s="112">
        <v>0.1</v>
      </c>
      <c r="AI173" s="10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36">
        <f t="shared" si="51"/>
        <v>44432</v>
      </c>
      <c r="B174" s="14">
        <f t="shared" ca="1" si="60"/>
        <v>1.0602164999999999</v>
      </c>
      <c r="C174" s="13">
        <f t="shared" si="52"/>
        <v>1</v>
      </c>
      <c r="D174" s="12">
        <f ca="1">IF(A174&lt;$B$1,VLOOKUP(A174,[1]DI!$A$4:$B$15000,2,FALSE),0)</f>
        <v>5.1499999999999997E-2</v>
      </c>
      <c r="E174" s="13">
        <f t="shared" ca="1" si="61"/>
        <v>1.0001993</v>
      </c>
      <c r="F174" s="13">
        <f ca="1">(TRUNC(PRODUCT($E$12:$E173),16))</f>
        <v>1.0158592893415701</v>
      </c>
      <c r="G174" s="13">
        <f t="shared" si="62"/>
        <v>1</v>
      </c>
      <c r="H174" s="13">
        <f t="shared" ca="1" si="63"/>
        <v>1.0158592900000001</v>
      </c>
      <c r="I174" s="12">
        <f t="shared" si="64"/>
        <v>0.1</v>
      </c>
      <c r="J174" s="30">
        <f t="shared" si="53"/>
        <v>44270</v>
      </c>
      <c r="K174" s="2">
        <f t="shared" si="54"/>
        <v>113</v>
      </c>
      <c r="L174" s="15">
        <f t="shared" si="55"/>
        <v>113</v>
      </c>
      <c r="M174" s="11">
        <f t="shared" si="47"/>
        <v>1.0436647269999999</v>
      </c>
      <c r="N174" s="11">
        <f t="shared" ca="1" si="48"/>
        <v>1.060216509</v>
      </c>
      <c r="O174" s="15">
        <f t="shared" si="56"/>
        <v>0</v>
      </c>
      <c r="P174" s="13">
        <f t="shared" ca="1" si="49"/>
        <v>6.0216499999999999E-2</v>
      </c>
      <c r="Q174" s="19">
        <f t="shared" si="50"/>
        <v>0</v>
      </c>
      <c r="R174" s="13">
        <f t="shared" si="57"/>
        <v>0</v>
      </c>
      <c r="S174" s="13"/>
      <c r="T174" s="13"/>
      <c r="U174" s="13"/>
      <c r="V174" s="13"/>
      <c r="W174" s="4" t="str">
        <f t="shared" si="58"/>
        <v>J=</v>
      </c>
      <c r="X174" s="30">
        <f t="shared" si="59"/>
        <v>44635</v>
      </c>
      <c r="Y174" s="3"/>
      <c r="Z174" s="71">
        <f>[2]Plan1!$A244</f>
        <v>44243</v>
      </c>
      <c r="AA174" s="71" t="str">
        <f>[2]Plan1!$C244</f>
        <v>Carnaval</v>
      </c>
      <c r="AB174" s="64"/>
      <c r="AC174" s="1"/>
      <c r="AE174" s="62">
        <f t="shared" si="65"/>
        <v>44971</v>
      </c>
      <c r="AF174" s="62">
        <v>44972</v>
      </c>
      <c r="AG174" s="62">
        <f>WORKDAY(AE174,1,$Z$160:$Z$544)</f>
        <v>44972</v>
      </c>
      <c r="AH174" s="112">
        <v>0.1</v>
      </c>
      <c r="AI174" s="10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36">
        <f t="shared" si="51"/>
        <v>44433</v>
      </c>
      <c r="B175" s="14">
        <f t="shared" ca="1" si="60"/>
        <v>1.0608289500000001</v>
      </c>
      <c r="C175" s="13">
        <f t="shared" si="52"/>
        <v>1</v>
      </c>
      <c r="D175" s="12">
        <f ca="1">IF(A175&lt;$B$1,VLOOKUP(A175,[1]DI!$A$4:$B$15000,2,FALSE),0)</f>
        <v>5.1499999999999997E-2</v>
      </c>
      <c r="E175" s="13">
        <f t="shared" ca="1" si="61"/>
        <v>1.0001993</v>
      </c>
      <c r="F175" s="13">
        <f ca="1">(TRUNC(PRODUCT($E$12:$E174),16))</f>
        <v>1.0160617500979401</v>
      </c>
      <c r="G175" s="13">
        <f t="shared" si="62"/>
        <v>1</v>
      </c>
      <c r="H175" s="13">
        <f t="shared" ca="1" si="63"/>
        <v>1.01606175</v>
      </c>
      <c r="I175" s="12">
        <f t="shared" si="64"/>
        <v>0.1</v>
      </c>
      <c r="J175" s="30">
        <f t="shared" si="53"/>
        <v>44270</v>
      </c>
      <c r="K175" s="2">
        <f t="shared" si="54"/>
        <v>114</v>
      </c>
      <c r="L175" s="15">
        <f t="shared" si="55"/>
        <v>114</v>
      </c>
      <c r="M175" s="11">
        <f t="shared" si="47"/>
        <v>1.044059531</v>
      </c>
      <c r="N175" s="11">
        <f t="shared" ca="1" si="48"/>
        <v>1.060828954</v>
      </c>
      <c r="O175" s="15">
        <f t="shared" si="56"/>
        <v>0</v>
      </c>
      <c r="P175" s="13">
        <f t="shared" ca="1" si="49"/>
        <v>6.082895E-2</v>
      </c>
      <c r="Q175" s="19">
        <f t="shared" si="50"/>
        <v>0</v>
      </c>
      <c r="R175" s="13">
        <f t="shared" si="57"/>
        <v>0</v>
      </c>
      <c r="S175" s="13"/>
      <c r="T175" s="13"/>
      <c r="U175" s="13"/>
      <c r="V175" s="13"/>
      <c r="W175" s="4" t="str">
        <f t="shared" si="58"/>
        <v>J=</v>
      </c>
      <c r="X175" s="30">
        <f t="shared" si="59"/>
        <v>44635</v>
      </c>
      <c r="Y175" s="3"/>
      <c r="Z175" s="71">
        <f>[2]Plan1!$A245</f>
        <v>44288</v>
      </c>
      <c r="AA175" s="71" t="str">
        <f>[2]Plan1!$C245</f>
        <v>Paixão de Cristo</v>
      </c>
      <c r="AB175" s="64"/>
      <c r="AC175" s="1"/>
      <c r="AE175" s="62"/>
      <c r="AF175" s="62"/>
      <c r="AG175" s="62"/>
      <c r="AH175" s="112"/>
      <c r="AI175" s="10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36">
        <f t="shared" si="51"/>
        <v>44434</v>
      </c>
      <c r="B176" s="14">
        <f t="shared" ca="1" si="60"/>
        <v>1.06144175</v>
      </c>
      <c r="C176" s="13">
        <f t="shared" si="52"/>
        <v>1</v>
      </c>
      <c r="D176" s="12">
        <f ca="1">IF(A176&lt;$B$1,VLOOKUP(A176,[1]DI!$A$4:$B$15000,2,FALSE),0)</f>
        <v>5.1499999999999997E-2</v>
      </c>
      <c r="E176" s="13">
        <f t="shared" ca="1" si="61"/>
        <v>1.0001993</v>
      </c>
      <c r="F176" s="13">
        <f ca="1">(TRUNC(PRODUCT($E$12:$E175),16))</f>
        <v>1.01626425120473</v>
      </c>
      <c r="G176" s="13">
        <f t="shared" si="62"/>
        <v>1</v>
      </c>
      <c r="H176" s="13">
        <f t="shared" ca="1" si="63"/>
        <v>1.0162642500000001</v>
      </c>
      <c r="I176" s="12">
        <f t="shared" si="64"/>
        <v>0.1</v>
      </c>
      <c r="J176" s="30">
        <f t="shared" si="53"/>
        <v>44270</v>
      </c>
      <c r="K176" s="2">
        <f t="shared" si="54"/>
        <v>115</v>
      </c>
      <c r="L176" s="15">
        <f t="shared" si="55"/>
        <v>115</v>
      </c>
      <c r="M176" s="11">
        <f t="shared" si="47"/>
        <v>1.0444544849999999</v>
      </c>
      <c r="N176" s="11">
        <f t="shared" ca="1" si="48"/>
        <v>1.0614417540000001</v>
      </c>
      <c r="O176" s="15">
        <f t="shared" si="56"/>
        <v>0</v>
      </c>
      <c r="P176" s="13">
        <f t="shared" ca="1" si="49"/>
        <v>6.1441750000000003E-2</v>
      </c>
      <c r="Q176" s="19">
        <f t="shared" si="50"/>
        <v>0</v>
      </c>
      <c r="R176" s="13">
        <f t="shared" si="57"/>
        <v>0</v>
      </c>
      <c r="S176" s="13"/>
      <c r="T176" s="13"/>
      <c r="U176" s="13"/>
      <c r="V176" s="13"/>
      <c r="W176" s="4" t="str">
        <f t="shared" si="58"/>
        <v>J=</v>
      </c>
      <c r="X176" s="30">
        <f t="shared" si="59"/>
        <v>44635</v>
      </c>
      <c r="Y176" s="3"/>
      <c r="Z176" s="71">
        <f>[2]Plan1!$A246</f>
        <v>44307</v>
      </c>
      <c r="AA176" s="71" t="str">
        <f>[2]Plan1!$C246</f>
        <v>Tiradentes</v>
      </c>
      <c r="AB176" s="64"/>
      <c r="AC176" s="1"/>
      <c r="AE176" s="62"/>
      <c r="AF176" s="62"/>
      <c r="AG176" s="62"/>
      <c r="AH176" s="112"/>
      <c r="AI176" s="10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36">
        <f t="shared" si="51"/>
        <v>44435</v>
      </c>
      <c r="B177" s="14">
        <f t="shared" ca="1" si="60"/>
        <v>1.0620548999999999</v>
      </c>
      <c r="C177" s="13">
        <f t="shared" si="52"/>
        <v>1</v>
      </c>
      <c r="D177" s="12">
        <f ca="1">IF(A177&lt;$B$1,VLOOKUP(A177,[1]DI!$A$4:$B$15000,2,FALSE),0)</f>
        <v>5.1499999999999997E-2</v>
      </c>
      <c r="E177" s="13">
        <f t="shared" ca="1" si="61"/>
        <v>1.0001993</v>
      </c>
      <c r="F177" s="13">
        <f ca="1">(TRUNC(PRODUCT($E$12:$E176),16))</f>
        <v>1.01646679267</v>
      </c>
      <c r="G177" s="13">
        <f t="shared" si="62"/>
        <v>1</v>
      </c>
      <c r="H177" s="13">
        <f t="shared" ca="1" si="63"/>
        <v>1.01646679</v>
      </c>
      <c r="I177" s="12">
        <f t="shared" si="64"/>
        <v>0.1</v>
      </c>
      <c r="J177" s="30">
        <f t="shared" si="53"/>
        <v>44270</v>
      </c>
      <c r="K177" s="2">
        <f t="shared" si="54"/>
        <v>116</v>
      </c>
      <c r="L177" s="15">
        <f t="shared" si="55"/>
        <v>116</v>
      </c>
      <c r="M177" s="11">
        <f t="shared" si="47"/>
        <v>1.0448495879999999</v>
      </c>
      <c r="N177" s="11">
        <f t="shared" ca="1" si="48"/>
        <v>1.062054907</v>
      </c>
      <c r="O177" s="15">
        <f t="shared" si="56"/>
        <v>0</v>
      </c>
      <c r="P177" s="13">
        <f t="shared" ca="1" si="49"/>
        <v>6.2054900000000003E-2</v>
      </c>
      <c r="Q177" s="19">
        <f t="shared" si="50"/>
        <v>0</v>
      </c>
      <c r="R177" s="13">
        <f t="shared" si="57"/>
        <v>0</v>
      </c>
      <c r="S177" s="13"/>
      <c r="T177" s="13"/>
      <c r="U177" s="13"/>
      <c r="V177" s="13"/>
      <c r="W177" s="4" t="str">
        <f t="shared" si="58"/>
        <v>J=</v>
      </c>
      <c r="X177" s="30">
        <f t="shared" si="59"/>
        <v>44635</v>
      </c>
      <c r="Y177" s="3"/>
      <c r="Z177" s="71">
        <f>[2]Plan1!$A247</f>
        <v>44317</v>
      </c>
      <c r="AA177" s="71" t="str">
        <f>[2]Plan1!$C247</f>
        <v>Dia do Trabalho</v>
      </c>
      <c r="AB177" s="64"/>
      <c r="AC177" s="1"/>
      <c r="AE177" s="62"/>
      <c r="AF177" s="62"/>
      <c r="AG177" s="62"/>
      <c r="AH177" s="112"/>
      <c r="AI177" s="10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36">
        <f t="shared" si="51"/>
        <v>44436</v>
      </c>
      <c r="B178" s="14">
        <f t="shared" ca="1" si="60"/>
        <v>1.0626684099999999</v>
      </c>
      <c r="C178" s="13">
        <f t="shared" si="52"/>
        <v>1</v>
      </c>
      <c r="D178" s="12">
        <f ca="1">IF(A178&lt;$B$1,VLOOKUP(A178,[1]DI!$A$4:$B$15000,2,FALSE),0)</f>
        <v>0</v>
      </c>
      <c r="E178" s="13">
        <f t="shared" ca="1" si="61"/>
        <v>1</v>
      </c>
      <c r="F178" s="13">
        <f ca="1">(TRUNC(PRODUCT($E$12:$E177),16))</f>
        <v>1.0166693745017801</v>
      </c>
      <c r="G178" s="13">
        <f t="shared" si="62"/>
        <v>1</v>
      </c>
      <c r="H178" s="13">
        <f t="shared" ca="1" si="63"/>
        <v>1.01666937</v>
      </c>
      <c r="I178" s="12">
        <f t="shared" si="64"/>
        <v>0.1</v>
      </c>
      <c r="J178" s="30">
        <f t="shared" si="53"/>
        <v>44270</v>
      </c>
      <c r="K178" s="2">
        <f t="shared" si="54"/>
        <v>116</v>
      </c>
      <c r="L178" s="15">
        <f t="shared" si="55"/>
        <v>117</v>
      </c>
      <c r="M178" s="11">
        <f t="shared" si="47"/>
        <v>1.0452448400000001</v>
      </c>
      <c r="N178" s="11">
        <f t="shared" ca="1" si="48"/>
        <v>1.0626684129999999</v>
      </c>
      <c r="O178" s="15">
        <f t="shared" si="56"/>
        <v>0</v>
      </c>
      <c r="P178" s="13">
        <f t="shared" ca="1" si="49"/>
        <v>6.2668409999999994E-2</v>
      </c>
      <c r="Q178" s="19">
        <f t="shared" si="50"/>
        <v>0</v>
      </c>
      <c r="R178" s="13">
        <f t="shared" si="57"/>
        <v>0</v>
      </c>
      <c r="S178" s="13"/>
      <c r="T178" s="13"/>
      <c r="U178" s="13"/>
      <c r="V178" s="13"/>
      <c r="W178" s="4" t="str">
        <f t="shared" si="58"/>
        <v>J=</v>
      </c>
      <c r="X178" s="30">
        <f t="shared" si="59"/>
        <v>44635</v>
      </c>
      <c r="Y178" s="3"/>
      <c r="Z178" s="71">
        <f>[2]Plan1!$A248</f>
        <v>44350</v>
      </c>
      <c r="AA178" s="71" t="str">
        <f>[2]Plan1!$C248</f>
        <v>Corpus Christi</v>
      </c>
      <c r="AB178" s="64"/>
      <c r="AC178" s="1"/>
      <c r="AE178" s="62"/>
      <c r="AF178" s="62"/>
      <c r="AG178" s="62"/>
      <c r="AH178" s="112"/>
      <c r="AI178" s="10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36">
        <f t="shared" si="51"/>
        <v>44437</v>
      </c>
      <c r="B179" s="14">
        <f t="shared" ca="1" si="60"/>
        <v>1.0626684099999999</v>
      </c>
      <c r="C179" s="13">
        <f t="shared" si="52"/>
        <v>1</v>
      </c>
      <c r="D179" s="12">
        <f ca="1">IF(A179&lt;$B$1,VLOOKUP(A179,[1]DI!$A$4:$B$15000,2,FALSE),0)</f>
        <v>0</v>
      </c>
      <c r="E179" s="13">
        <f t="shared" ca="1" si="61"/>
        <v>1</v>
      </c>
      <c r="F179" s="13">
        <f ca="1">(TRUNC(PRODUCT($E$12:$E178),16))</f>
        <v>1.0166693745017801</v>
      </c>
      <c r="G179" s="13">
        <f t="shared" si="62"/>
        <v>1</v>
      </c>
      <c r="H179" s="13">
        <f t="shared" ca="1" si="63"/>
        <v>1.01666937</v>
      </c>
      <c r="I179" s="12">
        <f t="shared" si="64"/>
        <v>0.1</v>
      </c>
      <c r="J179" s="30">
        <f t="shared" si="53"/>
        <v>44270</v>
      </c>
      <c r="K179" s="2">
        <f t="shared" si="54"/>
        <v>116</v>
      </c>
      <c r="L179" s="15">
        <f t="shared" si="55"/>
        <v>117</v>
      </c>
      <c r="M179" s="11">
        <f t="shared" si="47"/>
        <v>1.0452448400000001</v>
      </c>
      <c r="N179" s="11">
        <f t="shared" ca="1" si="48"/>
        <v>1.0626684129999999</v>
      </c>
      <c r="O179" s="15">
        <f t="shared" si="56"/>
        <v>0</v>
      </c>
      <c r="P179" s="13">
        <f t="shared" ca="1" si="49"/>
        <v>6.2668409999999994E-2</v>
      </c>
      <c r="Q179" s="19">
        <f t="shared" si="50"/>
        <v>0</v>
      </c>
      <c r="R179" s="13">
        <f t="shared" si="57"/>
        <v>0</v>
      </c>
      <c r="S179" s="13"/>
      <c r="T179" s="13"/>
      <c r="U179" s="13"/>
      <c r="V179" s="13"/>
      <c r="W179" s="4" t="str">
        <f t="shared" si="58"/>
        <v>J=</v>
      </c>
      <c r="X179" s="30">
        <f t="shared" si="59"/>
        <v>44635</v>
      </c>
      <c r="Y179" s="3"/>
      <c r="Z179" s="71">
        <f>[2]Plan1!$A249</f>
        <v>44446</v>
      </c>
      <c r="AA179" s="71" t="str">
        <f>[2]Plan1!$C249</f>
        <v>Independência do Brasil</v>
      </c>
      <c r="AB179" s="64"/>
      <c r="AC179" s="1"/>
      <c r="AE179" s="62"/>
      <c r="AF179" s="62"/>
      <c r="AG179" s="62"/>
      <c r="AH179" s="112"/>
      <c r="AI179" s="10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36">
        <f t="shared" si="51"/>
        <v>44438</v>
      </c>
      <c r="B180" s="14">
        <f t="shared" ca="1" si="60"/>
        <v>1.0626684099999999</v>
      </c>
      <c r="C180" s="13">
        <f t="shared" si="52"/>
        <v>1</v>
      </c>
      <c r="D180" s="12">
        <f ca="1">IF(A180&lt;$B$1,VLOOKUP(A180,[1]DI!$A$4:$B$15000,2,FALSE),0)</f>
        <v>5.1499999999999997E-2</v>
      </c>
      <c r="E180" s="13">
        <f t="shared" ca="1" si="61"/>
        <v>1.0001993</v>
      </c>
      <c r="F180" s="13">
        <f ca="1">(TRUNC(PRODUCT($E$12:$E179),16))</f>
        <v>1.0166693745017801</v>
      </c>
      <c r="G180" s="13">
        <f t="shared" si="62"/>
        <v>1</v>
      </c>
      <c r="H180" s="13">
        <f t="shared" ca="1" si="63"/>
        <v>1.01666937</v>
      </c>
      <c r="I180" s="12">
        <f t="shared" si="64"/>
        <v>0.1</v>
      </c>
      <c r="J180" s="30">
        <f t="shared" si="53"/>
        <v>44270</v>
      </c>
      <c r="K180" s="2">
        <f t="shared" si="54"/>
        <v>117</v>
      </c>
      <c r="L180" s="15">
        <f t="shared" si="55"/>
        <v>117</v>
      </c>
      <c r="M180" s="11">
        <f t="shared" si="47"/>
        <v>1.0452448400000001</v>
      </c>
      <c r="N180" s="11">
        <f t="shared" ca="1" si="48"/>
        <v>1.0626684129999999</v>
      </c>
      <c r="O180" s="15">
        <f t="shared" si="56"/>
        <v>0</v>
      </c>
      <c r="P180" s="13">
        <f t="shared" ca="1" si="49"/>
        <v>6.2668409999999994E-2</v>
      </c>
      <c r="Q180" s="19">
        <f t="shared" si="50"/>
        <v>0</v>
      </c>
      <c r="R180" s="13">
        <f t="shared" si="57"/>
        <v>0</v>
      </c>
      <c r="S180" s="13"/>
      <c r="T180" s="13"/>
      <c r="U180" s="13"/>
      <c r="V180" s="13"/>
      <c r="W180" s="4" t="str">
        <f t="shared" si="58"/>
        <v>J=</v>
      </c>
      <c r="X180" s="30">
        <f t="shared" si="59"/>
        <v>44635</v>
      </c>
      <c r="Y180" s="3"/>
      <c r="Z180" s="71">
        <f>[2]Plan1!$A250</f>
        <v>44481</v>
      </c>
      <c r="AA180" s="71" t="str">
        <f>[2]Plan1!$C250</f>
        <v>Nossa Sr.a Aparecida - Padroeira do Brasil</v>
      </c>
      <c r="AB180" s="64"/>
      <c r="AC180" s="1"/>
      <c r="AE180" s="62"/>
      <c r="AF180" s="62"/>
      <c r="AG180" s="62"/>
      <c r="AH180" s="112"/>
      <c r="AI180" s="10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36">
        <f t="shared" si="51"/>
        <v>44439</v>
      </c>
      <c r="B181" s="14">
        <f t="shared" ca="1" si="60"/>
        <v>1.0632822799999999</v>
      </c>
      <c r="C181" s="13">
        <f t="shared" si="52"/>
        <v>1</v>
      </c>
      <c r="D181" s="12">
        <f ca="1">IF(A181&lt;$B$1,VLOOKUP(A181,[1]DI!$A$4:$B$15000,2,FALSE),0)</f>
        <v>5.1499999999999997E-2</v>
      </c>
      <c r="E181" s="13">
        <f t="shared" ca="1" si="61"/>
        <v>1.0001993</v>
      </c>
      <c r="F181" s="13">
        <f ca="1">(TRUNC(PRODUCT($E$12:$E180),16))</f>
        <v>1.0168719967081199</v>
      </c>
      <c r="G181" s="13">
        <f t="shared" si="62"/>
        <v>1</v>
      </c>
      <c r="H181" s="13">
        <f t="shared" ca="1" si="63"/>
        <v>1.016872</v>
      </c>
      <c r="I181" s="12">
        <f t="shared" si="64"/>
        <v>0.1</v>
      </c>
      <c r="J181" s="30">
        <f t="shared" si="53"/>
        <v>44270</v>
      </c>
      <c r="K181" s="2">
        <f t="shared" si="54"/>
        <v>118</v>
      </c>
      <c r="L181" s="15">
        <f t="shared" si="55"/>
        <v>118</v>
      </c>
      <c r="M181" s="11">
        <f t="shared" si="47"/>
        <v>1.0456402419999999</v>
      </c>
      <c r="N181" s="11">
        <f t="shared" ca="1" si="48"/>
        <v>1.063282284</v>
      </c>
      <c r="O181" s="15">
        <f t="shared" si="56"/>
        <v>0</v>
      </c>
      <c r="P181" s="13">
        <f t="shared" ca="1" si="49"/>
        <v>6.3282279999999996E-2</v>
      </c>
      <c r="Q181" s="19">
        <f t="shared" si="50"/>
        <v>0</v>
      </c>
      <c r="R181" s="13">
        <f t="shared" si="57"/>
        <v>0</v>
      </c>
      <c r="S181" s="13"/>
      <c r="T181" s="13"/>
      <c r="U181" s="13"/>
      <c r="V181" s="13"/>
      <c r="W181" s="4" t="str">
        <f t="shared" si="58"/>
        <v>J=</v>
      </c>
      <c r="X181" s="30">
        <f t="shared" si="59"/>
        <v>44635</v>
      </c>
      <c r="Y181" s="3"/>
      <c r="Z181" s="71">
        <f>[2]Plan1!$A251</f>
        <v>44502</v>
      </c>
      <c r="AA181" s="71" t="str">
        <f>[2]Plan1!$C251</f>
        <v>Finados</v>
      </c>
      <c r="AB181" s="64"/>
      <c r="AC181" s="1"/>
      <c r="AE181" s="62"/>
      <c r="AF181" s="62"/>
      <c r="AG181" s="62"/>
      <c r="AH181" s="112"/>
      <c r="AI181" s="10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36">
        <f t="shared" si="51"/>
        <v>44440</v>
      </c>
      <c r="B182" s="14">
        <f t="shared" ca="1" si="60"/>
        <v>1.0638965</v>
      </c>
      <c r="C182" s="13">
        <f t="shared" si="52"/>
        <v>1</v>
      </c>
      <c r="D182" s="12">
        <f ca="1">IF(A182&lt;$B$1,VLOOKUP(A182,[1]DI!$A$4:$B$15000,2,FALSE),0)</f>
        <v>5.1499999999999997E-2</v>
      </c>
      <c r="E182" s="13">
        <f t="shared" ca="1" si="61"/>
        <v>1.0001993</v>
      </c>
      <c r="F182" s="13">
        <f ca="1">(TRUNC(PRODUCT($E$12:$E181),16))</f>
        <v>1.0170746592970601</v>
      </c>
      <c r="G182" s="13">
        <f t="shared" si="62"/>
        <v>1</v>
      </c>
      <c r="H182" s="13">
        <f t="shared" ca="1" si="63"/>
        <v>1.01707466</v>
      </c>
      <c r="I182" s="12">
        <f t="shared" si="64"/>
        <v>0.1</v>
      </c>
      <c r="J182" s="30">
        <f t="shared" si="53"/>
        <v>44270</v>
      </c>
      <c r="K182" s="2">
        <f t="shared" si="54"/>
        <v>119</v>
      </c>
      <c r="L182" s="15">
        <f t="shared" si="55"/>
        <v>119</v>
      </c>
      <c r="M182" s="11">
        <f t="shared" si="47"/>
        <v>1.046035794</v>
      </c>
      <c r="N182" s="11">
        <f t="shared" ca="1" si="48"/>
        <v>1.0638965</v>
      </c>
      <c r="O182" s="15">
        <f t="shared" si="56"/>
        <v>0</v>
      </c>
      <c r="P182" s="13">
        <f t="shared" ca="1" si="49"/>
        <v>6.3896499999999995E-2</v>
      </c>
      <c r="Q182" s="19">
        <f t="shared" si="50"/>
        <v>0</v>
      </c>
      <c r="R182" s="13">
        <f t="shared" si="57"/>
        <v>0</v>
      </c>
      <c r="S182" s="13"/>
      <c r="T182" s="13"/>
      <c r="U182" s="13"/>
      <c r="V182" s="13"/>
      <c r="W182" s="4" t="str">
        <f t="shared" si="58"/>
        <v>J=</v>
      </c>
      <c r="X182" s="30">
        <f t="shared" si="59"/>
        <v>44635</v>
      </c>
      <c r="Y182" s="3"/>
      <c r="Z182" s="71">
        <f>[2]Plan1!$A252</f>
        <v>44515</v>
      </c>
      <c r="AA182" s="71" t="str">
        <f>[2]Plan1!$C252</f>
        <v>Proclamação da República</v>
      </c>
      <c r="AB182" s="64"/>
      <c r="AC182" s="1"/>
      <c r="AE182" s="62"/>
      <c r="AF182" s="62"/>
      <c r="AG182" s="62"/>
      <c r="AH182" s="112"/>
      <c r="AI182" s="10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36">
        <f t="shared" si="51"/>
        <v>44441</v>
      </c>
      <c r="B183" s="14">
        <f t="shared" ca="1" si="60"/>
        <v>1.0645110600000001</v>
      </c>
      <c r="C183" s="13">
        <f t="shared" si="52"/>
        <v>1</v>
      </c>
      <c r="D183" s="12">
        <f ca="1">IF(A183&lt;$B$1,VLOOKUP(A183,[1]DI!$A$4:$B$15000,2,FALSE),0)</f>
        <v>5.1499999999999997E-2</v>
      </c>
      <c r="E183" s="13">
        <f t="shared" ca="1" si="61"/>
        <v>1.0001993</v>
      </c>
      <c r="F183" s="13">
        <f ca="1">(TRUNC(PRODUCT($E$12:$E182),16))</f>
        <v>1.01727736227666</v>
      </c>
      <c r="G183" s="13">
        <f t="shared" si="62"/>
        <v>1</v>
      </c>
      <c r="H183" s="13">
        <f t="shared" ca="1" si="63"/>
        <v>1.01727736</v>
      </c>
      <c r="I183" s="12">
        <f t="shared" si="64"/>
        <v>0.1</v>
      </c>
      <c r="J183" s="30">
        <f t="shared" si="53"/>
        <v>44270</v>
      </c>
      <c r="K183" s="2">
        <f t="shared" si="54"/>
        <v>120</v>
      </c>
      <c r="L183" s="15">
        <f t="shared" si="55"/>
        <v>120</v>
      </c>
      <c r="M183" s="11">
        <f t="shared" si="47"/>
        <v>1.046431495</v>
      </c>
      <c r="N183" s="11">
        <f t="shared" ca="1" si="48"/>
        <v>1.0645110689999999</v>
      </c>
      <c r="O183" s="15">
        <f t="shared" si="56"/>
        <v>0</v>
      </c>
      <c r="P183" s="13">
        <f t="shared" ca="1" si="49"/>
        <v>6.4511059999999995E-2</v>
      </c>
      <c r="Q183" s="19">
        <f t="shared" si="50"/>
        <v>0</v>
      </c>
      <c r="R183" s="13">
        <f t="shared" si="57"/>
        <v>0</v>
      </c>
      <c r="S183" s="13"/>
      <c r="T183" s="13"/>
      <c r="U183" s="13"/>
      <c r="V183" s="13"/>
      <c r="W183" s="4" t="str">
        <f t="shared" si="58"/>
        <v>J=</v>
      </c>
      <c r="X183" s="30">
        <f t="shared" si="59"/>
        <v>44635</v>
      </c>
      <c r="Y183" s="3"/>
      <c r="Z183" s="71">
        <f>[2]Plan1!$A253</f>
        <v>44555</v>
      </c>
      <c r="AA183" s="71" t="str">
        <f>[2]Plan1!$C253</f>
        <v>Natal</v>
      </c>
      <c r="AB183" s="64"/>
      <c r="AC183" s="1"/>
      <c r="AE183" s="62"/>
      <c r="AF183" s="62"/>
      <c r="AG183" s="62"/>
      <c r="AH183" s="112"/>
      <c r="AI183" s="10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36">
        <f t="shared" si="51"/>
        <v>44442</v>
      </c>
      <c r="B184" s="14">
        <f t="shared" ca="1" si="60"/>
        <v>1.065126</v>
      </c>
      <c r="C184" s="13">
        <f t="shared" si="52"/>
        <v>1</v>
      </c>
      <c r="D184" s="12">
        <f ca="1">IF(A184&lt;$B$1,VLOOKUP(A184,[1]DI!$A$4:$B$15000,2,FALSE),0)</f>
        <v>5.1499999999999997E-2</v>
      </c>
      <c r="E184" s="13">
        <f t="shared" ca="1" si="61"/>
        <v>1.0001993</v>
      </c>
      <c r="F184" s="13">
        <f ca="1">(TRUNC(PRODUCT($E$12:$E183),16))</f>
        <v>1.0174801056549601</v>
      </c>
      <c r="G184" s="13">
        <f t="shared" si="62"/>
        <v>1</v>
      </c>
      <c r="H184" s="13">
        <f t="shared" ca="1" si="63"/>
        <v>1.0174801099999999</v>
      </c>
      <c r="I184" s="12">
        <f t="shared" si="64"/>
        <v>0.1</v>
      </c>
      <c r="J184" s="30">
        <f t="shared" si="53"/>
        <v>44270</v>
      </c>
      <c r="K184" s="2">
        <f t="shared" si="54"/>
        <v>121</v>
      </c>
      <c r="L184" s="15">
        <f t="shared" si="55"/>
        <v>121</v>
      </c>
      <c r="M184" s="11">
        <f t="shared" si="47"/>
        <v>1.0468273459999999</v>
      </c>
      <c r="N184" s="11">
        <f t="shared" ca="1" si="48"/>
        <v>1.065126003</v>
      </c>
      <c r="O184" s="15">
        <f t="shared" si="56"/>
        <v>0</v>
      </c>
      <c r="P184" s="13">
        <f t="shared" ca="1" si="49"/>
        <v>6.5126000000000003E-2</v>
      </c>
      <c r="Q184" s="19">
        <f t="shared" si="50"/>
        <v>0</v>
      </c>
      <c r="R184" s="13">
        <f t="shared" si="57"/>
        <v>0</v>
      </c>
      <c r="S184" s="13"/>
      <c r="T184" s="13"/>
      <c r="U184" s="13"/>
      <c r="V184" s="13"/>
      <c r="W184" s="4" t="str">
        <f t="shared" si="58"/>
        <v>J=</v>
      </c>
      <c r="X184" s="30">
        <f t="shared" si="59"/>
        <v>44635</v>
      </c>
      <c r="Y184" s="3"/>
      <c r="Z184" s="71">
        <f>[2]Plan1!$A254</f>
        <v>44562</v>
      </c>
      <c r="AA184" s="71" t="str">
        <f>[2]Plan1!$C254</f>
        <v>Confraternização Universal</v>
      </c>
      <c r="AB184" s="64"/>
      <c r="AC184" s="1"/>
      <c r="AE184" s="62"/>
      <c r="AF184" s="62"/>
      <c r="AG184" s="62"/>
      <c r="AH184" s="112"/>
      <c r="AI184" s="10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36">
        <f t="shared" si="51"/>
        <v>44443</v>
      </c>
      <c r="B185" s="14">
        <f t="shared" ca="1" si="60"/>
        <v>1.0657412799999999</v>
      </c>
      <c r="C185" s="13">
        <f t="shared" si="52"/>
        <v>1</v>
      </c>
      <c r="D185" s="12">
        <f ca="1">IF(A185&lt;$B$1,VLOOKUP(A185,[1]DI!$A$4:$B$15000,2,FALSE),0)</f>
        <v>0</v>
      </c>
      <c r="E185" s="13">
        <f t="shared" ca="1" si="61"/>
        <v>1</v>
      </c>
      <c r="F185" s="13">
        <f ca="1">(TRUNC(PRODUCT($E$12:$E184),16))</f>
        <v>1.0176828894400201</v>
      </c>
      <c r="G185" s="13">
        <f t="shared" si="62"/>
        <v>1</v>
      </c>
      <c r="H185" s="13">
        <f t="shared" ca="1" si="63"/>
        <v>1.0176828899999999</v>
      </c>
      <c r="I185" s="12">
        <f t="shared" si="64"/>
        <v>0.1</v>
      </c>
      <c r="J185" s="30">
        <f t="shared" si="53"/>
        <v>44270</v>
      </c>
      <c r="K185" s="2">
        <f t="shared" si="54"/>
        <v>121</v>
      </c>
      <c r="L185" s="15">
        <f t="shared" si="55"/>
        <v>122</v>
      </c>
      <c r="M185" s="11">
        <f t="shared" si="47"/>
        <v>1.0472233470000001</v>
      </c>
      <c r="N185" s="11">
        <f t="shared" ca="1" si="48"/>
        <v>1.0657412820000001</v>
      </c>
      <c r="O185" s="15">
        <f t="shared" si="56"/>
        <v>0</v>
      </c>
      <c r="P185" s="13">
        <f t="shared" ca="1" si="49"/>
        <v>6.5741279999999999E-2</v>
      </c>
      <c r="Q185" s="19">
        <f t="shared" si="50"/>
        <v>0</v>
      </c>
      <c r="R185" s="13">
        <f t="shared" si="57"/>
        <v>0</v>
      </c>
      <c r="S185" s="13"/>
      <c r="T185" s="13"/>
      <c r="U185" s="13"/>
      <c r="V185" s="13"/>
      <c r="W185" s="4" t="str">
        <f t="shared" si="58"/>
        <v>J=</v>
      </c>
      <c r="X185" s="30">
        <f t="shared" si="59"/>
        <v>44635</v>
      </c>
      <c r="Y185" s="3"/>
      <c r="Z185" s="71">
        <f>[2]Plan1!$A255</f>
        <v>44620</v>
      </c>
      <c r="AA185" s="71" t="str">
        <f>[2]Plan1!$C255</f>
        <v>Carnaval</v>
      </c>
      <c r="AB185" s="64"/>
      <c r="AC185" s="1"/>
      <c r="AE185" s="62"/>
      <c r="AF185" s="62"/>
      <c r="AG185" s="62"/>
      <c r="AH185" s="112"/>
      <c r="AI185" s="10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36">
        <f t="shared" si="51"/>
        <v>44444</v>
      </c>
      <c r="B186" s="14">
        <f t="shared" ca="1" si="60"/>
        <v>1.0657412799999999</v>
      </c>
      <c r="C186" s="13">
        <f t="shared" si="52"/>
        <v>1</v>
      </c>
      <c r="D186" s="12">
        <f ca="1">IF(A186&lt;$B$1,VLOOKUP(A186,[1]DI!$A$4:$B$15000,2,FALSE),0)</f>
        <v>0</v>
      </c>
      <c r="E186" s="13">
        <f t="shared" ca="1" si="61"/>
        <v>1</v>
      </c>
      <c r="F186" s="13">
        <f ca="1">(TRUNC(PRODUCT($E$12:$E185),16))</f>
        <v>1.0176828894400201</v>
      </c>
      <c r="G186" s="13">
        <f t="shared" si="62"/>
        <v>1</v>
      </c>
      <c r="H186" s="13">
        <f t="shared" ca="1" si="63"/>
        <v>1.0176828899999999</v>
      </c>
      <c r="I186" s="12">
        <f t="shared" si="64"/>
        <v>0.1</v>
      </c>
      <c r="J186" s="30">
        <f t="shared" si="53"/>
        <v>44270</v>
      </c>
      <c r="K186" s="2">
        <f t="shared" si="54"/>
        <v>121</v>
      </c>
      <c r="L186" s="15">
        <f t="shared" si="55"/>
        <v>122</v>
      </c>
      <c r="M186" s="11">
        <f t="shared" si="47"/>
        <v>1.0472233470000001</v>
      </c>
      <c r="N186" s="11">
        <f t="shared" ca="1" si="48"/>
        <v>1.0657412820000001</v>
      </c>
      <c r="O186" s="15">
        <f t="shared" si="56"/>
        <v>0</v>
      </c>
      <c r="P186" s="13">
        <f t="shared" ca="1" si="49"/>
        <v>6.5741279999999999E-2</v>
      </c>
      <c r="Q186" s="19">
        <f t="shared" si="50"/>
        <v>0</v>
      </c>
      <c r="R186" s="13">
        <f t="shared" si="57"/>
        <v>0</v>
      </c>
      <c r="S186" s="13"/>
      <c r="T186" s="13"/>
      <c r="U186" s="13"/>
      <c r="V186" s="13"/>
      <c r="W186" s="4" t="str">
        <f t="shared" si="58"/>
        <v>J=</v>
      </c>
      <c r="X186" s="30">
        <f t="shared" si="59"/>
        <v>44635</v>
      </c>
      <c r="Y186" s="3"/>
      <c r="Z186" s="71">
        <f>[2]Plan1!$A256</f>
        <v>44621</v>
      </c>
      <c r="AA186" s="71" t="str">
        <f>[2]Plan1!$C256</f>
        <v>Carnaval</v>
      </c>
      <c r="AB186" s="64"/>
      <c r="AC186" s="1"/>
      <c r="AE186" s="62"/>
      <c r="AF186" s="62"/>
      <c r="AG186" s="62"/>
      <c r="AH186" s="112"/>
      <c r="AI186" s="10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36">
        <f t="shared" si="51"/>
        <v>44445</v>
      </c>
      <c r="B187" s="14">
        <f t="shared" ca="1" si="60"/>
        <v>1.0657412799999999</v>
      </c>
      <c r="C187" s="13">
        <f t="shared" si="52"/>
        <v>1</v>
      </c>
      <c r="D187" s="12">
        <f ca="1">IF(A187&lt;$B$1,VLOOKUP(A187,[1]DI!$A$4:$B$15000,2,FALSE),0)</f>
        <v>5.1499999999999997E-2</v>
      </c>
      <c r="E187" s="13">
        <f t="shared" ca="1" si="61"/>
        <v>1.0001993</v>
      </c>
      <c r="F187" s="13">
        <f ca="1">(TRUNC(PRODUCT($E$12:$E186),16))</f>
        <v>1.0176828894400201</v>
      </c>
      <c r="G187" s="13">
        <f t="shared" si="62"/>
        <v>1</v>
      </c>
      <c r="H187" s="13">
        <f t="shared" ca="1" si="63"/>
        <v>1.0176828899999999</v>
      </c>
      <c r="I187" s="12">
        <f t="shared" si="64"/>
        <v>0.1</v>
      </c>
      <c r="J187" s="30">
        <f t="shared" si="53"/>
        <v>44270</v>
      </c>
      <c r="K187" s="2">
        <f t="shared" si="54"/>
        <v>122</v>
      </c>
      <c r="L187" s="15">
        <f t="shared" si="55"/>
        <v>122</v>
      </c>
      <c r="M187" s="11">
        <f t="shared" si="47"/>
        <v>1.0472233470000001</v>
      </c>
      <c r="N187" s="11">
        <f t="shared" ca="1" si="48"/>
        <v>1.0657412820000001</v>
      </c>
      <c r="O187" s="15">
        <f t="shared" si="56"/>
        <v>0</v>
      </c>
      <c r="P187" s="13">
        <f t="shared" ca="1" si="49"/>
        <v>6.5741279999999999E-2</v>
      </c>
      <c r="Q187" s="19">
        <f t="shared" si="50"/>
        <v>0</v>
      </c>
      <c r="R187" s="13">
        <f t="shared" si="57"/>
        <v>0</v>
      </c>
      <c r="S187" s="13"/>
      <c r="T187" s="13"/>
      <c r="U187" s="13"/>
      <c r="V187" s="13"/>
      <c r="W187" s="4" t="str">
        <f t="shared" si="58"/>
        <v>J=</v>
      </c>
      <c r="X187" s="30">
        <f t="shared" si="59"/>
        <v>44635</v>
      </c>
      <c r="Y187" s="3"/>
      <c r="Z187" s="71">
        <f>[2]Plan1!$A257</f>
        <v>44666</v>
      </c>
      <c r="AA187" s="71" t="str">
        <f>[2]Plan1!$C257</f>
        <v>Paixão de Cristo</v>
      </c>
      <c r="AB187" s="64"/>
      <c r="AC187" s="1"/>
      <c r="AE187" s="62"/>
      <c r="AF187" s="62"/>
      <c r="AG187" s="62"/>
      <c r="AH187" s="112"/>
      <c r="AI187" s="10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36">
        <f t="shared" si="51"/>
        <v>44446</v>
      </c>
      <c r="B188" s="14">
        <f t="shared" ca="1" si="60"/>
        <v>1.0663569100000001</v>
      </c>
      <c r="C188" s="13">
        <f t="shared" si="52"/>
        <v>1</v>
      </c>
      <c r="D188" s="12">
        <f ca="1">IF(A188&lt;$B$1,VLOOKUP(A188,[1]DI!$A$4:$B$15000,2,FALSE),0)</f>
        <v>0</v>
      </c>
      <c r="E188" s="13">
        <f t="shared" ca="1" si="61"/>
        <v>1</v>
      </c>
      <c r="F188" s="13">
        <f ca="1">(TRUNC(PRODUCT($E$12:$E187),16))</f>
        <v>1.01788571363988</v>
      </c>
      <c r="G188" s="13">
        <f t="shared" si="62"/>
        <v>1</v>
      </c>
      <c r="H188" s="13">
        <f t="shared" ca="1" si="63"/>
        <v>1.0178857100000001</v>
      </c>
      <c r="I188" s="12">
        <f t="shared" si="64"/>
        <v>0.1</v>
      </c>
      <c r="J188" s="30">
        <f t="shared" si="53"/>
        <v>44270</v>
      </c>
      <c r="K188" s="2">
        <f t="shared" si="54"/>
        <v>122</v>
      </c>
      <c r="L188" s="15">
        <f t="shared" si="55"/>
        <v>123</v>
      </c>
      <c r="M188" s="11">
        <f t="shared" si="47"/>
        <v>1.0476194969999999</v>
      </c>
      <c r="N188" s="11">
        <f t="shared" ca="1" si="48"/>
        <v>1.0663569159999999</v>
      </c>
      <c r="O188" s="15">
        <f t="shared" si="56"/>
        <v>0</v>
      </c>
      <c r="P188" s="13">
        <f t="shared" ca="1" si="49"/>
        <v>6.6356910000000005E-2</v>
      </c>
      <c r="Q188" s="19">
        <f t="shared" si="50"/>
        <v>0</v>
      </c>
      <c r="R188" s="13">
        <f t="shared" si="57"/>
        <v>0</v>
      </c>
      <c r="S188" s="13"/>
      <c r="T188" s="13"/>
      <c r="U188" s="13"/>
      <c r="V188" s="13"/>
      <c r="W188" s="4" t="str">
        <f t="shared" si="58"/>
        <v>J=</v>
      </c>
      <c r="X188" s="30">
        <f t="shared" si="59"/>
        <v>44635</v>
      </c>
      <c r="Y188" s="3"/>
      <c r="Z188" s="71">
        <f>[2]Plan1!$A258</f>
        <v>44672</v>
      </c>
      <c r="AA188" s="71" t="str">
        <f>[2]Plan1!$C258</f>
        <v>Tiradentes</v>
      </c>
      <c r="AB188" s="64"/>
      <c r="AC188" s="1"/>
      <c r="AE188" s="62"/>
      <c r="AF188" s="62"/>
      <c r="AG188" s="62"/>
      <c r="AH188" s="112"/>
      <c r="AI188" s="10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36">
        <f t="shared" si="51"/>
        <v>44447</v>
      </c>
      <c r="B189" s="14">
        <f t="shared" ca="1" si="60"/>
        <v>1.0663569100000001</v>
      </c>
      <c r="C189" s="13">
        <f t="shared" si="52"/>
        <v>1</v>
      </c>
      <c r="D189" s="12">
        <f ca="1">IF(A189&lt;$B$1,VLOOKUP(A189,[1]DI!$A$4:$B$15000,2,FALSE),0)</f>
        <v>5.1499999999999997E-2</v>
      </c>
      <c r="E189" s="13">
        <f t="shared" ca="1" si="61"/>
        <v>1.0001993</v>
      </c>
      <c r="F189" s="13">
        <f ca="1">(TRUNC(PRODUCT($E$12:$E188),16))</f>
        <v>1.01788571363988</v>
      </c>
      <c r="G189" s="13">
        <f t="shared" si="62"/>
        <v>1</v>
      </c>
      <c r="H189" s="13">
        <f t="shared" ca="1" si="63"/>
        <v>1.0178857100000001</v>
      </c>
      <c r="I189" s="12">
        <f t="shared" si="64"/>
        <v>0.1</v>
      </c>
      <c r="J189" s="30">
        <f t="shared" si="53"/>
        <v>44270</v>
      </c>
      <c r="K189" s="2">
        <f t="shared" si="54"/>
        <v>123</v>
      </c>
      <c r="L189" s="15">
        <f t="shared" si="55"/>
        <v>123</v>
      </c>
      <c r="M189" s="11">
        <f t="shared" si="47"/>
        <v>1.0476194969999999</v>
      </c>
      <c r="N189" s="11">
        <f t="shared" ca="1" si="48"/>
        <v>1.0663569159999999</v>
      </c>
      <c r="O189" s="15">
        <f t="shared" si="56"/>
        <v>0</v>
      </c>
      <c r="P189" s="13">
        <f t="shared" ca="1" si="49"/>
        <v>6.6356910000000005E-2</v>
      </c>
      <c r="Q189" s="19">
        <f t="shared" si="50"/>
        <v>0</v>
      </c>
      <c r="R189" s="13">
        <f t="shared" si="57"/>
        <v>0</v>
      </c>
      <c r="S189" s="13"/>
      <c r="T189" s="13"/>
      <c r="U189" s="13"/>
      <c r="V189" s="13"/>
      <c r="W189" s="4" t="str">
        <f t="shared" si="58"/>
        <v>J=</v>
      </c>
      <c r="X189" s="30">
        <f t="shared" si="59"/>
        <v>44635</v>
      </c>
      <c r="Y189" s="3"/>
      <c r="Z189" s="71">
        <f>[2]Plan1!$A259</f>
        <v>44682</v>
      </c>
      <c r="AA189" s="71" t="str">
        <f>[2]Plan1!$C259</f>
        <v>Dia do Trabalho</v>
      </c>
      <c r="AB189" s="64"/>
      <c r="AC189" s="1"/>
      <c r="AE189" s="62"/>
      <c r="AF189" s="62"/>
      <c r="AG189" s="62"/>
      <c r="AH189" s="112"/>
      <c r="AI189" s="10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36">
        <f t="shared" si="51"/>
        <v>44448</v>
      </c>
      <c r="B190" s="14">
        <f t="shared" ca="1" si="60"/>
        <v>1.0669729100000001</v>
      </c>
      <c r="C190" s="13">
        <f t="shared" si="52"/>
        <v>1</v>
      </c>
      <c r="D190" s="12">
        <f ca="1">IF(A190&lt;$B$1,VLOOKUP(A190,[1]DI!$A$4:$B$15000,2,FALSE),0)</f>
        <v>5.1499999999999997E-2</v>
      </c>
      <c r="E190" s="13">
        <f t="shared" ca="1" si="61"/>
        <v>1.0001993</v>
      </c>
      <c r="F190" s="13">
        <f ca="1">(TRUNC(PRODUCT($E$12:$E189),16))</f>
        <v>1.0180885782626099</v>
      </c>
      <c r="G190" s="13">
        <f t="shared" si="62"/>
        <v>1</v>
      </c>
      <c r="H190" s="13">
        <f t="shared" ca="1" si="63"/>
        <v>1.0180885799999999</v>
      </c>
      <c r="I190" s="12">
        <f t="shared" si="64"/>
        <v>0.1</v>
      </c>
      <c r="J190" s="30">
        <f t="shared" si="53"/>
        <v>44270</v>
      </c>
      <c r="K190" s="2">
        <f t="shared" si="54"/>
        <v>124</v>
      </c>
      <c r="L190" s="15">
        <f t="shared" si="55"/>
        <v>124</v>
      </c>
      <c r="M190" s="11">
        <f t="shared" si="47"/>
        <v>1.048015798</v>
      </c>
      <c r="N190" s="11">
        <f t="shared" ca="1" si="48"/>
        <v>1.0669729160000001</v>
      </c>
      <c r="O190" s="15">
        <f t="shared" si="56"/>
        <v>0</v>
      </c>
      <c r="P190" s="13">
        <f t="shared" ca="1" si="49"/>
        <v>6.6972909999999997E-2</v>
      </c>
      <c r="Q190" s="19">
        <f t="shared" si="50"/>
        <v>0</v>
      </c>
      <c r="R190" s="13">
        <f t="shared" si="57"/>
        <v>0</v>
      </c>
      <c r="S190" s="13"/>
      <c r="T190" s="13"/>
      <c r="U190" s="13"/>
      <c r="V190" s="13"/>
      <c r="W190" s="4" t="str">
        <f t="shared" si="58"/>
        <v>J=</v>
      </c>
      <c r="X190" s="30">
        <f t="shared" si="59"/>
        <v>44635</v>
      </c>
      <c r="Y190" s="3"/>
      <c r="Z190" s="71">
        <f>[2]Plan1!$A260</f>
        <v>44728</v>
      </c>
      <c r="AA190" s="71" t="str">
        <f>[2]Plan1!$C260</f>
        <v>Corpus Christi</v>
      </c>
      <c r="AB190" s="64"/>
      <c r="AC190" s="1"/>
      <c r="AE190" s="62"/>
      <c r="AF190" s="62"/>
      <c r="AG190" s="62"/>
      <c r="AH190" s="112"/>
      <c r="AI190" s="10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36">
        <f t="shared" si="51"/>
        <v>44449</v>
      </c>
      <c r="B191" s="14">
        <f t="shared" ca="1" si="60"/>
        <v>1.0675892600000001</v>
      </c>
      <c r="C191" s="13">
        <f t="shared" si="52"/>
        <v>1</v>
      </c>
      <c r="D191" s="12">
        <f ca="1">IF(A191&lt;$B$1,VLOOKUP(A191,[1]DI!$A$4:$B$15000,2,FALSE),0)</f>
        <v>5.1499999999999997E-2</v>
      </c>
      <c r="E191" s="13">
        <f t="shared" ca="1" si="61"/>
        <v>1.0001993</v>
      </c>
      <c r="F191" s="13">
        <f ca="1">(TRUNC(PRODUCT($E$12:$E190),16))</f>
        <v>1.01829148331626</v>
      </c>
      <c r="G191" s="13">
        <f t="shared" si="62"/>
        <v>1</v>
      </c>
      <c r="H191" s="13">
        <f t="shared" ca="1" si="63"/>
        <v>1.01829148</v>
      </c>
      <c r="I191" s="12">
        <f t="shared" si="64"/>
        <v>0.1</v>
      </c>
      <c r="J191" s="30">
        <f t="shared" si="53"/>
        <v>44270</v>
      </c>
      <c r="K191" s="2">
        <f t="shared" si="54"/>
        <v>125</v>
      </c>
      <c r="L191" s="15">
        <f t="shared" si="55"/>
        <v>125</v>
      </c>
      <c r="M191" s="11">
        <f t="shared" si="47"/>
        <v>1.048412248</v>
      </c>
      <c r="N191" s="11">
        <f t="shared" ca="1" si="48"/>
        <v>1.0675892600000001</v>
      </c>
      <c r="O191" s="15">
        <f t="shared" si="56"/>
        <v>0</v>
      </c>
      <c r="P191" s="13">
        <f t="shared" ca="1" si="49"/>
        <v>6.7589259999999998E-2</v>
      </c>
      <c r="Q191" s="19">
        <f t="shared" si="50"/>
        <v>0</v>
      </c>
      <c r="R191" s="13">
        <f t="shared" si="57"/>
        <v>0</v>
      </c>
      <c r="S191" s="13"/>
      <c r="T191" s="13"/>
      <c r="U191" s="13"/>
      <c r="V191" s="13"/>
      <c r="W191" s="4" t="str">
        <f t="shared" si="58"/>
        <v>J=</v>
      </c>
      <c r="X191" s="30">
        <f t="shared" si="59"/>
        <v>44635</v>
      </c>
      <c r="Y191" s="3"/>
      <c r="Z191" s="71">
        <f>[2]Plan1!$A261</f>
        <v>44811</v>
      </c>
      <c r="AA191" s="71" t="str">
        <f>[2]Plan1!$C261</f>
        <v>Independência do Brasil</v>
      </c>
      <c r="AB191" s="64"/>
      <c r="AC191" s="1"/>
      <c r="AE191" s="62"/>
      <c r="AF191" s="62"/>
      <c r="AG191" s="62"/>
      <c r="AH191" s="112"/>
      <c r="AI191" s="10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36">
        <f t="shared" si="51"/>
        <v>44450</v>
      </c>
      <c r="B192" s="14">
        <f t="shared" ca="1" si="60"/>
        <v>1.06820596</v>
      </c>
      <c r="C192" s="13">
        <f t="shared" si="52"/>
        <v>1</v>
      </c>
      <c r="D192" s="12">
        <f ca="1">IF(A192&lt;$B$1,VLOOKUP(A192,[1]DI!$A$4:$B$15000,2,FALSE),0)</f>
        <v>0</v>
      </c>
      <c r="E192" s="13">
        <f t="shared" ca="1" si="61"/>
        <v>1</v>
      </c>
      <c r="F192" s="13">
        <f ca="1">(TRUNC(PRODUCT($E$12:$E191),16))</f>
        <v>1.01849442880888</v>
      </c>
      <c r="G192" s="13">
        <f t="shared" si="62"/>
        <v>1</v>
      </c>
      <c r="H192" s="13">
        <f t="shared" ca="1" si="63"/>
        <v>1.0184944300000001</v>
      </c>
      <c r="I192" s="12">
        <f t="shared" si="64"/>
        <v>0.1</v>
      </c>
      <c r="J192" s="30">
        <f t="shared" si="53"/>
        <v>44270</v>
      </c>
      <c r="K192" s="2">
        <f t="shared" si="54"/>
        <v>125</v>
      </c>
      <c r="L192" s="15">
        <f t="shared" si="55"/>
        <v>126</v>
      </c>
      <c r="M192" s="11">
        <f t="shared" si="47"/>
        <v>1.048808848</v>
      </c>
      <c r="N192" s="11">
        <f t="shared" ca="1" si="48"/>
        <v>1.0682059699999999</v>
      </c>
      <c r="O192" s="15">
        <f t="shared" si="56"/>
        <v>0</v>
      </c>
      <c r="P192" s="13">
        <f t="shared" ca="1" si="49"/>
        <v>6.8205959999999996E-2</v>
      </c>
      <c r="Q192" s="19">
        <f t="shared" si="50"/>
        <v>0</v>
      </c>
      <c r="R192" s="13">
        <f t="shared" si="57"/>
        <v>0</v>
      </c>
      <c r="S192" s="13"/>
      <c r="T192" s="13"/>
      <c r="U192" s="13"/>
      <c r="V192" s="13"/>
      <c r="W192" s="4" t="str">
        <f t="shared" si="58"/>
        <v>J=</v>
      </c>
      <c r="X192" s="30">
        <f t="shared" si="59"/>
        <v>44635</v>
      </c>
      <c r="Y192" s="3"/>
      <c r="Z192" s="71">
        <f>[2]Plan1!$A262</f>
        <v>44846</v>
      </c>
      <c r="AA192" s="71" t="str">
        <f>[2]Plan1!$C262</f>
        <v>Nossa Sr.a Aparecida - Padroeira do Brasil</v>
      </c>
      <c r="AB192" s="64"/>
      <c r="AC192" s="1"/>
      <c r="AE192" s="62"/>
      <c r="AF192" s="62"/>
      <c r="AG192" s="62"/>
      <c r="AH192" s="112"/>
      <c r="AI192" s="10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ht="12.75" x14ac:dyDescent="0.2">
      <c r="A193" s="53">
        <f t="shared" si="51"/>
        <v>44451</v>
      </c>
      <c r="B193" s="54">
        <f t="shared" ca="1" si="60"/>
        <v>1.06820596</v>
      </c>
      <c r="C193" s="55">
        <f t="shared" si="52"/>
        <v>1</v>
      </c>
      <c r="D193" s="12">
        <f ca="1">IF(A193&lt;$B$1,VLOOKUP(A193,[1]DI!$A$4:$B$15000,2,FALSE),0)</f>
        <v>0</v>
      </c>
      <c r="E193" s="55">
        <f t="shared" ca="1" si="61"/>
        <v>1</v>
      </c>
      <c r="F193" s="55">
        <f ca="1">(TRUNC(PRODUCT($E$12:$E192),16))</f>
        <v>1.01849442880888</v>
      </c>
      <c r="G193" s="55">
        <f t="shared" si="62"/>
        <v>1</v>
      </c>
      <c r="H193" s="55">
        <f t="shared" ca="1" si="63"/>
        <v>1.0184944300000001</v>
      </c>
      <c r="I193" s="12">
        <f t="shared" si="64"/>
        <v>0.1</v>
      </c>
      <c r="J193" s="56">
        <f t="shared" si="53"/>
        <v>44270</v>
      </c>
      <c r="K193" s="57">
        <f t="shared" si="54"/>
        <v>125</v>
      </c>
      <c r="L193" s="58">
        <f t="shared" si="55"/>
        <v>126</v>
      </c>
      <c r="M193" s="59">
        <f t="shared" si="47"/>
        <v>1.048808848</v>
      </c>
      <c r="N193" s="59">
        <f t="shared" ca="1" si="48"/>
        <v>1.0682059699999999</v>
      </c>
      <c r="O193" s="58">
        <f t="shared" si="56"/>
        <v>0</v>
      </c>
      <c r="P193" s="55">
        <f t="shared" ca="1" si="49"/>
        <v>6.8205959999999996E-2</v>
      </c>
      <c r="Q193" s="60">
        <f t="shared" si="50"/>
        <v>0</v>
      </c>
      <c r="R193" s="13">
        <f t="shared" si="57"/>
        <v>0</v>
      </c>
      <c r="S193" s="13"/>
      <c r="T193" s="13"/>
      <c r="U193" s="13"/>
      <c r="V193" s="13"/>
      <c r="W193" s="61" t="str">
        <f t="shared" si="58"/>
        <v>J=</v>
      </c>
      <c r="X193" s="56">
        <f t="shared" si="59"/>
        <v>44635</v>
      </c>
      <c r="Y193" s="3"/>
      <c r="Z193" s="71">
        <f>[2]Plan1!$A263</f>
        <v>44867</v>
      </c>
      <c r="AA193" s="71" t="str">
        <f>[2]Plan1!$C263</f>
        <v>Finados</v>
      </c>
      <c r="AB193" s="64"/>
      <c r="AC193" s="1"/>
      <c r="AE193" s="62"/>
      <c r="AF193" s="62"/>
      <c r="AG193" s="62"/>
      <c r="AH193" s="112"/>
      <c r="AI193" s="10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36">
        <f t="shared" si="51"/>
        <v>44452</v>
      </c>
      <c r="B194" s="14">
        <f t="shared" ca="1" si="60"/>
        <v>1.06820596</v>
      </c>
      <c r="C194" s="13">
        <f t="shared" si="52"/>
        <v>1</v>
      </c>
      <c r="D194" s="12">
        <f ca="1">IF(A194&lt;$B$1,VLOOKUP(A194,[1]DI!$A$4:$B$15000,2,FALSE),0)</f>
        <v>5.1499999999999997E-2</v>
      </c>
      <c r="E194" s="13">
        <f t="shared" ca="1" si="61"/>
        <v>1.0001993</v>
      </c>
      <c r="F194" s="13">
        <f ca="1">(TRUNC(PRODUCT($E$12:$E193),16))</f>
        <v>1.01849442880888</v>
      </c>
      <c r="G194" s="13">
        <f t="shared" si="62"/>
        <v>1</v>
      </c>
      <c r="H194" s="13">
        <f t="shared" ca="1" si="63"/>
        <v>1.0184944300000001</v>
      </c>
      <c r="I194" s="12">
        <f t="shared" si="64"/>
        <v>0.1</v>
      </c>
      <c r="J194" s="30">
        <f t="shared" si="53"/>
        <v>44270</v>
      </c>
      <c r="K194" s="2">
        <f t="shared" si="54"/>
        <v>126</v>
      </c>
      <c r="L194" s="15">
        <f t="shared" si="55"/>
        <v>126</v>
      </c>
      <c r="M194" s="11">
        <f t="shared" si="47"/>
        <v>1.048808848</v>
      </c>
      <c r="N194" s="11">
        <f t="shared" ca="1" si="48"/>
        <v>1.0682059699999999</v>
      </c>
      <c r="O194" s="15">
        <f t="shared" si="56"/>
        <v>0</v>
      </c>
      <c r="P194" s="13">
        <f t="shared" ca="1" si="49"/>
        <v>6.8205959999999996E-2</v>
      </c>
      <c r="Q194" s="19">
        <f t="shared" si="50"/>
        <v>0</v>
      </c>
      <c r="R194" s="13">
        <f t="shared" si="57"/>
        <v>0</v>
      </c>
      <c r="S194" s="13"/>
      <c r="T194" s="13"/>
      <c r="U194" s="13"/>
      <c r="V194" s="13"/>
      <c r="W194" s="4" t="str">
        <f t="shared" si="58"/>
        <v>J=</v>
      </c>
      <c r="X194" s="30">
        <f t="shared" si="59"/>
        <v>44635</v>
      </c>
      <c r="Y194" s="20"/>
      <c r="Z194" s="71">
        <f>[2]Plan1!$A264</f>
        <v>44880</v>
      </c>
      <c r="AA194" s="71" t="str">
        <f>[2]Plan1!$C264</f>
        <v>Proclamação da República</v>
      </c>
      <c r="AB194" s="64"/>
      <c r="AC194" s="1"/>
      <c r="AE194" s="62"/>
      <c r="AF194" s="62"/>
      <c r="AG194" s="62"/>
      <c r="AH194" s="112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</row>
    <row r="195" spans="1:145" x14ac:dyDescent="0.15">
      <c r="A195" s="36">
        <f t="shared" si="51"/>
        <v>44453</v>
      </c>
      <c r="B195" s="14">
        <f t="shared" ca="1" si="60"/>
        <v>1.06882302</v>
      </c>
      <c r="C195" s="13">
        <f t="shared" si="52"/>
        <v>1</v>
      </c>
      <c r="D195" s="12">
        <f ca="1">IF(A195&lt;$B$1,VLOOKUP(A195,[1]DI!$A$4:$B$15000,2,FALSE),0)</f>
        <v>5.1499999999999997E-2</v>
      </c>
      <c r="E195" s="13">
        <f t="shared" ca="1" si="61"/>
        <v>1.0001993</v>
      </c>
      <c r="F195" s="13">
        <f ca="1">(TRUNC(PRODUCT($E$12:$E194),16))</f>
        <v>1.0186974147485399</v>
      </c>
      <c r="G195" s="13">
        <f t="shared" si="62"/>
        <v>1</v>
      </c>
      <c r="H195" s="13">
        <f t="shared" ca="1" si="63"/>
        <v>1.0186974099999999</v>
      </c>
      <c r="I195" s="12">
        <f t="shared" si="64"/>
        <v>0.1</v>
      </c>
      <c r="J195" s="30">
        <f t="shared" si="53"/>
        <v>44270</v>
      </c>
      <c r="K195" s="2">
        <f t="shared" si="54"/>
        <v>127</v>
      </c>
      <c r="L195" s="15">
        <f t="shared" si="55"/>
        <v>127</v>
      </c>
      <c r="M195" s="11">
        <f t="shared" si="47"/>
        <v>1.0492055979999999</v>
      </c>
      <c r="N195" s="11">
        <f t="shared" ca="1" si="48"/>
        <v>1.0688230249999999</v>
      </c>
      <c r="O195" s="15">
        <f t="shared" si="56"/>
        <v>0</v>
      </c>
      <c r="P195" s="13">
        <f t="shared" ca="1" si="49"/>
        <v>6.8823019999999999E-2</v>
      </c>
      <c r="Q195" s="19">
        <f t="shared" si="50"/>
        <v>0</v>
      </c>
      <c r="R195" s="13">
        <f t="shared" si="57"/>
        <v>0</v>
      </c>
      <c r="S195" s="13"/>
      <c r="T195" s="13"/>
      <c r="U195" s="13"/>
      <c r="V195" s="13"/>
      <c r="W195" s="4" t="str">
        <f t="shared" si="58"/>
        <v>J=</v>
      </c>
      <c r="X195" s="30">
        <f t="shared" si="59"/>
        <v>44635</v>
      </c>
      <c r="Y195" s="3"/>
      <c r="Z195" s="71">
        <f>[2]Plan1!$A265</f>
        <v>44920</v>
      </c>
      <c r="AA195" s="71" t="str">
        <f>[2]Plan1!$C265</f>
        <v>Natal</v>
      </c>
      <c r="AB195" s="64"/>
      <c r="AC195" s="1"/>
      <c r="AE195" s="62"/>
      <c r="AF195" s="62"/>
      <c r="AG195" s="62"/>
      <c r="AH195" s="112"/>
      <c r="AI195" s="10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36">
        <f t="shared" si="51"/>
        <v>44454</v>
      </c>
      <c r="B196" s="14">
        <f t="shared" ca="1" si="60"/>
        <v>1.0694404399999999</v>
      </c>
      <c r="C196" s="13">
        <f t="shared" si="52"/>
        <v>1</v>
      </c>
      <c r="D196" s="12">
        <f ca="1">IF(A196&lt;$B$1,VLOOKUP(A196,[1]DI!$A$4:$B$15000,2,FALSE),0)</f>
        <v>5.1499999999999997E-2</v>
      </c>
      <c r="E196" s="13">
        <f t="shared" ca="1" si="61"/>
        <v>1.0001993</v>
      </c>
      <c r="F196" s="13">
        <f ca="1">(TRUNC(PRODUCT($E$12:$E195),16))</f>
        <v>1.0189004411433</v>
      </c>
      <c r="G196" s="13">
        <f t="shared" si="62"/>
        <v>1</v>
      </c>
      <c r="H196" s="13">
        <f t="shared" ca="1" si="63"/>
        <v>1.0189004399999999</v>
      </c>
      <c r="I196" s="12">
        <f t="shared" si="64"/>
        <v>0.1</v>
      </c>
      <c r="J196" s="30">
        <f t="shared" si="53"/>
        <v>44270</v>
      </c>
      <c r="K196" s="2">
        <f t="shared" si="54"/>
        <v>128</v>
      </c>
      <c r="L196" s="15">
        <f t="shared" si="55"/>
        <v>128</v>
      </c>
      <c r="M196" s="11">
        <f t="shared" si="47"/>
        <v>1.0496024989999999</v>
      </c>
      <c r="N196" s="11">
        <f t="shared" ca="1" si="48"/>
        <v>1.0694404479999999</v>
      </c>
      <c r="O196" s="15">
        <f t="shared" si="56"/>
        <v>0</v>
      </c>
      <c r="P196" s="13">
        <f t="shared" ca="1" si="49"/>
        <v>6.9440440000000006E-2</v>
      </c>
      <c r="Q196" s="19">
        <f t="shared" si="50"/>
        <v>0</v>
      </c>
      <c r="R196" s="13">
        <f t="shared" si="57"/>
        <v>0</v>
      </c>
      <c r="S196" s="13"/>
      <c r="T196" s="13"/>
      <c r="U196" s="13"/>
      <c r="V196" s="13"/>
      <c r="W196" s="4" t="str">
        <f t="shared" si="58"/>
        <v>J=</v>
      </c>
      <c r="X196" s="30">
        <f t="shared" si="59"/>
        <v>44635</v>
      </c>
      <c r="Y196" s="3"/>
      <c r="Z196" s="71">
        <f>[2]Plan1!$A266</f>
        <v>44927</v>
      </c>
      <c r="AA196" s="71" t="str">
        <f>[2]Plan1!$C266</f>
        <v>Confraternização Universal</v>
      </c>
      <c r="AB196" s="64"/>
      <c r="AC196" s="1"/>
      <c r="AE196" s="62"/>
      <c r="AF196" s="62"/>
      <c r="AG196" s="62"/>
      <c r="AH196" s="112"/>
      <c r="AI196" s="10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36">
        <f t="shared" si="51"/>
        <v>44455</v>
      </c>
      <c r="B197" s="14">
        <f t="shared" ca="1" si="60"/>
        <v>1.0700582199999999</v>
      </c>
      <c r="C197" s="13">
        <f t="shared" si="52"/>
        <v>1</v>
      </c>
      <c r="D197" s="12">
        <f ca="1">IF(A197&lt;$B$1,VLOOKUP(A197,[1]DI!$A$4:$B$15000,2,FALSE),0)</f>
        <v>5.1499999999999997E-2</v>
      </c>
      <c r="E197" s="13">
        <f t="shared" ca="1" si="61"/>
        <v>1.0001993</v>
      </c>
      <c r="F197" s="13">
        <f ca="1">(TRUNC(PRODUCT($E$12:$E196),16))</f>
        <v>1.0191035080012201</v>
      </c>
      <c r="G197" s="13">
        <f t="shared" si="62"/>
        <v>1</v>
      </c>
      <c r="H197" s="13">
        <f t="shared" ca="1" si="63"/>
        <v>1.0191035100000001</v>
      </c>
      <c r="I197" s="12">
        <f t="shared" si="64"/>
        <v>0.1</v>
      </c>
      <c r="J197" s="30">
        <f t="shared" si="53"/>
        <v>44270</v>
      </c>
      <c r="K197" s="2">
        <f t="shared" si="54"/>
        <v>129</v>
      </c>
      <c r="L197" s="15">
        <f t="shared" si="55"/>
        <v>129</v>
      </c>
      <c r="M197" s="11">
        <f t="shared" si="47"/>
        <v>1.049999549</v>
      </c>
      <c r="N197" s="11">
        <f t="shared" ca="1" si="48"/>
        <v>1.070058226</v>
      </c>
      <c r="O197" s="15">
        <f t="shared" si="56"/>
        <v>0</v>
      </c>
      <c r="P197" s="13">
        <f t="shared" ca="1" si="49"/>
        <v>7.0058220000000004E-2</v>
      </c>
      <c r="Q197" s="19">
        <f t="shared" si="50"/>
        <v>0</v>
      </c>
      <c r="R197" s="13">
        <f t="shared" si="57"/>
        <v>0</v>
      </c>
      <c r="S197" s="13"/>
      <c r="T197" s="13"/>
      <c r="U197" s="13"/>
      <c r="V197" s="13"/>
      <c r="W197" s="4" t="str">
        <f t="shared" si="58"/>
        <v>J=</v>
      </c>
      <c r="X197" s="30">
        <f t="shared" si="59"/>
        <v>44635</v>
      </c>
      <c r="Y197" s="20"/>
      <c r="Z197" s="71">
        <f>[2]Plan1!$A267</f>
        <v>44977</v>
      </c>
      <c r="AA197" s="71" t="str">
        <f>[2]Plan1!$C267</f>
        <v>Carnaval</v>
      </c>
      <c r="AB197" s="64"/>
      <c r="AC197" s="1"/>
      <c r="AE197" s="62"/>
      <c r="AF197" s="62"/>
      <c r="AG197" s="62"/>
      <c r="AH197" s="112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</row>
    <row r="198" spans="1:145" x14ac:dyDescent="0.15">
      <c r="A198" s="36">
        <f t="shared" si="51"/>
        <v>44456</v>
      </c>
      <c r="B198" s="14">
        <f t="shared" ca="1" si="60"/>
        <v>1.07067636</v>
      </c>
      <c r="C198" s="13">
        <f t="shared" si="52"/>
        <v>1</v>
      </c>
      <c r="D198" s="12">
        <f ca="1">IF(A198&lt;$B$1,VLOOKUP(A198,[1]DI!$A$4:$B$15000,2,FALSE),0)</f>
        <v>5.1499999999999997E-2</v>
      </c>
      <c r="E198" s="13">
        <f t="shared" ca="1" si="61"/>
        <v>1.0001993</v>
      </c>
      <c r="F198" s="13">
        <f ca="1">(TRUNC(PRODUCT($E$12:$E197),16))</f>
        <v>1.01930661533037</v>
      </c>
      <c r="G198" s="13">
        <f t="shared" si="62"/>
        <v>1</v>
      </c>
      <c r="H198" s="13">
        <f t="shared" ca="1" si="63"/>
        <v>1.0193066200000001</v>
      </c>
      <c r="I198" s="12">
        <f t="shared" si="64"/>
        <v>0.1</v>
      </c>
      <c r="J198" s="30">
        <f t="shared" si="53"/>
        <v>44270</v>
      </c>
      <c r="K198" s="2">
        <f t="shared" si="54"/>
        <v>130</v>
      </c>
      <c r="L198" s="15">
        <f t="shared" si="55"/>
        <v>130</v>
      </c>
      <c r="M198" s="11">
        <f t="shared" si="47"/>
        <v>1.05039675</v>
      </c>
      <c r="N198" s="11">
        <f t="shared" ca="1" si="48"/>
        <v>1.0706763610000001</v>
      </c>
      <c r="O198" s="15">
        <f t="shared" si="56"/>
        <v>0</v>
      </c>
      <c r="P198" s="13">
        <f t="shared" ca="1" si="49"/>
        <v>7.0676359999999994E-2</v>
      </c>
      <c r="Q198" s="19">
        <f t="shared" si="50"/>
        <v>0</v>
      </c>
      <c r="R198" s="13">
        <f t="shared" si="57"/>
        <v>0</v>
      </c>
      <c r="S198" s="13"/>
      <c r="T198" s="13"/>
      <c r="U198" s="13"/>
      <c r="V198" s="13"/>
      <c r="W198" s="4" t="str">
        <f t="shared" si="58"/>
        <v>J=</v>
      </c>
      <c r="X198" s="30">
        <f t="shared" si="59"/>
        <v>44635</v>
      </c>
      <c r="Y198" s="3"/>
      <c r="Z198" s="71">
        <f>[2]Plan1!$A268</f>
        <v>44978</v>
      </c>
      <c r="AA198" s="71" t="str">
        <f>[2]Plan1!$C268</f>
        <v>Carnaval</v>
      </c>
      <c r="AB198" s="64"/>
      <c r="AC198" s="1"/>
      <c r="AE198" s="62"/>
      <c r="AF198" s="62"/>
      <c r="AG198" s="62"/>
      <c r="AH198" s="112"/>
      <c r="AI198" s="10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36">
        <f t="shared" si="51"/>
        <v>44457</v>
      </c>
      <c r="B199" s="14">
        <f t="shared" ca="1" si="60"/>
        <v>1.07129484</v>
      </c>
      <c r="C199" s="13">
        <f t="shared" si="52"/>
        <v>1</v>
      </c>
      <c r="D199" s="12">
        <f ca="1">IF(A199&lt;$B$1,VLOOKUP(A199,[1]DI!$A$4:$B$15000,2,FALSE),0)</f>
        <v>0</v>
      </c>
      <c r="E199" s="13">
        <f t="shared" ca="1" si="61"/>
        <v>1</v>
      </c>
      <c r="F199" s="13">
        <f ca="1">(TRUNC(PRODUCT($E$12:$E198),16))</f>
        <v>1.0195097631387999</v>
      </c>
      <c r="G199" s="13">
        <f t="shared" si="62"/>
        <v>1</v>
      </c>
      <c r="H199" s="13">
        <f t="shared" ca="1" si="63"/>
        <v>1.01950976</v>
      </c>
      <c r="I199" s="12">
        <f t="shared" si="64"/>
        <v>0.1</v>
      </c>
      <c r="J199" s="30">
        <f t="shared" si="53"/>
        <v>44270</v>
      </c>
      <c r="K199" s="2">
        <f t="shared" si="54"/>
        <v>130</v>
      </c>
      <c r="L199" s="15">
        <f t="shared" si="55"/>
        <v>131</v>
      </c>
      <c r="M199" s="11">
        <f t="shared" si="47"/>
        <v>1.0507941009999999</v>
      </c>
      <c r="N199" s="11">
        <f t="shared" ca="1" si="48"/>
        <v>1.0712948419999999</v>
      </c>
      <c r="O199" s="15">
        <f t="shared" si="56"/>
        <v>0</v>
      </c>
      <c r="P199" s="13">
        <f t="shared" ca="1" si="49"/>
        <v>7.1294839999999998E-2</v>
      </c>
      <c r="Q199" s="19">
        <f t="shared" si="50"/>
        <v>0</v>
      </c>
      <c r="R199" s="13">
        <f t="shared" si="57"/>
        <v>0</v>
      </c>
      <c r="S199" s="13"/>
      <c r="T199" s="13"/>
      <c r="U199" s="13"/>
      <c r="V199" s="13"/>
      <c r="W199" s="4" t="str">
        <f t="shared" si="58"/>
        <v>J=</v>
      </c>
      <c r="X199" s="30">
        <f t="shared" si="59"/>
        <v>44635</v>
      </c>
      <c r="Y199" s="3"/>
      <c r="Z199" s="71">
        <f>[2]Plan1!$A269</f>
        <v>45023</v>
      </c>
      <c r="AA199" s="71" t="str">
        <f>[2]Plan1!$C269</f>
        <v>Paixão de Cristo</v>
      </c>
      <c r="AB199" s="64"/>
      <c r="AC199" s="1"/>
      <c r="AE199" s="62"/>
      <c r="AF199" s="62"/>
      <c r="AG199" s="62"/>
      <c r="AH199" s="112"/>
      <c r="AI199" s="10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36">
        <f t="shared" si="51"/>
        <v>44458</v>
      </c>
      <c r="B200" s="14">
        <f t="shared" ca="1" si="60"/>
        <v>1.07129484</v>
      </c>
      <c r="C200" s="13">
        <f t="shared" si="52"/>
        <v>1</v>
      </c>
      <c r="D200" s="12">
        <f ca="1">IF(A200&lt;$B$1,VLOOKUP(A200,[1]DI!$A$4:$B$15000,2,FALSE),0)</f>
        <v>0</v>
      </c>
      <c r="E200" s="13">
        <f t="shared" ca="1" si="61"/>
        <v>1</v>
      </c>
      <c r="F200" s="13">
        <f ca="1">(TRUNC(PRODUCT($E$12:$E199),16))</f>
        <v>1.0195097631387999</v>
      </c>
      <c r="G200" s="13">
        <f t="shared" si="62"/>
        <v>1</v>
      </c>
      <c r="H200" s="13">
        <f t="shared" ca="1" si="63"/>
        <v>1.01950976</v>
      </c>
      <c r="I200" s="12">
        <f t="shared" si="64"/>
        <v>0.1</v>
      </c>
      <c r="J200" s="30">
        <f t="shared" si="53"/>
        <v>44270</v>
      </c>
      <c r="K200" s="2">
        <f t="shared" si="54"/>
        <v>130</v>
      </c>
      <c r="L200" s="15">
        <f t="shared" si="55"/>
        <v>131</v>
      </c>
      <c r="M200" s="11">
        <f t="shared" si="47"/>
        <v>1.0507941009999999</v>
      </c>
      <c r="N200" s="11">
        <f t="shared" ca="1" si="48"/>
        <v>1.0712948419999999</v>
      </c>
      <c r="O200" s="15">
        <f t="shared" si="56"/>
        <v>0</v>
      </c>
      <c r="P200" s="13">
        <f t="shared" ca="1" si="49"/>
        <v>7.1294839999999998E-2</v>
      </c>
      <c r="Q200" s="19">
        <f t="shared" si="50"/>
        <v>0</v>
      </c>
      <c r="R200" s="13">
        <f t="shared" si="57"/>
        <v>0</v>
      </c>
      <c r="S200" s="13"/>
      <c r="T200" s="13"/>
      <c r="U200" s="13"/>
      <c r="V200" s="13"/>
      <c r="W200" s="4" t="str">
        <f t="shared" si="58"/>
        <v>J=</v>
      </c>
      <c r="X200" s="30">
        <f t="shared" si="59"/>
        <v>44635</v>
      </c>
      <c r="Y200" s="3"/>
      <c r="Z200" s="71">
        <f>[2]Plan1!$A270</f>
        <v>45037</v>
      </c>
      <c r="AA200" s="71" t="str">
        <f>[2]Plan1!$C270</f>
        <v>Tiradentes</v>
      </c>
      <c r="AB200" s="64"/>
      <c r="AC200" s="1"/>
      <c r="AE200" s="62"/>
      <c r="AF200" s="62"/>
      <c r="AG200" s="62"/>
      <c r="AH200" s="112"/>
      <c r="AI200" s="10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36">
        <f t="shared" si="51"/>
        <v>44459</v>
      </c>
      <c r="B201" s="14">
        <f t="shared" ca="1" si="60"/>
        <v>1.07129484</v>
      </c>
      <c r="C201" s="13">
        <f t="shared" si="52"/>
        <v>1</v>
      </c>
      <c r="D201" s="12">
        <f ca="1">IF(A201&lt;$B$1,VLOOKUP(A201,[1]DI!$A$4:$B$15000,2,FALSE),0)</f>
        <v>5.1499999999999997E-2</v>
      </c>
      <c r="E201" s="13">
        <f t="shared" ca="1" si="61"/>
        <v>1.0001993</v>
      </c>
      <c r="F201" s="13">
        <f ca="1">(TRUNC(PRODUCT($E$12:$E200),16))</f>
        <v>1.0195097631387999</v>
      </c>
      <c r="G201" s="13">
        <f t="shared" si="62"/>
        <v>1</v>
      </c>
      <c r="H201" s="13">
        <f t="shared" ca="1" si="63"/>
        <v>1.01950976</v>
      </c>
      <c r="I201" s="12">
        <f t="shared" si="64"/>
        <v>0.1</v>
      </c>
      <c r="J201" s="30">
        <f t="shared" si="53"/>
        <v>44270</v>
      </c>
      <c r="K201" s="2">
        <f t="shared" si="54"/>
        <v>131</v>
      </c>
      <c r="L201" s="15">
        <f t="shared" si="55"/>
        <v>131</v>
      </c>
      <c r="M201" s="11">
        <f t="shared" si="47"/>
        <v>1.0507941009999999</v>
      </c>
      <c r="N201" s="11">
        <f t="shared" ca="1" si="48"/>
        <v>1.0712948419999999</v>
      </c>
      <c r="O201" s="15">
        <f t="shared" si="56"/>
        <v>0</v>
      </c>
      <c r="P201" s="13">
        <f t="shared" ca="1" si="49"/>
        <v>7.1294839999999998E-2</v>
      </c>
      <c r="Q201" s="19">
        <f t="shared" si="50"/>
        <v>0</v>
      </c>
      <c r="R201" s="13">
        <f t="shared" si="57"/>
        <v>0</v>
      </c>
      <c r="S201" s="13"/>
      <c r="T201" s="13"/>
      <c r="U201" s="13"/>
      <c r="V201" s="13"/>
      <c r="W201" s="4" t="str">
        <f t="shared" si="58"/>
        <v>J=</v>
      </c>
      <c r="X201" s="30">
        <f t="shared" si="59"/>
        <v>44635</v>
      </c>
      <c r="Y201" s="3"/>
      <c r="Z201" s="71">
        <f>[2]Plan1!$A271</f>
        <v>45047</v>
      </c>
      <c r="AA201" s="71" t="str">
        <f>[2]Plan1!$C271</f>
        <v>Dia do Trabalho</v>
      </c>
      <c r="AB201" s="64"/>
      <c r="AC201" s="1"/>
      <c r="AD201" s="24"/>
      <c r="AE201" s="62"/>
      <c r="AF201" s="62"/>
      <c r="AG201" s="62"/>
      <c r="AH201" s="112"/>
      <c r="AI201" s="10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36">
        <f t="shared" si="51"/>
        <v>44460</v>
      </c>
      <c r="B202" s="14">
        <f t="shared" ca="1" si="60"/>
        <v>1.07191368</v>
      </c>
      <c r="C202" s="13">
        <f t="shared" si="52"/>
        <v>1</v>
      </c>
      <c r="D202" s="12">
        <f ca="1">IF(A202&lt;$B$1,VLOOKUP(A202,[1]DI!$A$4:$B$15000,2,FALSE),0)</f>
        <v>5.1499999999999997E-2</v>
      </c>
      <c r="E202" s="13">
        <f t="shared" ca="1" si="61"/>
        <v>1.0001993</v>
      </c>
      <c r="F202" s="13">
        <f ca="1">(TRUNC(PRODUCT($E$12:$E201),16))</f>
        <v>1.0197129514345999</v>
      </c>
      <c r="G202" s="13">
        <f t="shared" si="62"/>
        <v>1</v>
      </c>
      <c r="H202" s="13">
        <f t="shared" ca="1" si="63"/>
        <v>1.01971295</v>
      </c>
      <c r="I202" s="12">
        <f t="shared" si="64"/>
        <v>0.1</v>
      </c>
      <c r="J202" s="30">
        <f t="shared" si="53"/>
        <v>44270</v>
      </c>
      <c r="K202" s="2">
        <f t="shared" si="54"/>
        <v>132</v>
      </c>
      <c r="L202" s="15">
        <f t="shared" si="55"/>
        <v>132</v>
      </c>
      <c r="M202" s="11">
        <f t="shared" si="47"/>
        <v>1.0511916020000001</v>
      </c>
      <c r="N202" s="11">
        <f t="shared" ca="1" si="48"/>
        <v>1.0719136890000001</v>
      </c>
      <c r="O202" s="15">
        <f t="shared" si="56"/>
        <v>0</v>
      </c>
      <c r="P202" s="13">
        <f t="shared" ca="1" si="49"/>
        <v>7.1913679999999994E-2</v>
      </c>
      <c r="Q202" s="19">
        <f t="shared" si="50"/>
        <v>0</v>
      </c>
      <c r="R202" s="13">
        <f t="shared" si="57"/>
        <v>0</v>
      </c>
      <c r="S202" s="13"/>
      <c r="T202" s="13"/>
      <c r="U202" s="13"/>
      <c r="V202" s="13"/>
      <c r="W202" s="4" t="str">
        <f t="shared" si="58"/>
        <v>J=</v>
      </c>
      <c r="X202" s="30">
        <f t="shared" si="59"/>
        <v>44635</v>
      </c>
      <c r="Y202" s="3"/>
      <c r="Z202" s="71">
        <f>[2]Plan1!$A272</f>
        <v>45085</v>
      </c>
      <c r="AA202" s="71" t="str">
        <f>[2]Plan1!$C272</f>
        <v>Corpus Christi</v>
      </c>
      <c r="AB202" s="64"/>
      <c r="AC202" s="1"/>
      <c r="AD202" s="24"/>
      <c r="AE202" s="62"/>
      <c r="AF202" s="62"/>
      <c r="AG202" s="62"/>
      <c r="AH202" s="112"/>
      <c r="AI202" s="10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36">
        <f t="shared" si="51"/>
        <v>44461</v>
      </c>
      <c r="B203" s="14">
        <f t="shared" ca="1" si="60"/>
        <v>1.07253289</v>
      </c>
      <c r="C203" s="13">
        <f t="shared" si="52"/>
        <v>1</v>
      </c>
      <c r="D203" s="12">
        <f ca="1">IF(A203&lt;$B$1,VLOOKUP(A203,[1]DI!$A$4:$B$15000,2,FALSE),0)</f>
        <v>5.1499999999999997E-2</v>
      </c>
      <c r="E203" s="13">
        <f t="shared" ca="1" si="61"/>
        <v>1.0001993</v>
      </c>
      <c r="F203" s="13">
        <f ca="1">(TRUNC(PRODUCT($E$12:$E202),16))</f>
        <v>1.0199161802258201</v>
      </c>
      <c r="G203" s="13">
        <f t="shared" si="62"/>
        <v>1</v>
      </c>
      <c r="H203" s="13">
        <f t="shared" ca="1" si="63"/>
        <v>1.0199161800000001</v>
      </c>
      <c r="I203" s="12">
        <f t="shared" si="64"/>
        <v>0.1</v>
      </c>
      <c r="J203" s="30">
        <f t="shared" si="53"/>
        <v>44270</v>
      </c>
      <c r="K203" s="2">
        <f t="shared" si="54"/>
        <v>133</v>
      </c>
      <c r="L203" s="15">
        <f t="shared" si="55"/>
        <v>133</v>
      </c>
      <c r="M203" s="11">
        <f t="shared" si="47"/>
        <v>1.051589254</v>
      </c>
      <c r="N203" s="11">
        <f t="shared" ca="1" si="48"/>
        <v>1.0725328949999999</v>
      </c>
      <c r="O203" s="15">
        <f t="shared" si="56"/>
        <v>0</v>
      </c>
      <c r="P203" s="13">
        <f t="shared" ca="1" si="49"/>
        <v>7.2532890000000003E-2</v>
      </c>
      <c r="Q203" s="19">
        <f t="shared" si="50"/>
        <v>0</v>
      </c>
      <c r="R203" s="13">
        <f t="shared" si="57"/>
        <v>0</v>
      </c>
      <c r="S203" s="13"/>
      <c r="T203" s="13"/>
      <c r="U203" s="13"/>
      <c r="V203" s="13"/>
      <c r="W203" s="4" t="str">
        <f t="shared" si="58"/>
        <v>J=</v>
      </c>
      <c r="X203" s="30">
        <f t="shared" si="59"/>
        <v>44635</v>
      </c>
      <c r="Y203" s="3"/>
      <c r="Z203" s="71">
        <f>[2]Plan1!$A273</f>
        <v>45176</v>
      </c>
      <c r="AA203" s="71" t="str">
        <f>[2]Plan1!$C273</f>
        <v>Independência do Brasil</v>
      </c>
      <c r="AB203" s="64"/>
      <c r="AC203" s="1"/>
      <c r="AD203" s="24"/>
      <c r="AE203" s="62"/>
      <c r="AF203" s="62"/>
      <c r="AG203" s="62"/>
      <c r="AH203" s="112"/>
      <c r="AI203" s="10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36">
        <f t="shared" si="51"/>
        <v>44462</v>
      </c>
      <c r="B204" s="14">
        <f t="shared" ca="1" si="60"/>
        <v>1.07315245</v>
      </c>
      <c r="C204" s="13">
        <f t="shared" si="52"/>
        <v>1</v>
      </c>
      <c r="D204" s="12">
        <f ca="1">IF(A204&lt;$B$1,VLOOKUP(A204,[1]DI!$A$4:$B$15000,2,FALSE),0)</f>
        <v>6.1499999999999999E-2</v>
      </c>
      <c r="E204" s="13">
        <f t="shared" ca="1" si="61"/>
        <v>1.0002368699999999</v>
      </c>
      <c r="F204" s="13">
        <f ca="1">(TRUNC(PRODUCT($E$12:$E203),16))</f>
        <v>1.0201194495205399</v>
      </c>
      <c r="G204" s="13">
        <f t="shared" si="62"/>
        <v>1</v>
      </c>
      <c r="H204" s="13">
        <f t="shared" ca="1" si="63"/>
        <v>1.0201194499999999</v>
      </c>
      <c r="I204" s="12">
        <f t="shared" si="64"/>
        <v>0.1</v>
      </c>
      <c r="J204" s="30">
        <f t="shared" si="53"/>
        <v>44270</v>
      </c>
      <c r="K204" s="2">
        <f t="shared" si="54"/>
        <v>134</v>
      </c>
      <c r="L204" s="15">
        <f t="shared" si="55"/>
        <v>134</v>
      </c>
      <c r="M204" s="11">
        <f t="shared" ref="M204:M267" si="68">ROUND((I204+1)^(L204/252),9)</f>
        <v>1.051987056</v>
      </c>
      <c r="N204" s="11">
        <f t="shared" ref="N204:N267" ca="1" si="69">ROUND(H204*M204,9)</f>
        <v>1.0731524569999999</v>
      </c>
      <c r="O204" s="15">
        <f t="shared" si="56"/>
        <v>0</v>
      </c>
      <c r="P204" s="13">
        <f t="shared" ref="P204:P267" ca="1" si="70">TRUNC(((N204-1)*C204),8)</f>
        <v>7.3152449999999994E-2</v>
      </c>
      <c r="Q204" s="19">
        <f t="shared" ref="Q204:Q267" si="71">IF($O204&gt;0,VLOOKUP($O204,$Z$12:$AF$150,7),0)</f>
        <v>0</v>
      </c>
      <c r="R204" s="13">
        <f t="shared" si="57"/>
        <v>0</v>
      </c>
      <c r="S204" s="13"/>
      <c r="T204" s="13"/>
      <c r="U204" s="13"/>
      <c r="V204" s="13"/>
      <c r="W204" s="4" t="str">
        <f t="shared" si="58"/>
        <v>J=</v>
      </c>
      <c r="X204" s="30">
        <f t="shared" si="59"/>
        <v>44635</v>
      </c>
      <c r="Y204" s="3"/>
      <c r="Z204" s="71">
        <f>[2]Plan1!$A274</f>
        <v>45211</v>
      </c>
      <c r="AA204" s="71" t="str">
        <f>[2]Plan1!$C274</f>
        <v>Nossa Sr.a Aparecida - Padroeira do Brasil</v>
      </c>
      <c r="AB204" s="64"/>
      <c r="AC204" s="1"/>
      <c r="AD204" s="24"/>
      <c r="AE204" s="62"/>
      <c r="AF204" s="62"/>
      <c r="AG204" s="62"/>
      <c r="AH204" s="112"/>
      <c r="AI204" s="10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36">
        <f t="shared" ref="A205:A268" si="72">(A204+1)</f>
        <v>44463</v>
      </c>
      <c r="B205" s="14">
        <f t="shared" ca="1" si="60"/>
        <v>1.0738127099999999</v>
      </c>
      <c r="C205" s="13">
        <f t="shared" ref="C205:C268" si="73">(C204-R204)</f>
        <v>1</v>
      </c>
      <c r="D205" s="12">
        <f ca="1">IF(A205&lt;$B$1,VLOOKUP(A205,[1]DI!$A$4:$B$15000,2,FALSE),0)</f>
        <v>6.1499999999999999E-2</v>
      </c>
      <c r="E205" s="13">
        <f t="shared" ca="1" si="61"/>
        <v>1.0002368699999999</v>
      </c>
      <c r="F205" s="13">
        <f ca="1">(TRUNC(PRODUCT($E$12:$E204),16))</f>
        <v>1.0203610852145499</v>
      </c>
      <c r="G205" s="13">
        <f t="shared" si="62"/>
        <v>1</v>
      </c>
      <c r="H205" s="13">
        <f t="shared" ca="1" si="63"/>
        <v>1.02036109</v>
      </c>
      <c r="I205" s="12">
        <f t="shared" si="64"/>
        <v>0.1</v>
      </c>
      <c r="J205" s="30">
        <f t="shared" ref="J205:J268" si="74">IF(O204&gt;0,VLOOKUP(O204,Z$12:AJ$150,2),J204)</f>
        <v>44270</v>
      </c>
      <c r="K205" s="2">
        <f t="shared" ref="K205:K268" si="75">IF(A205&gt;J205,IF(NETWORKDAYS(J205,A205,$Z$160:$Z$544)-1=0,1,NETWORKDAYS(J205,A205,$Z$160:$Z$544)-1),0)</f>
        <v>135</v>
      </c>
      <c r="L205" s="15">
        <f t="shared" ref="L205:L268" si="76">IF(AND(K205=1,K204=1),1,IF(K205&gt;0,IF(K205=K204,K205+1,K205),0))</f>
        <v>135</v>
      </c>
      <c r="M205" s="11">
        <f t="shared" si="68"/>
        <v>1.0523850079999999</v>
      </c>
      <c r="N205" s="11">
        <f t="shared" ca="1" si="69"/>
        <v>1.073812714</v>
      </c>
      <c r="O205" s="15">
        <f t="shared" ref="O205:O268" si="77">IF(VLOOKUP(A205,AA$12:AH$150,8)=VLOOKUP(A204,AA$12:AH$150,8),0,VLOOKUP(A205,AA$12:AH$150,8))</f>
        <v>0</v>
      </c>
      <c r="P205" s="13">
        <f t="shared" ca="1" si="70"/>
        <v>7.3812710000000004E-2</v>
      </c>
      <c r="Q205" s="19">
        <f t="shared" si="71"/>
        <v>0</v>
      </c>
      <c r="R205" s="13">
        <f t="shared" ref="R205:R268" si="78">IF(Q205&gt;0,TRUNC(Q205*C205,8),0)</f>
        <v>0</v>
      </c>
      <c r="S205" s="13"/>
      <c r="T205" s="13"/>
      <c r="U205" s="13"/>
      <c r="V205" s="13"/>
      <c r="W205" s="4" t="str">
        <f t="shared" ref="W205:W268" si="79">IF(O204&gt;0,VLOOKUP(O204,Z$12:AJ$150,10),W204)</f>
        <v>J=</v>
      </c>
      <c r="X205" s="30">
        <f t="shared" ref="X205:X268" si="80">IF(O204&gt;0,VLOOKUP(O204,Z$12:AJ$150,11),X204)</f>
        <v>44635</v>
      </c>
      <c r="Y205" s="3"/>
      <c r="Z205" s="71">
        <f>[2]Plan1!$A275</f>
        <v>45232</v>
      </c>
      <c r="AA205" s="71" t="str">
        <f>[2]Plan1!$C275</f>
        <v>Finados</v>
      </c>
      <c r="AB205" s="64"/>
      <c r="AC205" s="1"/>
      <c r="AD205" s="24"/>
      <c r="AE205" s="62"/>
      <c r="AF205" s="62"/>
      <c r="AG205" s="62"/>
      <c r="AH205" s="112"/>
      <c r="AI205" s="10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36">
        <f t="shared" si="72"/>
        <v>44464</v>
      </c>
      <c r="B206" s="14">
        <f t="shared" ref="B206:B269" ca="1" si="81">IF(A206&lt;=TODAY(),C206+P206,IF(AND(A206&gt;TODAY(),A206&lt;=$B$1),IF(VLOOKUP(TODAY(),$A$10:$D$5000,4,FALSE)=0,"n.d",C206+P206),"n.d"))</f>
        <v>1.07447337</v>
      </c>
      <c r="C206" s="13">
        <f t="shared" si="73"/>
        <v>1</v>
      </c>
      <c r="D206" s="12">
        <f ca="1">IF(A206&lt;$B$1,VLOOKUP(A206,[1]DI!$A$4:$B$15000,2,FALSE),0)</f>
        <v>0</v>
      </c>
      <c r="E206" s="13">
        <f t="shared" ref="E206:E269" ca="1" si="82">ROUND(((1+D206)^(1/252)),8)</f>
        <v>1</v>
      </c>
      <c r="F206" s="13">
        <f ca="1">(TRUNC(PRODUCT($E$12:$E205),16))</f>
        <v>1.0206027781447999</v>
      </c>
      <c r="G206" s="13">
        <f t="shared" ref="G206:G269" si="83">IF(O205&gt;0,F205,G205)</f>
        <v>1</v>
      </c>
      <c r="H206" s="13">
        <f t="shared" ref="H206:H269" ca="1" si="84">ROUND(F206/G206,8)</f>
        <v>1.0206027799999999</v>
      </c>
      <c r="I206" s="12">
        <f t="shared" ref="I206:I269" si="85">IF(O205&gt;0,VLOOKUP(A205,AG$160:AH$222,2),I205)</f>
        <v>0.1</v>
      </c>
      <c r="J206" s="30">
        <f t="shared" si="74"/>
        <v>44270</v>
      </c>
      <c r="K206" s="2">
        <f t="shared" si="75"/>
        <v>135</v>
      </c>
      <c r="L206" s="15">
        <f t="shared" si="76"/>
        <v>136</v>
      </c>
      <c r="M206" s="11">
        <f t="shared" si="68"/>
        <v>1.0527831110000001</v>
      </c>
      <c r="N206" s="11">
        <f t="shared" ca="1" si="69"/>
        <v>1.07447337</v>
      </c>
      <c r="O206" s="15">
        <f t="shared" si="77"/>
        <v>0</v>
      </c>
      <c r="P206" s="13">
        <f t="shared" ca="1" si="70"/>
        <v>7.4473369999999997E-2</v>
      </c>
      <c r="Q206" s="19">
        <f t="shared" si="71"/>
        <v>0</v>
      </c>
      <c r="R206" s="13">
        <f t="shared" si="78"/>
        <v>0</v>
      </c>
      <c r="S206" s="13"/>
      <c r="T206" s="13"/>
      <c r="U206" s="13"/>
      <c r="V206" s="13"/>
      <c r="W206" s="4" t="str">
        <f t="shared" si="79"/>
        <v>J=</v>
      </c>
      <c r="X206" s="30">
        <f t="shared" si="80"/>
        <v>44635</v>
      </c>
      <c r="Y206" s="3"/>
      <c r="Z206" s="71">
        <f>[2]Plan1!$A276</f>
        <v>45245</v>
      </c>
      <c r="AA206" s="71" t="str">
        <f>[2]Plan1!$C276</f>
        <v>Proclamação da República</v>
      </c>
      <c r="AB206" s="64"/>
      <c r="AC206" s="1"/>
      <c r="AD206" s="24"/>
      <c r="AE206" s="62"/>
      <c r="AF206" s="62"/>
      <c r="AG206" s="62"/>
      <c r="AH206" s="112"/>
      <c r="AI206" s="10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36">
        <f t="shared" si="72"/>
        <v>44465</v>
      </c>
      <c r="B207" s="14">
        <f t="shared" ca="1" si="81"/>
        <v>1.07447337</v>
      </c>
      <c r="C207" s="13">
        <f t="shared" si="73"/>
        <v>1</v>
      </c>
      <c r="D207" s="12">
        <f ca="1">IF(A207&lt;$B$1,VLOOKUP(A207,[1]DI!$A$4:$B$15000,2,FALSE),0)</f>
        <v>0</v>
      </c>
      <c r="E207" s="13">
        <f t="shared" ca="1" si="82"/>
        <v>1</v>
      </c>
      <c r="F207" s="13">
        <f ca="1">(TRUNC(PRODUCT($E$12:$E206),16))</f>
        <v>1.0206027781447999</v>
      </c>
      <c r="G207" s="13">
        <f t="shared" si="83"/>
        <v>1</v>
      </c>
      <c r="H207" s="13">
        <f t="shared" ca="1" si="84"/>
        <v>1.0206027799999999</v>
      </c>
      <c r="I207" s="12">
        <f t="shared" si="85"/>
        <v>0.1</v>
      </c>
      <c r="J207" s="30">
        <f t="shared" si="74"/>
        <v>44270</v>
      </c>
      <c r="K207" s="2">
        <f t="shared" si="75"/>
        <v>135</v>
      </c>
      <c r="L207" s="15">
        <f t="shared" si="76"/>
        <v>136</v>
      </c>
      <c r="M207" s="11">
        <f t="shared" si="68"/>
        <v>1.0527831110000001</v>
      </c>
      <c r="N207" s="11">
        <f t="shared" ca="1" si="69"/>
        <v>1.07447337</v>
      </c>
      <c r="O207" s="15">
        <f t="shared" si="77"/>
        <v>0</v>
      </c>
      <c r="P207" s="13">
        <f t="shared" ca="1" si="70"/>
        <v>7.4473369999999997E-2</v>
      </c>
      <c r="Q207" s="19">
        <f t="shared" si="71"/>
        <v>0</v>
      </c>
      <c r="R207" s="13">
        <f t="shared" si="78"/>
        <v>0</v>
      </c>
      <c r="S207" s="13"/>
      <c r="T207" s="13"/>
      <c r="U207" s="13"/>
      <c r="V207" s="13"/>
      <c r="W207" s="4" t="str">
        <f t="shared" si="79"/>
        <v>J=</v>
      </c>
      <c r="X207" s="30">
        <f t="shared" si="80"/>
        <v>44635</v>
      </c>
      <c r="Y207" s="3"/>
      <c r="Z207" s="71">
        <f>[2]Plan1!$A277</f>
        <v>45285</v>
      </c>
      <c r="AA207" s="71" t="str">
        <f>[2]Plan1!$C277</f>
        <v>Natal</v>
      </c>
      <c r="AB207" s="64"/>
      <c r="AC207" s="1"/>
      <c r="AD207" s="24"/>
      <c r="AE207" s="62"/>
      <c r="AF207" s="62"/>
      <c r="AG207" s="62"/>
      <c r="AH207" s="112"/>
      <c r="AI207" s="10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36">
        <f t="shared" si="72"/>
        <v>44466</v>
      </c>
      <c r="B208" s="14">
        <f t="shared" ca="1" si="81"/>
        <v>1.07447337</v>
      </c>
      <c r="C208" s="13">
        <f t="shared" si="73"/>
        <v>1</v>
      </c>
      <c r="D208" s="12">
        <f ca="1">IF(A208&lt;$B$1,VLOOKUP(A208,[1]DI!$A$4:$B$15000,2,FALSE),0)</f>
        <v>6.1499999999999999E-2</v>
      </c>
      <c r="E208" s="13">
        <f t="shared" ca="1" si="82"/>
        <v>1.0002368699999999</v>
      </c>
      <c r="F208" s="13">
        <f ca="1">(TRUNC(PRODUCT($E$12:$E207),16))</f>
        <v>1.0206027781447999</v>
      </c>
      <c r="G208" s="13">
        <f t="shared" si="83"/>
        <v>1</v>
      </c>
      <c r="H208" s="13">
        <f t="shared" ca="1" si="84"/>
        <v>1.0206027799999999</v>
      </c>
      <c r="I208" s="12">
        <f t="shared" si="85"/>
        <v>0.1</v>
      </c>
      <c r="J208" s="30">
        <f t="shared" si="74"/>
        <v>44270</v>
      </c>
      <c r="K208" s="2">
        <f t="shared" si="75"/>
        <v>136</v>
      </c>
      <c r="L208" s="15">
        <f t="shared" si="76"/>
        <v>136</v>
      </c>
      <c r="M208" s="11">
        <f t="shared" si="68"/>
        <v>1.0527831110000001</v>
      </c>
      <c r="N208" s="11">
        <f t="shared" ca="1" si="69"/>
        <v>1.07447337</v>
      </c>
      <c r="O208" s="15">
        <f t="shared" si="77"/>
        <v>0</v>
      </c>
      <c r="P208" s="13">
        <f t="shared" ca="1" si="70"/>
        <v>7.4473369999999997E-2</v>
      </c>
      <c r="Q208" s="19">
        <f t="shared" si="71"/>
        <v>0</v>
      </c>
      <c r="R208" s="13">
        <f t="shared" si="78"/>
        <v>0</v>
      </c>
      <c r="S208" s="13"/>
      <c r="T208" s="13"/>
      <c r="U208" s="13"/>
      <c r="V208" s="13"/>
      <c r="W208" s="4" t="str">
        <f t="shared" si="79"/>
        <v>J=</v>
      </c>
      <c r="X208" s="30">
        <f t="shared" si="80"/>
        <v>44635</v>
      </c>
      <c r="Y208" s="3"/>
      <c r="Z208" s="71">
        <f>[2]Plan1!$A278</f>
        <v>45292</v>
      </c>
      <c r="AA208" s="71" t="str">
        <f>[2]Plan1!$C278</f>
        <v>Confraternização Universal</v>
      </c>
      <c r="AB208" s="64"/>
      <c r="AC208" s="1"/>
      <c r="AD208" s="24"/>
      <c r="AE208" s="62"/>
      <c r="AF208" s="62"/>
      <c r="AG208" s="62"/>
      <c r="AH208" s="112"/>
      <c r="AI208" s="10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36">
        <f t="shared" si="72"/>
        <v>44467</v>
      </c>
      <c r="B209" s="14">
        <f t="shared" ca="1" si="81"/>
        <v>1.0751344300000001</v>
      </c>
      <c r="C209" s="13">
        <f t="shared" si="73"/>
        <v>1</v>
      </c>
      <c r="D209" s="12">
        <f ca="1">IF(A209&lt;$B$1,VLOOKUP(A209,[1]DI!$A$4:$B$15000,2,FALSE),0)</f>
        <v>6.1499999999999999E-2</v>
      </c>
      <c r="E209" s="13">
        <f t="shared" ca="1" si="82"/>
        <v>1.0002368699999999</v>
      </c>
      <c r="F209" s="13">
        <f ca="1">(TRUNC(PRODUCT($E$12:$E208),16))</f>
        <v>1.0208445283248599</v>
      </c>
      <c r="G209" s="13">
        <f t="shared" si="83"/>
        <v>1</v>
      </c>
      <c r="H209" s="13">
        <f t="shared" ca="1" si="84"/>
        <v>1.02084453</v>
      </c>
      <c r="I209" s="12">
        <f t="shared" si="85"/>
        <v>0.1</v>
      </c>
      <c r="J209" s="30">
        <f t="shared" si="74"/>
        <v>44270</v>
      </c>
      <c r="K209" s="2">
        <f t="shared" si="75"/>
        <v>137</v>
      </c>
      <c r="L209" s="15">
        <f t="shared" si="76"/>
        <v>137</v>
      </c>
      <c r="M209" s="11">
        <f t="shared" si="68"/>
        <v>1.0531813649999999</v>
      </c>
      <c r="N209" s="11">
        <f t="shared" ca="1" si="69"/>
        <v>1.0751344359999999</v>
      </c>
      <c r="O209" s="15">
        <f t="shared" si="77"/>
        <v>0</v>
      </c>
      <c r="P209" s="13">
        <f t="shared" ca="1" si="70"/>
        <v>7.5134430000000002E-2</v>
      </c>
      <c r="Q209" s="19">
        <f t="shared" si="71"/>
        <v>0</v>
      </c>
      <c r="R209" s="13">
        <f t="shared" si="78"/>
        <v>0</v>
      </c>
      <c r="S209" s="13"/>
      <c r="T209" s="13"/>
      <c r="U209" s="13"/>
      <c r="V209" s="13"/>
      <c r="W209" s="4" t="str">
        <f t="shared" si="79"/>
        <v>J=</v>
      </c>
      <c r="X209" s="30">
        <f t="shared" si="80"/>
        <v>44635</v>
      </c>
      <c r="Y209" s="3"/>
      <c r="Z209" s="71">
        <f>[2]Plan1!$A279</f>
        <v>45334</v>
      </c>
      <c r="AA209" s="71" t="str">
        <f>[2]Plan1!$C279</f>
        <v>Carnaval</v>
      </c>
      <c r="AB209" s="64"/>
      <c r="AC209" s="1"/>
      <c r="AD209" s="24"/>
      <c r="AE209" s="62"/>
      <c r="AF209" s="62"/>
      <c r="AG209" s="62"/>
      <c r="AH209" s="112"/>
      <c r="AI209" s="10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36">
        <f t="shared" si="72"/>
        <v>44468</v>
      </c>
      <c r="B210" s="14">
        <f t="shared" ca="1" si="81"/>
        <v>1.0757959100000001</v>
      </c>
      <c r="C210" s="13">
        <f t="shared" si="73"/>
        <v>1</v>
      </c>
      <c r="D210" s="12">
        <f ca="1">IF(A210&lt;$B$1,VLOOKUP(A210,[1]DI!$A$4:$B$15000,2,FALSE),0)</f>
        <v>6.1499999999999999E-2</v>
      </c>
      <c r="E210" s="13">
        <f t="shared" ca="1" si="82"/>
        <v>1.0002368699999999</v>
      </c>
      <c r="F210" s="13">
        <f ca="1">(TRUNC(PRODUCT($E$12:$E209),16))</f>
        <v>1.02108633576828</v>
      </c>
      <c r="G210" s="13">
        <f t="shared" si="83"/>
        <v>1</v>
      </c>
      <c r="H210" s="13">
        <f t="shared" ca="1" si="84"/>
        <v>1.0210863400000001</v>
      </c>
      <c r="I210" s="12">
        <f t="shared" si="85"/>
        <v>0.1</v>
      </c>
      <c r="J210" s="30">
        <f t="shared" si="74"/>
        <v>44270</v>
      </c>
      <c r="K210" s="2">
        <f t="shared" si="75"/>
        <v>138</v>
      </c>
      <c r="L210" s="15">
        <f t="shared" si="76"/>
        <v>138</v>
      </c>
      <c r="M210" s="11">
        <f t="shared" si="68"/>
        <v>1.0535797689999999</v>
      </c>
      <c r="N210" s="11">
        <f t="shared" ca="1" si="69"/>
        <v>1.0757959100000001</v>
      </c>
      <c r="O210" s="15">
        <f t="shared" si="77"/>
        <v>0</v>
      </c>
      <c r="P210" s="13">
        <f t="shared" ca="1" si="70"/>
        <v>7.5795909999999994E-2</v>
      </c>
      <c r="Q210" s="19">
        <f t="shared" si="71"/>
        <v>0</v>
      </c>
      <c r="R210" s="13">
        <f t="shared" si="78"/>
        <v>0</v>
      </c>
      <c r="S210" s="13"/>
      <c r="T210" s="13"/>
      <c r="U210" s="13"/>
      <c r="V210" s="13"/>
      <c r="W210" s="4" t="str">
        <f t="shared" si="79"/>
        <v>J=</v>
      </c>
      <c r="X210" s="30">
        <f t="shared" si="80"/>
        <v>44635</v>
      </c>
      <c r="Y210" s="3"/>
      <c r="Z210" s="71">
        <f>[2]Plan1!$A280</f>
        <v>45335</v>
      </c>
      <c r="AA210" s="71" t="str">
        <f>[2]Plan1!$C280</f>
        <v>Carnaval</v>
      </c>
      <c r="AB210" s="72"/>
      <c r="AC210" s="1"/>
      <c r="AD210" s="18"/>
      <c r="AE210" s="62"/>
      <c r="AF210" s="62"/>
      <c r="AG210" s="62"/>
      <c r="AH210" s="112"/>
      <c r="AI210" s="10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36">
        <f t="shared" si="72"/>
        <v>44469</v>
      </c>
      <c r="B211" s="14">
        <f t="shared" ca="1" si="81"/>
        <v>1.0764577799999999</v>
      </c>
      <c r="C211" s="13">
        <f t="shared" si="73"/>
        <v>1</v>
      </c>
      <c r="D211" s="12">
        <f ca="1">IF(A211&lt;$B$1,VLOOKUP(A211,[1]DI!$A$4:$B$15000,2,FALSE),0)</f>
        <v>6.1499999999999999E-2</v>
      </c>
      <c r="E211" s="13">
        <f t="shared" ca="1" si="82"/>
        <v>1.0002368699999999</v>
      </c>
      <c r="F211" s="13">
        <f ca="1">(TRUNC(PRODUCT($E$12:$E210),16))</f>
        <v>1.0213282004886399</v>
      </c>
      <c r="G211" s="13">
        <f t="shared" si="83"/>
        <v>1</v>
      </c>
      <c r="H211" s="13">
        <f t="shared" ca="1" si="84"/>
        <v>1.0213281999999999</v>
      </c>
      <c r="I211" s="12">
        <f t="shared" si="85"/>
        <v>0.1</v>
      </c>
      <c r="J211" s="30">
        <f t="shared" si="74"/>
        <v>44270</v>
      </c>
      <c r="K211" s="2">
        <f t="shared" si="75"/>
        <v>139</v>
      </c>
      <c r="L211" s="15">
        <f t="shared" si="76"/>
        <v>139</v>
      </c>
      <c r="M211" s="11">
        <f t="shared" si="68"/>
        <v>1.053978324</v>
      </c>
      <c r="N211" s="11">
        <f t="shared" ca="1" si="69"/>
        <v>1.076457784</v>
      </c>
      <c r="O211" s="15">
        <f t="shared" si="77"/>
        <v>0</v>
      </c>
      <c r="P211" s="13">
        <f t="shared" ca="1" si="70"/>
        <v>7.6457780000000003E-2</v>
      </c>
      <c r="Q211" s="19">
        <f t="shared" si="71"/>
        <v>0</v>
      </c>
      <c r="R211" s="13">
        <f t="shared" si="78"/>
        <v>0</v>
      </c>
      <c r="S211" s="13"/>
      <c r="T211" s="13"/>
      <c r="U211" s="13"/>
      <c r="V211" s="13"/>
      <c r="W211" s="4" t="str">
        <f t="shared" si="79"/>
        <v>J=</v>
      </c>
      <c r="X211" s="30">
        <f t="shared" si="80"/>
        <v>44635</v>
      </c>
      <c r="Y211" s="3"/>
      <c r="Z211" s="71">
        <f>[2]Plan1!$A281</f>
        <v>45380</v>
      </c>
      <c r="AA211" s="71" t="str">
        <f>[2]Plan1!$C281</f>
        <v>Paixão de Cristo</v>
      </c>
      <c r="AB211" s="72"/>
      <c r="AC211" s="1"/>
      <c r="AD211" s="25"/>
      <c r="AE211" s="62"/>
      <c r="AF211" s="62"/>
      <c r="AG211" s="62"/>
      <c r="AH211" s="112"/>
      <c r="AI211" s="10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36">
        <f t="shared" si="72"/>
        <v>44470</v>
      </c>
      <c r="B212" s="14">
        <f t="shared" ca="1" si="81"/>
        <v>1.0771200599999999</v>
      </c>
      <c r="C212" s="13">
        <f t="shared" si="73"/>
        <v>1</v>
      </c>
      <c r="D212" s="12">
        <f ca="1">IF(A212&lt;$B$1,VLOOKUP(A212,[1]DI!$A$4:$B$15000,2,FALSE),0)</f>
        <v>6.1499999999999999E-2</v>
      </c>
      <c r="E212" s="13">
        <f t="shared" ca="1" si="82"/>
        <v>1.0002368699999999</v>
      </c>
      <c r="F212" s="13">
        <f ca="1">(TRUNC(PRODUCT($E$12:$E211),16))</f>
        <v>1.02157012249949</v>
      </c>
      <c r="G212" s="13">
        <f t="shared" si="83"/>
        <v>1</v>
      </c>
      <c r="H212" s="13">
        <f t="shared" ca="1" si="84"/>
        <v>1.02157012</v>
      </c>
      <c r="I212" s="12">
        <f t="shared" si="85"/>
        <v>0.1</v>
      </c>
      <c r="J212" s="30">
        <f t="shared" si="74"/>
        <v>44270</v>
      </c>
      <c r="K212" s="2">
        <f t="shared" si="75"/>
        <v>140</v>
      </c>
      <c r="L212" s="15">
        <f t="shared" si="76"/>
        <v>140</v>
      </c>
      <c r="M212" s="11">
        <f t="shared" si="68"/>
        <v>1.0543770299999999</v>
      </c>
      <c r="N212" s="11">
        <f t="shared" ca="1" si="69"/>
        <v>1.077120069</v>
      </c>
      <c r="O212" s="15">
        <f t="shared" si="77"/>
        <v>0</v>
      </c>
      <c r="P212" s="13">
        <f t="shared" ca="1" si="70"/>
        <v>7.7120060000000004E-2</v>
      </c>
      <c r="Q212" s="19">
        <f t="shared" si="71"/>
        <v>0</v>
      </c>
      <c r="R212" s="13">
        <f t="shared" si="78"/>
        <v>0</v>
      </c>
      <c r="S212" s="13"/>
      <c r="T212" s="13"/>
      <c r="U212" s="13"/>
      <c r="V212" s="13"/>
      <c r="W212" s="4" t="str">
        <f t="shared" si="79"/>
        <v>J=</v>
      </c>
      <c r="X212" s="30">
        <f t="shared" si="80"/>
        <v>44635</v>
      </c>
      <c r="Y212" s="3"/>
      <c r="Z212" s="71">
        <f>[2]Plan1!$A282</f>
        <v>45403</v>
      </c>
      <c r="AA212" s="71" t="str">
        <f>[2]Plan1!$C282</f>
        <v>Tiradentes</v>
      </c>
      <c r="AB212" s="64"/>
      <c r="AC212" s="1"/>
      <c r="AD212" s="26"/>
      <c r="AE212" s="62"/>
      <c r="AF212" s="62"/>
      <c r="AG212" s="62"/>
      <c r="AH212" s="112"/>
      <c r="AI212" s="10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36">
        <f t="shared" si="72"/>
        <v>44471</v>
      </c>
      <c r="B213" s="14">
        <f t="shared" ca="1" si="81"/>
        <v>1.0777827600000001</v>
      </c>
      <c r="C213" s="13">
        <f t="shared" si="73"/>
        <v>1</v>
      </c>
      <c r="D213" s="12">
        <f ca="1">IF(A213&lt;$B$1,VLOOKUP(A213,[1]DI!$A$4:$B$15000,2,FALSE),0)</f>
        <v>0</v>
      </c>
      <c r="E213" s="13">
        <f t="shared" ca="1" si="82"/>
        <v>1</v>
      </c>
      <c r="F213" s="13">
        <f ca="1">(TRUNC(PRODUCT($E$12:$E212),16))</f>
        <v>1.0218121018144</v>
      </c>
      <c r="G213" s="13">
        <f t="shared" si="83"/>
        <v>1</v>
      </c>
      <c r="H213" s="13">
        <f t="shared" ca="1" si="84"/>
        <v>1.0218121</v>
      </c>
      <c r="I213" s="12">
        <f t="shared" si="85"/>
        <v>0.1</v>
      </c>
      <c r="J213" s="30">
        <f t="shared" si="74"/>
        <v>44270</v>
      </c>
      <c r="K213" s="2">
        <f t="shared" si="75"/>
        <v>140</v>
      </c>
      <c r="L213" s="15">
        <f t="shared" si="76"/>
        <v>141</v>
      </c>
      <c r="M213" s="11">
        <f t="shared" si="68"/>
        <v>1.0547758869999999</v>
      </c>
      <c r="N213" s="11">
        <f t="shared" ca="1" si="69"/>
        <v>1.0777827639999999</v>
      </c>
      <c r="O213" s="15">
        <f t="shared" si="77"/>
        <v>0</v>
      </c>
      <c r="P213" s="13">
        <f t="shared" ca="1" si="70"/>
        <v>7.7782760000000006E-2</v>
      </c>
      <c r="Q213" s="19">
        <f t="shared" si="71"/>
        <v>0</v>
      </c>
      <c r="R213" s="13">
        <f t="shared" si="78"/>
        <v>0</v>
      </c>
      <c r="S213" s="13"/>
      <c r="T213" s="13"/>
      <c r="U213" s="13"/>
      <c r="V213" s="13"/>
      <c r="W213" s="4" t="str">
        <f t="shared" si="79"/>
        <v>J=</v>
      </c>
      <c r="X213" s="30">
        <f t="shared" si="80"/>
        <v>44635</v>
      </c>
      <c r="Y213" s="3"/>
      <c r="Z213" s="71">
        <f>[2]Plan1!$A283</f>
        <v>45413</v>
      </c>
      <c r="AA213" s="71" t="str">
        <f>[2]Plan1!$C283</f>
        <v>Dia do Trabalho</v>
      </c>
      <c r="AB213" s="64"/>
      <c r="AC213" s="1"/>
      <c r="AD213" s="26"/>
      <c r="AE213" s="62"/>
      <c r="AF213" s="62"/>
      <c r="AG213" s="62"/>
      <c r="AH213" s="112"/>
      <c r="AI213" s="10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36">
        <f t="shared" si="72"/>
        <v>44472</v>
      </c>
      <c r="B214" s="14">
        <f t="shared" ca="1" si="81"/>
        <v>1.0777827600000001</v>
      </c>
      <c r="C214" s="13">
        <f t="shared" si="73"/>
        <v>1</v>
      </c>
      <c r="D214" s="12">
        <f ca="1">IF(A214&lt;$B$1,VLOOKUP(A214,[1]DI!$A$4:$B$15000,2,FALSE),0)</f>
        <v>0</v>
      </c>
      <c r="E214" s="13">
        <f t="shared" ca="1" si="82"/>
        <v>1</v>
      </c>
      <c r="F214" s="13">
        <f ca="1">(TRUNC(PRODUCT($E$12:$E213),16))</f>
        <v>1.0218121018144</v>
      </c>
      <c r="G214" s="13">
        <f t="shared" si="83"/>
        <v>1</v>
      </c>
      <c r="H214" s="13">
        <f t="shared" ca="1" si="84"/>
        <v>1.0218121</v>
      </c>
      <c r="I214" s="12">
        <f t="shared" si="85"/>
        <v>0.1</v>
      </c>
      <c r="J214" s="30">
        <f t="shared" si="74"/>
        <v>44270</v>
      </c>
      <c r="K214" s="2">
        <f t="shared" si="75"/>
        <v>140</v>
      </c>
      <c r="L214" s="15">
        <f t="shared" si="76"/>
        <v>141</v>
      </c>
      <c r="M214" s="11">
        <f t="shared" si="68"/>
        <v>1.0547758869999999</v>
      </c>
      <c r="N214" s="11">
        <f t="shared" ca="1" si="69"/>
        <v>1.0777827639999999</v>
      </c>
      <c r="O214" s="15">
        <f t="shared" si="77"/>
        <v>0</v>
      </c>
      <c r="P214" s="13">
        <f t="shared" ca="1" si="70"/>
        <v>7.7782760000000006E-2</v>
      </c>
      <c r="Q214" s="19">
        <f t="shared" si="71"/>
        <v>0</v>
      </c>
      <c r="R214" s="13">
        <f t="shared" si="78"/>
        <v>0</v>
      </c>
      <c r="S214" s="13"/>
      <c r="T214" s="13"/>
      <c r="U214" s="13"/>
      <c r="V214" s="13"/>
      <c r="W214" s="4" t="str">
        <f t="shared" si="79"/>
        <v>J=</v>
      </c>
      <c r="X214" s="30">
        <f t="shared" si="80"/>
        <v>44635</v>
      </c>
      <c r="Y214" s="3"/>
      <c r="Z214" s="71">
        <f>[2]Plan1!$A284</f>
        <v>45442</v>
      </c>
      <c r="AA214" s="71" t="str">
        <f>[2]Plan1!$C284</f>
        <v>Corpus Christi</v>
      </c>
      <c r="AB214" s="64"/>
      <c r="AC214" s="1"/>
      <c r="AD214" s="26"/>
      <c r="AE214" s="62"/>
      <c r="AF214" s="62"/>
      <c r="AG214" s="62"/>
      <c r="AH214" s="112"/>
      <c r="AI214" s="10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36">
        <f t="shared" si="72"/>
        <v>44473</v>
      </c>
      <c r="B215" s="14">
        <f t="shared" ca="1" si="81"/>
        <v>1.0777827600000001</v>
      </c>
      <c r="C215" s="13">
        <f t="shared" si="73"/>
        <v>1</v>
      </c>
      <c r="D215" s="12">
        <f ca="1">IF(A215&lt;$B$1,VLOOKUP(A215,[1]DI!$A$4:$B$15000,2,FALSE),0)</f>
        <v>6.1499999999999999E-2</v>
      </c>
      <c r="E215" s="13">
        <f t="shared" ca="1" si="82"/>
        <v>1.0002368699999999</v>
      </c>
      <c r="F215" s="13">
        <f ca="1">(TRUNC(PRODUCT($E$12:$E214),16))</f>
        <v>1.0218121018144</v>
      </c>
      <c r="G215" s="13">
        <f t="shared" si="83"/>
        <v>1</v>
      </c>
      <c r="H215" s="13">
        <f t="shared" ca="1" si="84"/>
        <v>1.0218121</v>
      </c>
      <c r="I215" s="12">
        <f t="shared" si="85"/>
        <v>0.1</v>
      </c>
      <c r="J215" s="30">
        <f t="shared" si="74"/>
        <v>44270</v>
      </c>
      <c r="K215" s="2">
        <f t="shared" si="75"/>
        <v>141</v>
      </c>
      <c r="L215" s="15">
        <f t="shared" si="76"/>
        <v>141</v>
      </c>
      <c r="M215" s="11">
        <f t="shared" si="68"/>
        <v>1.0547758869999999</v>
      </c>
      <c r="N215" s="11">
        <f t="shared" ca="1" si="69"/>
        <v>1.0777827639999999</v>
      </c>
      <c r="O215" s="15">
        <f t="shared" si="77"/>
        <v>0</v>
      </c>
      <c r="P215" s="13">
        <f t="shared" ca="1" si="70"/>
        <v>7.7782760000000006E-2</v>
      </c>
      <c r="Q215" s="19">
        <f t="shared" si="71"/>
        <v>0</v>
      </c>
      <c r="R215" s="13">
        <f t="shared" si="78"/>
        <v>0</v>
      </c>
      <c r="S215" s="13"/>
      <c r="T215" s="13"/>
      <c r="U215" s="13"/>
      <c r="V215" s="13"/>
      <c r="W215" s="4" t="str">
        <f t="shared" si="79"/>
        <v>J=</v>
      </c>
      <c r="X215" s="30">
        <f t="shared" si="80"/>
        <v>44635</v>
      </c>
      <c r="Y215" s="3"/>
      <c r="Z215" s="71">
        <f>[2]Plan1!$A285</f>
        <v>45542</v>
      </c>
      <c r="AA215" s="71" t="str">
        <f>[2]Plan1!$C285</f>
        <v>Independência do Brasil</v>
      </c>
      <c r="AB215" s="64"/>
      <c r="AC215" s="1"/>
      <c r="AD215" s="26"/>
      <c r="AE215" s="62"/>
      <c r="AF215" s="62"/>
      <c r="AG215" s="62"/>
      <c r="AH215" s="112"/>
      <c r="AI215" s="10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36">
        <f t="shared" si="72"/>
        <v>44474</v>
      </c>
      <c r="B216" s="14">
        <f t="shared" ca="1" si="81"/>
        <v>1.07844586</v>
      </c>
      <c r="C216" s="13">
        <f t="shared" si="73"/>
        <v>1</v>
      </c>
      <c r="D216" s="12">
        <f ca="1">IF(A216&lt;$B$1,VLOOKUP(A216,[1]DI!$A$4:$B$15000,2,FALSE),0)</f>
        <v>6.1499999999999999E-2</v>
      </c>
      <c r="E216" s="13">
        <f t="shared" ca="1" si="82"/>
        <v>1.0002368699999999</v>
      </c>
      <c r="F216" s="13">
        <f ca="1">(TRUNC(PRODUCT($E$12:$E215),16))</f>
        <v>1.0220541384469599</v>
      </c>
      <c r="G216" s="13">
        <f t="shared" si="83"/>
        <v>1</v>
      </c>
      <c r="H216" s="13">
        <f t="shared" ca="1" si="84"/>
        <v>1.0220541400000001</v>
      </c>
      <c r="I216" s="12">
        <f t="shared" si="85"/>
        <v>0.1</v>
      </c>
      <c r="J216" s="30">
        <f t="shared" si="74"/>
        <v>44270</v>
      </c>
      <c r="K216" s="2">
        <f t="shared" si="75"/>
        <v>142</v>
      </c>
      <c r="L216" s="15">
        <f t="shared" si="76"/>
        <v>142</v>
      </c>
      <c r="M216" s="11">
        <f t="shared" si="68"/>
        <v>1.0551748940000001</v>
      </c>
      <c r="N216" s="11">
        <f t="shared" ca="1" si="69"/>
        <v>1.0784458690000001</v>
      </c>
      <c r="O216" s="15">
        <f t="shared" si="77"/>
        <v>0</v>
      </c>
      <c r="P216" s="13">
        <f t="shared" ca="1" si="70"/>
        <v>7.8445860000000006E-2</v>
      </c>
      <c r="Q216" s="19">
        <f t="shared" si="71"/>
        <v>0</v>
      </c>
      <c r="R216" s="13">
        <f t="shared" si="78"/>
        <v>0</v>
      </c>
      <c r="S216" s="13"/>
      <c r="T216" s="13"/>
      <c r="U216" s="13"/>
      <c r="V216" s="13"/>
      <c r="W216" s="4" t="str">
        <f t="shared" si="79"/>
        <v>J=</v>
      </c>
      <c r="X216" s="30">
        <f t="shared" si="80"/>
        <v>44635</v>
      </c>
      <c r="Y216" s="3"/>
      <c r="Z216" s="71">
        <f>[2]Plan1!$A286</f>
        <v>45577</v>
      </c>
      <c r="AA216" s="71" t="str">
        <f>[2]Plan1!$C286</f>
        <v>Nossa Sr.a Aparecida - Padroeira do Brasil</v>
      </c>
      <c r="AB216" s="64"/>
      <c r="AC216" s="1"/>
      <c r="AD216" s="26"/>
      <c r="AE216" s="62"/>
      <c r="AF216" s="62"/>
      <c r="AG216" s="62"/>
      <c r="AH216" s="112"/>
      <c r="AI216" s="10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36">
        <f t="shared" si="72"/>
        <v>44475</v>
      </c>
      <c r="B217" s="14">
        <f t="shared" ca="1" si="81"/>
        <v>1.0791093700000001</v>
      </c>
      <c r="C217" s="13">
        <f t="shared" si="73"/>
        <v>1</v>
      </c>
      <c r="D217" s="12">
        <f ca="1">IF(A217&lt;$B$1,VLOOKUP(A217,[1]DI!$A$4:$B$15000,2,FALSE),0)</f>
        <v>6.1499999999999999E-2</v>
      </c>
      <c r="E217" s="13">
        <f t="shared" ca="1" si="82"/>
        <v>1.0002368699999999</v>
      </c>
      <c r="F217" s="13">
        <f ca="1">(TRUNC(PRODUCT($E$12:$E216),16))</f>
        <v>1.0222962324107301</v>
      </c>
      <c r="G217" s="13">
        <f t="shared" si="83"/>
        <v>1</v>
      </c>
      <c r="H217" s="13">
        <f t="shared" ca="1" si="84"/>
        <v>1.02229623</v>
      </c>
      <c r="I217" s="12">
        <f t="shared" si="85"/>
        <v>0.1</v>
      </c>
      <c r="J217" s="30">
        <f t="shared" si="74"/>
        <v>44270</v>
      </c>
      <c r="K217" s="2">
        <f t="shared" si="75"/>
        <v>143</v>
      </c>
      <c r="L217" s="15">
        <f t="shared" si="76"/>
        <v>143</v>
      </c>
      <c r="M217" s="11">
        <f t="shared" si="68"/>
        <v>1.055574053</v>
      </c>
      <c r="N217" s="11">
        <f t="shared" ca="1" si="69"/>
        <v>1.079109375</v>
      </c>
      <c r="O217" s="15">
        <f t="shared" si="77"/>
        <v>0</v>
      </c>
      <c r="P217" s="13">
        <f t="shared" ca="1" si="70"/>
        <v>7.9109369999999998E-2</v>
      </c>
      <c r="Q217" s="19">
        <f t="shared" si="71"/>
        <v>0</v>
      </c>
      <c r="R217" s="13">
        <f t="shared" si="78"/>
        <v>0</v>
      </c>
      <c r="S217" s="13"/>
      <c r="T217" s="13"/>
      <c r="U217" s="13"/>
      <c r="V217" s="13"/>
      <c r="W217" s="4" t="str">
        <f t="shared" si="79"/>
        <v>J=</v>
      </c>
      <c r="X217" s="30">
        <f t="shared" si="80"/>
        <v>44635</v>
      </c>
      <c r="Y217" s="3"/>
      <c r="Z217" s="71">
        <f>[2]Plan1!$A287</f>
        <v>45598</v>
      </c>
      <c r="AA217" s="71" t="str">
        <f>[2]Plan1!$C287</f>
        <v>Finados</v>
      </c>
      <c r="AB217" s="64"/>
      <c r="AC217" s="1"/>
      <c r="AD217" s="26"/>
      <c r="AE217" s="62"/>
      <c r="AF217" s="62"/>
      <c r="AG217" s="62"/>
      <c r="AH217" s="112"/>
      <c r="AI217" s="10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36">
        <f t="shared" si="72"/>
        <v>44476</v>
      </c>
      <c r="B218" s="14">
        <f t="shared" ca="1" si="81"/>
        <v>1.0797732899999999</v>
      </c>
      <c r="C218" s="13">
        <f t="shared" si="73"/>
        <v>1</v>
      </c>
      <c r="D218" s="12">
        <f ca="1">IF(A218&lt;$B$1,VLOOKUP(A218,[1]DI!$A$4:$B$15000,2,FALSE),0)</f>
        <v>6.1499999999999999E-2</v>
      </c>
      <c r="E218" s="13">
        <f t="shared" ca="1" si="82"/>
        <v>1.0002368699999999</v>
      </c>
      <c r="F218" s="13">
        <f ca="1">(TRUNC(PRODUCT($E$12:$E217),16))</f>
        <v>1.0225383837193001</v>
      </c>
      <c r="G218" s="13">
        <f t="shared" si="83"/>
        <v>1</v>
      </c>
      <c r="H218" s="13">
        <f t="shared" ca="1" si="84"/>
        <v>1.0225383800000001</v>
      </c>
      <c r="I218" s="12">
        <f t="shared" si="85"/>
        <v>0.1</v>
      </c>
      <c r="J218" s="30">
        <f t="shared" si="74"/>
        <v>44270</v>
      </c>
      <c r="K218" s="2">
        <f t="shared" si="75"/>
        <v>144</v>
      </c>
      <c r="L218" s="15">
        <f t="shared" si="76"/>
        <v>144</v>
      </c>
      <c r="M218" s="11">
        <f t="shared" si="68"/>
        <v>1.055973362</v>
      </c>
      <c r="N218" s="11">
        <f t="shared" ca="1" si="69"/>
        <v>1.079773291</v>
      </c>
      <c r="O218" s="15">
        <f t="shared" si="77"/>
        <v>0</v>
      </c>
      <c r="P218" s="13">
        <f t="shared" ca="1" si="70"/>
        <v>7.9773289999999997E-2</v>
      </c>
      <c r="Q218" s="19">
        <f t="shared" si="71"/>
        <v>0</v>
      </c>
      <c r="R218" s="13">
        <f t="shared" si="78"/>
        <v>0</v>
      </c>
      <c r="S218" s="13"/>
      <c r="T218" s="13"/>
      <c r="U218" s="13"/>
      <c r="V218" s="13"/>
      <c r="W218" s="4" t="str">
        <f t="shared" si="79"/>
        <v>J=</v>
      </c>
      <c r="X218" s="30">
        <f t="shared" si="80"/>
        <v>44635</v>
      </c>
      <c r="Y218" s="3"/>
      <c r="Z218" s="71">
        <f>[2]Plan1!$A288</f>
        <v>45611</v>
      </c>
      <c r="AA218" s="71" t="str">
        <f>[2]Plan1!$C288</f>
        <v>Proclamação da República</v>
      </c>
      <c r="AB218" s="64"/>
      <c r="AC218" s="1"/>
      <c r="AD218" s="26"/>
      <c r="AE218" s="62"/>
      <c r="AF218" s="62"/>
      <c r="AG218" s="62"/>
      <c r="AH218" s="112"/>
      <c r="AI218" s="10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36">
        <f t="shared" si="72"/>
        <v>44477</v>
      </c>
      <c r="B219" s="14">
        <f t="shared" ca="1" si="81"/>
        <v>1.0804376099999999</v>
      </c>
      <c r="C219" s="13">
        <f t="shared" si="73"/>
        <v>1</v>
      </c>
      <c r="D219" s="12">
        <f ca="1">IF(A219&lt;$B$1,VLOOKUP(A219,[1]DI!$A$4:$B$15000,2,FALSE),0)</f>
        <v>6.1499999999999999E-2</v>
      </c>
      <c r="E219" s="13">
        <f t="shared" ca="1" si="82"/>
        <v>1.0002368699999999</v>
      </c>
      <c r="F219" s="13">
        <f ca="1">(TRUNC(PRODUCT($E$12:$E218),16))</f>
        <v>1.0227805923862601</v>
      </c>
      <c r="G219" s="13">
        <f t="shared" si="83"/>
        <v>1</v>
      </c>
      <c r="H219" s="13">
        <f t="shared" ca="1" si="84"/>
        <v>1.02278059</v>
      </c>
      <c r="I219" s="12">
        <f t="shared" si="85"/>
        <v>0.1</v>
      </c>
      <c r="J219" s="30">
        <f t="shared" si="74"/>
        <v>44270</v>
      </c>
      <c r="K219" s="2">
        <f t="shared" si="75"/>
        <v>145</v>
      </c>
      <c r="L219" s="15">
        <f t="shared" si="76"/>
        <v>145</v>
      </c>
      <c r="M219" s="11">
        <f t="shared" si="68"/>
        <v>1.056372823</v>
      </c>
      <c r="N219" s="11">
        <f t="shared" ca="1" si="69"/>
        <v>1.080437619</v>
      </c>
      <c r="O219" s="15">
        <f t="shared" si="77"/>
        <v>0</v>
      </c>
      <c r="P219" s="13">
        <f t="shared" ca="1" si="70"/>
        <v>8.0437610000000007E-2</v>
      </c>
      <c r="Q219" s="19">
        <f t="shared" si="71"/>
        <v>0</v>
      </c>
      <c r="R219" s="13">
        <f t="shared" si="78"/>
        <v>0</v>
      </c>
      <c r="S219" s="13"/>
      <c r="T219" s="13"/>
      <c r="U219" s="13"/>
      <c r="V219" s="13"/>
      <c r="W219" s="4" t="str">
        <f t="shared" si="79"/>
        <v>J=</v>
      </c>
      <c r="X219" s="30">
        <f t="shared" si="80"/>
        <v>44635</v>
      </c>
      <c r="Y219" s="3"/>
      <c r="Z219" s="71">
        <f>[2]Plan1!$A289</f>
        <v>45616</v>
      </c>
      <c r="AA219" s="71" t="str">
        <f>[2]Plan1!$C289</f>
        <v>Dia Nacional de Zumbi e da Consciência Negra</v>
      </c>
      <c r="AB219" s="64"/>
      <c r="AC219" s="1"/>
      <c r="AD219" s="26"/>
      <c r="AE219" s="62"/>
      <c r="AF219" s="62"/>
      <c r="AG219" s="62"/>
      <c r="AH219" s="112"/>
      <c r="AI219" s="10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36">
        <f t="shared" si="72"/>
        <v>44478</v>
      </c>
      <c r="B220" s="14">
        <f t="shared" ca="1" si="81"/>
        <v>1.0811023500000001</v>
      </c>
      <c r="C220" s="13">
        <f t="shared" si="73"/>
        <v>1</v>
      </c>
      <c r="D220" s="12">
        <f ca="1">IF(A220&lt;$B$1,VLOOKUP(A220,[1]DI!$A$4:$B$15000,2,FALSE),0)</f>
        <v>0</v>
      </c>
      <c r="E220" s="13">
        <f t="shared" ca="1" si="82"/>
        <v>1</v>
      </c>
      <c r="F220" s="13">
        <f ca="1">(TRUNC(PRODUCT($E$12:$E219),16))</f>
        <v>1.0230228584251699</v>
      </c>
      <c r="G220" s="13">
        <f t="shared" si="83"/>
        <v>1</v>
      </c>
      <c r="H220" s="13">
        <f t="shared" ca="1" si="84"/>
        <v>1.02302286</v>
      </c>
      <c r="I220" s="12">
        <f t="shared" si="85"/>
        <v>0.1</v>
      </c>
      <c r="J220" s="30">
        <f t="shared" si="74"/>
        <v>44270</v>
      </c>
      <c r="K220" s="2">
        <f t="shared" si="75"/>
        <v>145</v>
      </c>
      <c r="L220" s="15">
        <f t="shared" si="76"/>
        <v>146</v>
      </c>
      <c r="M220" s="11">
        <f t="shared" si="68"/>
        <v>1.056772434</v>
      </c>
      <c r="N220" s="11">
        <f t="shared" ca="1" si="69"/>
        <v>1.0811023580000001</v>
      </c>
      <c r="O220" s="15">
        <f t="shared" si="77"/>
        <v>0</v>
      </c>
      <c r="P220" s="13">
        <f t="shared" ca="1" si="70"/>
        <v>8.1102350000000004E-2</v>
      </c>
      <c r="Q220" s="19">
        <f t="shared" si="71"/>
        <v>0</v>
      </c>
      <c r="R220" s="13">
        <f t="shared" si="78"/>
        <v>0</v>
      </c>
      <c r="S220" s="13"/>
      <c r="T220" s="13"/>
      <c r="U220" s="13"/>
      <c r="V220" s="13"/>
      <c r="W220" s="4" t="str">
        <f t="shared" si="79"/>
        <v>J=</v>
      </c>
      <c r="X220" s="30">
        <f t="shared" si="80"/>
        <v>44635</v>
      </c>
      <c r="Y220" s="3"/>
      <c r="Z220" s="71">
        <f>[2]Plan1!$A290</f>
        <v>45651</v>
      </c>
      <c r="AA220" s="71" t="str">
        <f>[2]Plan1!$C290</f>
        <v>Natal</v>
      </c>
      <c r="AB220" s="64"/>
      <c r="AC220" s="1"/>
      <c r="AD220" s="26"/>
      <c r="AE220" s="62"/>
      <c r="AF220" s="62"/>
      <c r="AG220" s="62"/>
      <c r="AH220" s="112"/>
      <c r="AI220" s="10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36">
        <f t="shared" si="72"/>
        <v>44479</v>
      </c>
      <c r="B221" s="14">
        <f t="shared" ca="1" si="81"/>
        <v>1.0811023500000001</v>
      </c>
      <c r="C221" s="13">
        <f t="shared" si="73"/>
        <v>1</v>
      </c>
      <c r="D221" s="12">
        <f ca="1">IF(A221&lt;$B$1,VLOOKUP(A221,[1]DI!$A$4:$B$15000,2,FALSE),0)</f>
        <v>0</v>
      </c>
      <c r="E221" s="13">
        <f t="shared" ca="1" si="82"/>
        <v>1</v>
      </c>
      <c r="F221" s="13">
        <f ca="1">(TRUNC(PRODUCT($E$12:$E220),16))</f>
        <v>1.0230228584251699</v>
      </c>
      <c r="G221" s="13">
        <f t="shared" si="83"/>
        <v>1</v>
      </c>
      <c r="H221" s="13">
        <f t="shared" ca="1" si="84"/>
        <v>1.02302286</v>
      </c>
      <c r="I221" s="12">
        <f t="shared" si="85"/>
        <v>0.1</v>
      </c>
      <c r="J221" s="30">
        <f t="shared" si="74"/>
        <v>44270</v>
      </c>
      <c r="K221" s="2">
        <f t="shared" si="75"/>
        <v>145</v>
      </c>
      <c r="L221" s="15">
        <f t="shared" si="76"/>
        <v>146</v>
      </c>
      <c r="M221" s="11">
        <f t="shared" si="68"/>
        <v>1.056772434</v>
      </c>
      <c r="N221" s="11">
        <f t="shared" ca="1" si="69"/>
        <v>1.0811023580000001</v>
      </c>
      <c r="O221" s="15">
        <f t="shared" si="77"/>
        <v>0</v>
      </c>
      <c r="P221" s="13">
        <f t="shared" ca="1" si="70"/>
        <v>8.1102350000000004E-2</v>
      </c>
      <c r="Q221" s="19">
        <f t="shared" si="71"/>
        <v>0</v>
      </c>
      <c r="R221" s="13">
        <f t="shared" si="78"/>
        <v>0</v>
      </c>
      <c r="S221" s="13"/>
      <c r="T221" s="13"/>
      <c r="U221" s="13"/>
      <c r="V221" s="13"/>
      <c r="W221" s="4" t="str">
        <f t="shared" si="79"/>
        <v>J=</v>
      </c>
      <c r="X221" s="30">
        <f t="shared" si="80"/>
        <v>44635</v>
      </c>
      <c r="Y221" s="3"/>
      <c r="Z221" s="71">
        <f>[2]Plan1!$A291</f>
        <v>45658</v>
      </c>
      <c r="AA221" s="71" t="str">
        <f>[2]Plan1!$C291</f>
        <v>Confraternização Universal</v>
      </c>
      <c r="AB221" s="64"/>
      <c r="AC221" s="1"/>
      <c r="AD221" s="26"/>
      <c r="AE221" s="62"/>
      <c r="AF221" s="62"/>
      <c r="AG221" s="62"/>
      <c r="AH221" s="112"/>
      <c r="AI221" s="10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36">
        <f t="shared" si="72"/>
        <v>44480</v>
      </c>
      <c r="B222" s="14">
        <f t="shared" ca="1" si="81"/>
        <v>1.0811023500000001</v>
      </c>
      <c r="C222" s="13">
        <f t="shared" si="73"/>
        <v>1</v>
      </c>
      <c r="D222" s="12">
        <f ca="1">IF(A222&lt;$B$1,VLOOKUP(A222,[1]DI!$A$4:$B$15000,2,FALSE),0)</f>
        <v>6.1499999999999999E-2</v>
      </c>
      <c r="E222" s="13">
        <f t="shared" ca="1" si="82"/>
        <v>1.0002368699999999</v>
      </c>
      <c r="F222" s="13">
        <f ca="1">(TRUNC(PRODUCT($E$12:$E221),16))</f>
        <v>1.0230228584251699</v>
      </c>
      <c r="G222" s="13">
        <f t="shared" si="83"/>
        <v>1</v>
      </c>
      <c r="H222" s="13">
        <f t="shared" ca="1" si="84"/>
        <v>1.02302286</v>
      </c>
      <c r="I222" s="12">
        <f t="shared" si="85"/>
        <v>0.1</v>
      </c>
      <c r="J222" s="30">
        <f t="shared" si="74"/>
        <v>44270</v>
      </c>
      <c r="K222" s="2">
        <f t="shared" si="75"/>
        <v>146</v>
      </c>
      <c r="L222" s="15">
        <f t="shared" si="76"/>
        <v>146</v>
      </c>
      <c r="M222" s="11">
        <f t="shared" si="68"/>
        <v>1.056772434</v>
      </c>
      <c r="N222" s="11">
        <f t="shared" ca="1" si="69"/>
        <v>1.0811023580000001</v>
      </c>
      <c r="O222" s="15">
        <f t="shared" si="77"/>
        <v>0</v>
      </c>
      <c r="P222" s="13">
        <f t="shared" ca="1" si="70"/>
        <v>8.1102350000000004E-2</v>
      </c>
      <c r="Q222" s="19">
        <f t="shared" si="71"/>
        <v>0</v>
      </c>
      <c r="R222" s="13">
        <f t="shared" si="78"/>
        <v>0</v>
      </c>
      <c r="S222" s="13"/>
      <c r="T222" s="13"/>
      <c r="U222" s="13"/>
      <c r="V222" s="13"/>
      <c r="W222" s="4" t="str">
        <f t="shared" si="79"/>
        <v>J=</v>
      </c>
      <c r="X222" s="30">
        <f t="shared" si="80"/>
        <v>44635</v>
      </c>
      <c r="Y222" s="3"/>
      <c r="Z222" s="71">
        <f>[2]Plan1!$A292</f>
        <v>45719</v>
      </c>
      <c r="AA222" s="71" t="str">
        <f>[2]Plan1!$C292</f>
        <v>Carnaval</v>
      </c>
      <c r="AB222" s="64"/>
      <c r="AC222" s="1"/>
      <c r="AD222" s="26"/>
      <c r="AE222" s="62"/>
      <c r="AF222" s="62"/>
      <c r="AG222" s="62"/>
      <c r="AH222" s="112"/>
      <c r="AI222" s="10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36">
        <f t="shared" si="72"/>
        <v>44481</v>
      </c>
      <c r="B223" s="14">
        <f t="shared" ca="1" si="81"/>
        <v>1.0817674900000001</v>
      </c>
      <c r="C223" s="13">
        <f t="shared" si="73"/>
        <v>1</v>
      </c>
      <c r="D223" s="12">
        <f ca="1">IF(A223&lt;$B$1,VLOOKUP(A223,[1]DI!$A$4:$B$15000,2,FALSE),0)</f>
        <v>0</v>
      </c>
      <c r="E223" s="13">
        <f t="shared" ca="1" si="82"/>
        <v>1</v>
      </c>
      <c r="F223" s="13">
        <f ca="1">(TRUNC(PRODUCT($E$12:$E222),16))</f>
        <v>1.0232651818496501</v>
      </c>
      <c r="G223" s="13">
        <f t="shared" si="83"/>
        <v>1</v>
      </c>
      <c r="H223" s="13">
        <f t="shared" ca="1" si="84"/>
        <v>1.0232651800000001</v>
      </c>
      <c r="I223" s="12">
        <f t="shared" si="85"/>
        <v>0.1</v>
      </c>
      <c r="J223" s="30">
        <f t="shared" si="74"/>
        <v>44270</v>
      </c>
      <c r="K223" s="2">
        <f t="shared" si="75"/>
        <v>146</v>
      </c>
      <c r="L223" s="15">
        <f t="shared" si="76"/>
        <v>147</v>
      </c>
      <c r="M223" s="11">
        <f t="shared" si="68"/>
        <v>1.0571721970000001</v>
      </c>
      <c r="N223" s="11">
        <f t="shared" ca="1" si="69"/>
        <v>1.081767498</v>
      </c>
      <c r="O223" s="15">
        <f t="shared" si="77"/>
        <v>0</v>
      </c>
      <c r="P223" s="13">
        <f t="shared" ca="1" si="70"/>
        <v>8.1767489999999998E-2</v>
      </c>
      <c r="Q223" s="19">
        <f t="shared" si="71"/>
        <v>0</v>
      </c>
      <c r="R223" s="13">
        <f t="shared" si="78"/>
        <v>0</v>
      </c>
      <c r="S223" s="13"/>
      <c r="T223" s="13"/>
      <c r="U223" s="13"/>
      <c r="V223" s="13"/>
      <c r="W223" s="4" t="str">
        <f t="shared" si="79"/>
        <v>J=</v>
      </c>
      <c r="X223" s="30">
        <f t="shared" si="80"/>
        <v>44635</v>
      </c>
      <c r="Y223" s="3"/>
      <c r="Z223" s="71">
        <f>[2]Plan1!$A293</f>
        <v>45720</v>
      </c>
      <c r="AA223" s="71" t="str">
        <f>[2]Plan1!$C293</f>
        <v>Carnaval</v>
      </c>
      <c r="AB223" s="64"/>
      <c r="AC223" s="1"/>
      <c r="AD223" s="26"/>
      <c r="AE223" s="62"/>
      <c r="AF223" s="62"/>
      <c r="AG223" s="62"/>
      <c r="AH223" s="64"/>
      <c r="AI223" s="10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36">
        <f t="shared" si="72"/>
        <v>44482</v>
      </c>
      <c r="B224" s="14">
        <f t="shared" ca="1" si="81"/>
        <v>1.0817674900000001</v>
      </c>
      <c r="C224" s="13">
        <f t="shared" si="73"/>
        <v>1</v>
      </c>
      <c r="D224" s="12">
        <f ca="1">IF(A224&lt;$B$1,VLOOKUP(A224,[1]DI!$A$4:$B$15000,2,FALSE),0)</f>
        <v>6.1499999999999999E-2</v>
      </c>
      <c r="E224" s="13">
        <f t="shared" ca="1" si="82"/>
        <v>1.0002368699999999</v>
      </c>
      <c r="F224" s="13">
        <f ca="1">(TRUNC(PRODUCT($E$12:$E223),16))</f>
        <v>1.0232651818496501</v>
      </c>
      <c r="G224" s="13">
        <f t="shared" si="83"/>
        <v>1</v>
      </c>
      <c r="H224" s="13">
        <f t="shared" ca="1" si="84"/>
        <v>1.0232651800000001</v>
      </c>
      <c r="I224" s="12">
        <f t="shared" si="85"/>
        <v>0.1</v>
      </c>
      <c r="J224" s="30">
        <f t="shared" si="74"/>
        <v>44270</v>
      </c>
      <c r="K224" s="2">
        <f t="shared" si="75"/>
        <v>147</v>
      </c>
      <c r="L224" s="15">
        <f t="shared" si="76"/>
        <v>147</v>
      </c>
      <c r="M224" s="11">
        <f t="shared" si="68"/>
        <v>1.0571721970000001</v>
      </c>
      <c r="N224" s="11">
        <f t="shared" ca="1" si="69"/>
        <v>1.081767498</v>
      </c>
      <c r="O224" s="15">
        <f t="shared" si="77"/>
        <v>0</v>
      </c>
      <c r="P224" s="13">
        <f t="shared" ca="1" si="70"/>
        <v>8.1767489999999998E-2</v>
      </c>
      <c r="Q224" s="19">
        <f t="shared" si="71"/>
        <v>0</v>
      </c>
      <c r="R224" s="13">
        <f t="shared" si="78"/>
        <v>0</v>
      </c>
      <c r="S224" s="13"/>
      <c r="T224" s="13"/>
      <c r="U224" s="13"/>
      <c r="V224" s="13"/>
      <c r="W224" s="4" t="str">
        <f t="shared" si="79"/>
        <v>J=</v>
      </c>
      <c r="X224" s="30">
        <f t="shared" si="80"/>
        <v>44635</v>
      </c>
      <c r="Y224" s="3"/>
      <c r="Z224" s="71">
        <f>[2]Plan1!$A294</f>
        <v>45765</v>
      </c>
      <c r="AA224" s="71" t="str">
        <f>[2]Plan1!$C294</f>
        <v>Paixão de Cristo</v>
      </c>
      <c r="AB224" s="64"/>
      <c r="AC224" s="1"/>
      <c r="AD224" s="26"/>
      <c r="AE224" s="62"/>
      <c r="AF224" s="62"/>
      <c r="AG224" s="62"/>
      <c r="AH224" s="64"/>
      <c r="AI224" s="10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36">
        <f t="shared" si="72"/>
        <v>44483</v>
      </c>
      <c r="B225" s="14">
        <f t="shared" ca="1" si="81"/>
        <v>1.0824330499999999</v>
      </c>
      <c r="C225" s="13">
        <f t="shared" si="73"/>
        <v>1</v>
      </c>
      <c r="D225" s="12">
        <f ca="1">IF(A225&lt;$B$1,VLOOKUP(A225,[1]DI!$A$4:$B$15000,2,FALSE),0)</f>
        <v>6.1499999999999999E-2</v>
      </c>
      <c r="E225" s="13">
        <f t="shared" ca="1" si="82"/>
        <v>1.0002368699999999</v>
      </c>
      <c r="F225" s="13">
        <f ca="1">(TRUNC(PRODUCT($E$12:$E224),16))</f>
        <v>1.0235075626732699</v>
      </c>
      <c r="G225" s="13">
        <f t="shared" si="83"/>
        <v>1</v>
      </c>
      <c r="H225" s="13">
        <f t="shared" ca="1" si="84"/>
        <v>1.0235075600000001</v>
      </c>
      <c r="I225" s="12">
        <f t="shared" si="85"/>
        <v>0.1</v>
      </c>
      <c r="J225" s="30">
        <f t="shared" si="74"/>
        <v>44270</v>
      </c>
      <c r="K225" s="2">
        <f t="shared" si="75"/>
        <v>148</v>
      </c>
      <c r="L225" s="15">
        <f t="shared" si="76"/>
        <v>148</v>
      </c>
      <c r="M225" s="11">
        <f t="shared" si="68"/>
        <v>1.057572111</v>
      </c>
      <c r="N225" s="11">
        <f t="shared" ca="1" si="69"/>
        <v>1.082433051</v>
      </c>
      <c r="O225" s="15">
        <f t="shared" si="77"/>
        <v>0</v>
      </c>
      <c r="P225" s="13">
        <f t="shared" ca="1" si="70"/>
        <v>8.2433049999999994E-2</v>
      </c>
      <c r="Q225" s="19">
        <f t="shared" si="71"/>
        <v>0</v>
      </c>
      <c r="R225" s="13">
        <f t="shared" si="78"/>
        <v>0</v>
      </c>
      <c r="S225" s="13"/>
      <c r="T225" s="13"/>
      <c r="U225" s="13"/>
      <c r="V225" s="13"/>
      <c r="W225" s="4" t="str">
        <f t="shared" si="79"/>
        <v>J=</v>
      </c>
      <c r="X225" s="30">
        <f t="shared" si="80"/>
        <v>44635</v>
      </c>
      <c r="Y225" s="3"/>
      <c r="Z225" s="71">
        <f>[2]Plan1!$A295</f>
        <v>45768</v>
      </c>
      <c r="AA225" s="71" t="str">
        <f>[2]Plan1!$C295</f>
        <v>Tiradentes</v>
      </c>
      <c r="AB225" s="64"/>
      <c r="AC225" s="1"/>
      <c r="AD225" s="26"/>
      <c r="AE225" s="62"/>
      <c r="AF225" s="62"/>
      <c r="AG225" s="62"/>
      <c r="AH225" s="64"/>
      <c r="AI225" s="10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ht="18.75" x14ac:dyDescent="0.3">
      <c r="A226" s="129">
        <f t="shared" si="72"/>
        <v>44484</v>
      </c>
      <c r="B226" s="130">
        <f t="shared" ca="1" si="81"/>
        <v>1.08309901</v>
      </c>
      <c r="C226" s="131">
        <f t="shared" si="73"/>
        <v>1</v>
      </c>
      <c r="D226" s="132">
        <f ca="1">IF(A226&lt;$B$1,VLOOKUP(A226,[1]DI!$A$4:$B$15000,2,FALSE),0)</f>
        <v>6.1499999999999999E-2</v>
      </c>
      <c r="E226" s="131">
        <f t="shared" ca="1" si="82"/>
        <v>1.0002368699999999</v>
      </c>
      <c r="F226" s="131">
        <f ca="1">(TRUNC(PRODUCT($E$12:$E225),16))</f>
        <v>1.0237500009096401</v>
      </c>
      <c r="G226" s="131">
        <f t="shared" si="83"/>
        <v>1</v>
      </c>
      <c r="H226" s="131">
        <f t="shared" ca="1" si="84"/>
        <v>1.0237499999999999</v>
      </c>
      <c r="I226" s="132">
        <f t="shared" si="85"/>
        <v>0.1</v>
      </c>
      <c r="J226" s="129">
        <f t="shared" si="74"/>
        <v>44270</v>
      </c>
      <c r="K226" s="133">
        <f t="shared" si="75"/>
        <v>149</v>
      </c>
      <c r="L226" s="134">
        <f t="shared" si="76"/>
        <v>149</v>
      </c>
      <c r="M226" s="135">
        <f t="shared" si="68"/>
        <v>1.057972176</v>
      </c>
      <c r="N226" s="135">
        <f t="shared" ca="1" si="69"/>
        <v>1.0830990149999999</v>
      </c>
      <c r="O226" s="134">
        <f t="shared" si="77"/>
        <v>0</v>
      </c>
      <c r="P226" s="131">
        <f t="shared" ca="1" si="70"/>
        <v>8.3099010000000001E-2</v>
      </c>
      <c r="Q226" s="136">
        <f t="shared" si="71"/>
        <v>0</v>
      </c>
      <c r="R226" s="131">
        <f t="shared" si="78"/>
        <v>0</v>
      </c>
      <c r="S226" s="127">
        <f ca="1">TRUNC(0.02*P$226,8)</f>
        <v>1.66198E-3</v>
      </c>
      <c r="T226" s="13"/>
      <c r="U226" s="13"/>
      <c r="V226" s="13"/>
      <c r="W226" s="4" t="str">
        <f t="shared" si="79"/>
        <v>J=</v>
      </c>
      <c r="X226" s="30">
        <f t="shared" si="80"/>
        <v>44635</v>
      </c>
      <c r="Y226" s="3"/>
      <c r="Z226" s="71">
        <f>[2]Plan1!$A296</f>
        <v>45778</v>
      </c>
      <c r="AA226" s="71" t="str">
        <f>[2]Plan1!$C296</f>
        <v>Dia do Trabalho</v>
      </c>
      <c r="AB226" s="64"/>
      <c r="AC226" s="1"/>
      <c r="AD226" s="26"/>
      <c r="AE226" s="62"/>
      <c r="AF226" s="62"/>
      <c r="AG226" s="62"/>
      <c r="AH226" s="64"/>
      <c r="AI226" s="10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ht="18.75" x14ac:dyDescent="0.3">
      <c r="A227" s="36">
        <f t="shared" si="72"/>
        <v>44485</v>
      </c>
      <c r="B227" s="14">
        <f t="shared" ca="1" si="81"/>
        <v>1.0855665800000001</v>
      </c>
      <c r="C227" s="127">
        <f ca="1">(C226-R226+S226)</f>
        <v>1.00166198</v>
      </c>
      <c r="D227" s="12">
        <f ca="1">IF(A227&lt;$B$1,VLOOKUP(A227,[1]DI!$A$4:$B$15000,2,FALSE),0)</f>
        <v>0</v>
      </c>
      <c r="E227" s="13">
        <f t="shared" ca="1" si="82"/>
        <v>1</v>
      </c>
      <c r="F227" s="13">
        <f ca="1">(TRUNC(PRODUCT($E$12:$E226),16))</f>
        <v>1.0239924965723599</v>
      </c>
      <c r="G227" s="13">
        <f t="shared" si="83"/>
        <v>1</v>
      </c>
      <c r="H227" s="13">
        <f t="shared" ca="1" si="84"/>
        <v>1.0239925000000001</v>
      </c>
      <c r="I227" s="12">
        <f t="shared" si="85"/>
        <v>0.1</v>
      </c>
      <c r="J227" s="30">
        <f t="shared" si="74"/>
        <v>44270</v>
      </c>
      <c r="K227" s="2">
        <f t="shared" si="75"/>
        <v>149</v>
      </c>
      <c r="L227" s="15">
        <f t="shared" si="76"/>
        <v>150</v>
      </c>
      <c r="M227" s="11">
        <f t="shared" si="68"/>
        <v>1.058372393</v>
      </c>
      <c r="N227" s="11">
        <f t="shared" ca="1" si="69"/>
        <v>1.083765393</v>
      </c>
      <c r="O227" s="15">
        <f t="shared" si="77"/>
        <v>0</v>
      </c>
      <c r="P227" s="13">
        <f t="shared" ca="1" si="70"/>
        <v>8.3904599999999996E-2</v>
      </c>
      <c r="Q227" s="19">
        <f t="shared" si="71"/>
        <v>0</v>
      </c>
      <c r="R227" s="13">
        <f t="shared" si="78"/>
        <v>0</v>
      </c>
      <c r="S227" s="13"/>
      <c r="T227" s="13"/>
      <c r="U227" s="13"/>
      <c r="V227" s="13"/>
      <c r="W227" s="4" t="str">
        <f t="shared" si="79"/>
        <v>J=</v>
      </c>
      <c r="X227" s="30">
        <f t="shared" si="80"/>
        <v>44635</v>
      </c>
      <c r="Y227" s="3"/>
      <c r="Z227" s="71">
        <f>[2]Plan1!$A297</f>
        <v>45827</v>
      </c>
      <c r="AA227" s="71" t="str">
        <f>[2]Plan1!$C297</f>
        <v>Corpus Christi</v>
      </c>
      <c r="AB227" s="64"/>
      <c r="AC227" s="1"/>
      <c r="AD227" s="26"/>
      <c r="AE227" s="62"/>
      <c r="AF227" s="62"/>
      <c r="AG227" s="62"/>
      <c r="AH227" s="64"/>
      <c r="AI227" s="10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36">
        <f t="shared" si="72"/>
        <v>44486</v>
      </c>
      <c r="B228" s="14">
        <f t="shared" ca="1" si="81"/>
        <v>1.0855665800000001</v>
      </c>
      <c r="C228" s="13">
        <f t="shared" ca="1" si="73"/>
        <v>1.00166198</v>
      </c>
      <c r="D228" s="12">
        <f ca="1">IF(A228&lt;$B$1,VLOOKUP(A228,[1]DI!$A$4:$B$15000,2,FALSE),0)</f>
        <v>0</v>
      </c>
      <c r="E228" s="13">
        <f t="shared" ca="1" si="82"/>
        <v>1</v>
      </c>
      <c r="F228" s="13">
        <f ca="1">(TRUNC(PRODUCT($E$12:$E227),16))</f>
        <v>1.0239924965723599</v>
      </c>
      <c r="G228" s="13">
        <f t="shared" si="83"/>
        <v>1</v>
      </c>
      <c r="H228" s="13">
        <f t="shared" ca="1" si="84"/>
        <v>1.0239925000000001</v>
      </c>
      <c r="I228" s="12">
        <f t="shared" si="85"/>
        <v>0.1</v>
      </c>
      <c r="J228" s="30">
        <f t="shared" si="74"/>
        <v>44270</v>
      </c>
      <c r="K228" s="2">
        <f t="shared" si="75"/>
        <v>149</v>
      </c>
      <c r="L228" s="15">
        <f t="shared" si="76"/>
        <v>150</v>
      </c>
      <c r="M228" s="11">
        <f t="shared" si="68"/>
        <v>1.058372393</v>
      </c>
      <c r="N228" s="11">
        <f t="shared" ca="1" si="69"/>
        <v>1.083765393</v>
      </c>
      <c r="O228" s="15">
        <f t="shared" si="77"/>
        <v>0</v>
      </c>
      <c r="P228" s="13">
        <f t="shared" ca="1" si="70"/>
        <v>8.3904599999999996E-2</v>
      </c>
      <c r="Q228" s="19">
        <f t="shared" si="71"/>
        <v>0</v>
      </c>
      <c r="R228" s="13">
        <f t="shared" si="78"/>
        <v>0</v>
      </c>
      <c r="S228" s="13"/>
      <c r="T228" s="13"/>
      <c r="U228" s="13"/>
      <c r="V228" s="13"/>
      <c r="W228" s="4" t="str">
        <f t="shared" si="79"/>
        <v>J=</v>
      </c>
      <c r="X228" s="30">
        <f t="shared" si="80"/>
        <v>44635</v>
      </c>
      <c r="Y228" s="3"/>
      <c r="Z228" s="71">
        <f>[2]Plan1!$A298</f>
        <v>45907</v>
      </c>
      <c r="AA228" s="71" t="str">
        <f>[2]Plan1!$C298</f>
        <v>Independência do Brasil</v>
      </c>
      <c r="AB228" s="64"/>
      <c r="AC228" s="1"/>
      <c r="AD228" s="26"/>
      <c r="AE228" s="62"/>
      <c r="AF228" s="62"/>
      <c r="AG228" s="62"/>
      <c r="AH228" s="64"/>
      <c r="AI228" s="10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36">
        <f t="shared" si="72"/>
        <v>44487</v>
      </c>
      <c r="B229" s="14">
        <f t="shared" ca="1" si="81"/>
        <v>1.0855665800000001</v>
      </c>
      <c r="C229" s="13">
        <f t="shared" ca="1" si="73"/>
        <v>1.00166198</v>
      </c>
      <c r="D229" s="12">
        <f ca="1">IF(A229&lt;$B$1,VLOOKUP(A229,[1]DI!$A$4:$B$15000,2,FALSE),0)</f>
        <v>6.1499999999999999E-2</v>
      </c>
      <c r="E229" s="13">
        <f t="shared" ca="1" si="82"/>
        <v>1.0002368699999999</v>
      </c>
      <c r="F229" s="13">
        <f ca="1">(TRUNC(PRODUCT($E$12:$E228),16))</f>
        <v>1.0239924965723599</v>
      </c>
      <c r="G229" s="13">
        <f t="shared" si="83"/>
        <v>1</v>
      </c>
      <c r="H229" s="13">
        <f t="shared" ca="1" si="84"/>
        <v>1.0239925000000001</v>
      </c>
      <c r="I229" s="12">
        <f t="shared" si="85"/>
        <v>0.1</v>
      </c>
      <c r="J229" s="30">
        <f t="shared" si="74"/>
        <v>44270</v>
      </c>
      <c r="K229" s="2">
        <f t="shared" si="75"/>
        <v>150</v>
      </c>
      <c r="L229" s="15">
        <f t="shared" si="76"/>
        <v>150</v>
      </c>
      <c r="M229" s="11">
        <f t="shared" si="68"/>
        <v>1.058372393</v>
      </c>
      <c r="N229" s="11">
        <f t="shared" ca="1" si="69"/>
        <v>1.083765393</v>
      </c>
      <c r="O229" s="15">
        <f t="shared" si="77"/>
        <v>0</v>
      </c>
      <c r="P229" s="13">
        <f t="shared" ca="1" si="70"/>
        <v>8.3904599999999996E-2</v>
      </c>
      <c r="Q229" s="19">
        <f t="shared" si="71"/>
        <v>0</v>
      </c>
      <c r="R229" s="13">
        <f t="shared" si="78"/>
        <v>0</v>
      </c>
      <c r="S229" s="13"/>
      <c r="T229" s="13"/>
      <c r="U229" s="13"/>
      <c r="V229" s="13"/>
      <c r="W229" s="4" t="str">
        <f t="shared" si="79"/>
        <v>J=</v>
      </c>
      <c r="X229" s="30">
        <f t="shared" si="80"/>
        <v>44635</v>
      </c>
      <c r="Y229" s="3"/>
      <c r="Z229" s="71">
        <f>[2]Plan1!$A299</f>
        <v>45942</v>
      </c>
      <c r="AA229" s="71" t="str">
        <f>[2]Plan1!$C299</f>
        <v>Nossa Sr.a Aparecida - Padroeira do Brasil</v>
      </c>
      <c r="AB229" s="64"/>
      <c r="AC229" s="1"/>
      <c r="AD229" s="26"/>
      <c r="AE229" s="62"/>
      <c r="AF229" s="62"/>
      <c r="AG229" s="62"/>
      <c r="AH229" s="64"/>
      <c r="AI229" s="10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36">
        <f t="shared" si="72"/>
        <v>44488</v>
      </c>
      <c r="B230" s="14">
        <f t="shared" ca="1" si="81"/>
        <v>1.08623447</v>
      </c>
      <c r="C230" s="13">
        <f t="shared" ca="1" si="73"/>
        <v>1.00166198</v>
      </c>
      <c r="D230" s="12">
        <f ca="1">IF(A230&lt;$B$1,VLOOKUP(A230,[1]DI!$A$4:$B$15000,2,FALSE),0)</f>
        <v>6.1499999999999999E-2</v>
      </c>
      <c r="E230" s="13">
        <f t="shared" ca="1" si="82"/>
        <v>1.0002368699999999</v>
      </c>
      <c r="F230" s="13">
        <f ca="1">(TRUNC(PRODUCT($E$12:$E229),16))</f>
        <v>1.0242350496750201</v>
      </c>
      <c r="G230" s="13">
        <f t="shared" si="83"/>
        <v>1</v>
      </c>
      <c r="H230" s="13">
        <f t="shared" ca="1" si="84"/>
        <v>1.0242350499999999</v>
      </c>
      <c r="I230" s="12">
        <f t="shared" si="85"/>
        <v>0.1</v>
      </c>
      <c r="J230" s="30">
        <f t="shared" si="74"/>
        <v>44270</v>
      </c>
      <c r="K230" s="2">
        <f t="shared" si="75"/>
        <v>151</v>
      </c>
      <c r="L230" s="15">
        <f t="shared" si="76"/>
        <v>151</v>
      </c>
      <c r="M230" s="11">
        <f t="shared" si="68"/>
        <v>1.058772761</v>
      </c>
      <c r="N230" s="11">
        <f t="shared" ca="1" si="69"/>
        <v>1.0844321720000001</v>
      </c>
      <c r="O230" s="15">
        <f t="shared" si="77"/>
        <v>0</v>
      </c>
      <c r="P230" s="13">
        <f t="shared" ca="1" si="70"/>
        <v>8.457249E-2</v>
      </c>
      <c r="Q230" s="19">
        <f t="shared" si="71"/>
        <v>0</v>
      </c>
      <c r="R230" s="13">
        <f t="shared" si="78"/>
        <v>0</v>
      </c>
      <c r="S230" s="13"/>
      <c r="T230" s="13"/>
      <c r="U230" s="13"/>
      <c r="V230" s="13"/>
      <c r="W230" s="4" t="str">
        <f t="shared" si="79"/>
        <v>J=</v>
      </c>
      <c r="X230" s="30">
        <f t="shared" si="80"/>
        <v>44635</v>
      </c>
      <c r="Y230" s="3"/>
      <c r="Z230" s="71">
        <f>[2]Plan1!$A300</f>
        <v>45963</v>
      </c>
      <c r="AA230" s="71" t="str">
        <f>[2]Plan1!$C300</f>
        <v>Finados</v>
      </c>
      <c r="AB230" s="64"/>
      <c r="AC230" s="1"/>
      <c r="AD230" s="26"/>
      <c r="AE230" s="62"/>
      <c r="AF230" s="62"/>
      <c r="AG230" s="62"/>
      <c r="AH230" s="64"/>
      <c r="AI230" s="10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36">
        <f t="shared" si="72"/>
        <v>44489</v>
      </c>
      <c r="B231" s="14">
        <f t="shared" ca="1" si="81"/>
        <v>1.08690277</v>
      </c>
      <c r="C231" s="13">
        <f t="shared" ca="1" si="73"/>
        <v>1.00166198</v>
      </c>
      <c r="D231" s="12">
        <f ca="1">IF(A231&lt;$B$1,VLOOKUP(A231,[1]DI!$A$4:$B$15000,2,FALSE),0)</f>
        <v>6.1499999999999999E-2</v>
      </c>
      <c r="E231" s="13">
        <f t="shared" ca="1" si="82"/>
        <v>1.0002368699999999</v>
      </c>
      <c r="F231" s="13">
        <f ca="1">(TRUNC(PRODUCT($E$12:$E230),16))</f>
        <v>1.02447766023124</v>
      </c>
      <c r="G231" s="13">
        <f t="shared" si="83"/>
        <v>1</v>
      </c>
      <c r="H231" s="13">
        <f t="shared" ca="1" si="84"/>
        <v>1.0244776600000001</v>
      </c>
      <c r="I231" s="12">
        <f t="shared" si="85"/>
        <v>0.1</v>
      </c>
      <c r="J231" s="30">
        <f t="shared" si="74"/>
        <v>44270</v>
      </c>
      <c r="K231" s="2">
        <f t="shared" si="75"/>
        <v>152</v>
      </c>
      <c r="L231" s="15">
        <f t="shared" si="76"/>
        <v>152</v>
      </c>
      <c r="M231" s="11">
        <f t="shared" si="68"/>
        <v>1.0591732810000001</v>
      </c>
      <c r="N231" s="11">
        <f t="shared" ca="1" si="69"/>
        <v>1.085099364</v>
      </c>
      <c r="O231" s="15">
        <f t="shared" si="77"/>
        <v>0</v>
      </c>
      <c r="P231" s="13">
        <f t="shared" ca="1" si="70"/>
        <v>8.5240789999999997E-2</v>
      </c>
      <c r="Q231" s="19">
        <f t="shared" si="71"/>
        <v>0</v>
      </c>
      <c r="R231" s="13">
        <f t="shared" si="78"/>
        <v>0</v>
      </c>
      <c r="S231" s="13"/>
      <c r="T231" s="13"/>
      <c r="U231" s="13"/>
      <c r="V231" s="13"/>
      <c r="W231" s="4" t="str">
        <f t="shared" si="79"/>
        <v>J=</v>
      </c>
      <c r="X231" s="30">
        <f t="shared" si="80"/>
        <v>44635</v>
      </c>
      <c r="Y231" s="3"/>
      <c r="Z231" s="71">
        <f>[2]Plan1!$A301</f>
        <v>45976</v>
      </c>
      <c r="AA231" s="71" t="str">
        <f>[2]Plan1!$C301</f>
        <v>Proclamação da República</v>
      </c>
      <c r="AB231" s="64"/>
      <c r="AC231" s="1"/>
      <c r="AD231" s="26"/>
      <c r="AE231" s="62"/>
      <c r="AF231" s="62"/>
      <c r="AG231" s="62"/>
      <c r="AH231" s="64"/>
      <c r="AI231" s="10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36">
        <f t="shared" si="72"/>
        <v>44490</v>
      </c>
      <c r="B232" s="14">
        <f t="shared" ca="1" si="81"/>
        <v>1.08757149</v>
      </c>
      <c r="C232" s="13">
        <f t="shared" ca="1" si="73"/>
        <v>1.00166198</v>
      </c>
      <c r="D232" s="12">
        <f ca="1">IF(A232&lt;$B$1,VLOOKUP(A232,[1]DI!$A$4:$B$15000,2,FALSE),0)</f>
        <v>6.1499999999999999E-2</v>
      </c>
      <c r="E232" s="13">
        <f t="shared" ca="1" si="82"/>
        <v>1.0002368699999999</v>
      </c>
      <c r="F232" s="13">
        <f ca="1">(TRUNC(PRODUCT($E$12:$E231),16))</f>
        <v>1.02472032825462</v>
      </c>
      <c r="G232" s="13">
        <f t="shared" si="83"/>
        <v>1</v>
      </c>
      <c r="H232" s="13">
        <f t="shared" ca="1" si="84"/>
        <v>1.0247203300000001</v>
      </c>
      <c r="I232" s="12">
        <f t="shared" si="85"/>
        <v>0.1</v>
      </c>
      <c r="J232" s="30">
        <f t="shared" si="74"/>
        <v>44270</v>
      </c>
      <c r="K232" s="2">
        <f t="shared" si="75"/>
        <v>153</v>
      </c>
      <c r="L232" s="15">
        <f t="shared" si="76"/>
        <v>153</v>
      </c>
      <c r="M232" s="11">
        <f t="shared" si="68"/>
        <v>1.059573952</v>
      </c>
      <c r="N232" s="11">
        <f t="shared" ca="1" si="69"/>
        <v>1.0857669700000001</v>
      </c>
      <c r="O232" s="15">
        <f t="shared" si="77"/>
        <v>0</v>
      </c>
      <c r="P232" s="13">
        <f t="shared" ca="1" si="70"/>
        <v>8.5909509999999994E-2</v>
      </c>
      <c r="Q232" s="19">
        <f t="shared" si="71"/>
        <v>0</v>
      </c>
      <c r="R232" s="13">
        <f t="shared" si="78"/>
        <v>0</v>
      </c>
      <c r="S232" s="13"/>
      <c r="T232" s="13"/>
      <c r="U232" s="13"/>
      <c r="V232" s="13"/>
      <c r="W232" s="4" t="str">
        <f t="shared" si="79"/>
        <v>J=</v>
      </c>
      <c r="X232" s="30">
        <f t="shared" si="80"/>
        <v>44635</v>
      </c>
      <c r="Y232" s="3"/>
      <c r="Z232" s="71">
        <f>[2]Plan1!$A302</f>
        <v>45981</v>
      </c>
      <c r="AA232" s="71" t="str">
        <f>[2]Plan1!$C302</f>
        <v>Dia Nacional de Zumbi e da Consciência Negra</v>
      </c>
      <c r="AB232" s="64"/>
      <c r="AC232" s="1"/>
      <c r="AD232" s="26"/>
      <c r="AE232" s="62"/>
      <c r="AF232" s="62"/>
      <c r="AG232" s="62"/>
      <c r="AH232" s="64"/>
      <c r="AI232" s="10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36">
        <f t="shared" si="72"/>
        <v>44491</v>
      </c>
      <c r="B233" s="14">
        <f t="shared" ca="1" si="81"/>
        <v>1.0882406099999999</v>
      </c>
      <c r="C233" s="13">
        <f t="shared" ca="1" si="73"/>
        <v>1.00166198</v>
      </c>
      <c r="D233" s="12">
        <f ca="1">IF(A233&lt;$B$1,VLOOKUP(A233,[1]DI!$A$4:$B$15000,2,FALSE),0)</f>
        <v>6.1499999999999999E-2</v>
      </c>
      <c r="E233" s="13">
        <f t="shared" ca="1" si="82"/>
        <v>1.0002368699999999</v>
      </c>
      <c r="F233" s="13">
        <f ca="1">(TRUNC(PRODUCT($E$12:$E232),16))</f>
        <v>1.0249630537587699</v>
      </c>
      <c r="G233" s="13">
        <f t="shared" si="83"/>
        <v>1</v>
      </c>
      <c r="H233" s="13">
        <f t="shared" ca="1" si="84"/>
        <v>1.02496305</v>
      </c>
      <c r="I233" s="12">
        <f t="shared" si="85"/>
        <v>0.1</v>
      </c>
      <c r="J233" s="30">
        <f t="shared" si="74"/>
        <v>44270</v>
      </c>
      <c r="K233" s="2">
        <f t="shared" si="75"/>
        <v>154</v>
      </c>
      <c r="L233" s="15">
        <f t="shared" si="76"/>
        <v>154</v>
      </c>
      <c r="M233" s="11">
        <f t="shared" si="68"/>
        <v>1.0599747740000001</v>
      </c>
      <c r="N233" s="11">
        <f t="shared" ca="1" si="69"/>
        <v>1.0864349769999999</v>
      </c>
      <c r="O233" s="15">
        <f t="shared" si="77"/>
        <v>0</v>
      </c>
      <c r="P233" s="13">
        <f t="shared" ca="1" si="70"/>
        <v>8.6578630000000004E-2</v>
      </c>
      <c r="Q233" s="19">
        <f t="shared" si="71"/>
        <v>0</v>
      </c>
      <c r="R233" s="13">
        <f t="shared" si="78"/>
        <v>0</v>
      </c>
      <c r="S233" s="13"/>
      <c r="T233" s="13"/>
      <c r="U233" s="13"/>
      <c r="V233" s="13"/>
      <c r="W233" s="4" t="str">
        <f t="shared" si="79"/>
        <v>J=</v>
      </c>
      <c r="X233" s="30">
        <f t="shared" si="80"/>
        <v>44635</v>
      </c>
      <c r="Y233" s="3"/>
      <c r="Z233" s="71">
        <f>[2]Plan1!$A303</f>
        <v>46016</v>
      </c>
      <c r="AA233" s="71" t="str">
        <f>[2]Plan1!$C303</f>
        <v>Natal</v>
      </c>
      <c r="AB233" s="64"/>
      <c r="AC233" s="1"/>
      <c r="AD233" s="26"/>
      <c r="AE233" s="62"/>
      <c r="AF233" s="62"/>
      <c r="AG233" s="62"/>
      <c r="AH233" s="64"/>
      <c r="AI233" s="10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36">
        <f t="shared" si="72"/>
        <v>44492</v>
      </c>
      <c r="B234" s="14">
        <f t="shared" ca="1" si="81"/>
        <v>1.08891015</v>
      </c>
      <c r="C234" s="13">
        <f t="shared" ca="1" si="73"/>
        <v>1.00166198</v>
      </c>
      <c r="D234" s="12">
        <f ca="1">IF(A234&lt;$B$1,VLOOKUP(A234,[1]DI!$A$4:$B$15000,2,FALSE),0)</f>
        <v>0</v>
      </c>
      <c r="E234" s="13">
        <f t="shared" ca="1" si="82"/>
        <v>1</v>
      </c>
      <c r="F234" s="13">
        <f ca="1">(TRUNC(PRODUCT($E$12:$E233),16))</f>
        <v>1.02520583675732</v>
      </c>
      <c r="G234" s="13">
        <f t="shared" si="83"/>
        <v>1</v>
      </c>
      <c r="H234" s="13">
        <f t="shared" ca="1" si="84"/>
        <v>1.0252058399999999</v>
      </c>
      <c r="I234" s="12">
        <f t="shared" si="85"/>
        <v>0.1</v>
      </c>
      <c r="J234" s="30">
        <f t="shared" si="74"/>
        <v>44270</v>
      </c>
      <c r="K234" s="2">
        <f t="shared" si="75"/>
        <v>154</v>
      </c>
      <c r="L234" s="15">
        <f t="shared" si="76"/>
        <v>155</v>
      </c>
      <c r="M234" s="11">
        <f t="shared" si="68"/>
        <v>1.060375748</v>
      </c>
      <c r="N234" s="11">
        <f t="shared" ca="1" si="69"/>
        <v>1.087103409</v>
      </c>
      <c r="O234" s="15">
        <f t="shared" si="77"/>
        <v>0</v>
      </c>
      <c r="P234" s="13">
        <f t="shared" ca="1" si="70"/>
        <v>8.724817E-2</v>
      </c>
      <c r="Q234" s="19">
        <f t="shared" si="71"/>
        <v>0</v>
      </c>
      <c r="R234" s="13">
        <f t="shared" si="78"/>
        <v>0</v>
      </c>
      <c r="S234" s="13"/>
      <c r="T234" s="13"/>
      <c r="U234" s="13"/>
      <c r="V234" s="13"/>
      <c r="W234" s="4" t="str">
        <f t="shared" si="79"/>
        <v>J=</v>
      </c>
      <c r="X234" s="30">
        <f t="shared" si="80"/>
        <v>44635</v>
      </c>
      <c r="Y234" s="3"/>
      <c r="Z234" s="71">
        <f>[2]Plan1!$A304</f>
        <v>46023</v>
      </c>
      <c r="AA234" s="71" t="str">
        <f>[2]Plan1!$C304</f>
        <v>Confraternização Universal</v>
      </c>
      <c r="AB234" s="64"/>
      <c r="AC234" s="1"/>
      <c r="AD234" s="26"/>
      <c r="AE234" s="62"/>
      <c r="AF234" s="62"/>
      <c r="AG234" s="62"/>
      <c r="AH234" s="64"/>
      <c r="AI234" s="10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36">
        <f t="shared" si="72"/>
        <v>44493</v>
      </c>
      <c r="B235" s="14">
        <f t="shared" ca="1" si="81"/>
        <v>1.08891015</v>
      </c>
      <c r="C235" s="13">
        <f t="shared" ca="1" si="73"/>
        <v>1.00166198</v>
      </c>
      <c r="D235" s="12">
        <f ca="1">IF(A235&lt;$B$1,VLOOKUP(A235,[1]DI!$A$4:$B$15000,2,FALSE),0)</f>
        <v>0</v>
      </c>
      <c r="E235" s="13">
        <f t="shared" ca="1" si="82"/>
        <v>1</v>
      </c>
      <c r="F235" s="13">
        <f ca="1">(TRUNC(PRODUCT($E$12:$E234),16))</f>
        <v>1.02520583675732</v>
      </c>
      <c r="G235" s="13">
        <f t="shared" si="83"/>
        <v>1</v>
      </c>
      <c r="H235" s="13">
        <f t="shared" ca="1" si="84"/>
        <v>1.0252058399999999</v>
      </c>
      <c r="I235" s="12">
        <f t="shared" si="85"/>
        <v>0.1</v>
      </c>
      <c r="J235" s="30">
        <f t="shared" si="74"/>
        <v>44270</v>
      </c>
      <c r="K235" s="2">
        <f t="shared" si="75"/>
        <v>154</v>
      </c>
      <c r="L235" s="15">
        <f t="shared" si="76"/>
        <v>155</v>
      </c>
      <c r="M235" s="11">
        <f t="shared" si="68"/>
        <v>1.060375748</v>
      </c>
      <c r="N235" s="11">
        <f t="shared" ca="1" si="69"/>
        <v>1.087103409</v>
      </c>
      <c r="O235" s="15">
        <f t="shared" si="77"/>
        <v>0</v>
      </c>
      <c r="P235" s="13">
        <f t="shared" ca="1" si="70"/>
        <v>8.724817E-2</v>
      </c>
      <c r="Q235" s="19">
        <f t="shared" si="71"/>
        <v>0</v>
      </c>
      <c r="R235" s="13">
        <f t="shared" si="78"/>
        <v>0</v>
      </c>
      <c r="S235" s="13"/>
      <c r="T235" s="13"/>
      <c r="U235" s="13"/>
      <c r="V235" s="13"/>
      <c r="W235" s="4" t="str">
        <f t="shared" si="79"/>
        <v>J=</v>
      </c>
      <c r="X235" s="30">
        <f t="shared" si="80"/>
        <v>44635</v>
      </c>
      <c r="Y235" s="3"/>
      <c r="Z235" s="71">
        <f>[2]Plan1!$A305</f>
        <v>46069</v>
      </c>
      <c r="AA235" s="71" t="str">
        <f>[2]Plan1!$C305</f>
        <v>Carnaval</v>
      </c>
      <c r="AB235" s="64"/>
      <c r="AC235" s="1"/>
      <c r="AD235" s="26"/>
      <c r="AE235" s="62"/>
      <c r="AF235" s="62"/>
      <c r="AG235" s="62"/>
      <c r="AH235" s="64"/>
      <c r="AI235" s="10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36">
        <f t="shared" si="72"/>
        <v>44494</v>
      </c>
      <c r="B236" s="14">
        <f t="shared" ca="1" si="81"/>
        <v>1.08891015</v>
      </c>
      <c r="C236" s="13">
        <f t="shared" ca="1" si="73"/>
        <v>1.00166198</v>
      </c>
      <c r="D236" s="12">
        <f ca="1">IF(A236&lt;$B$1,VLOOKUP(A236,[1]DI!$A$4:$B$15000,2,FALSE),0)</f>
        <v>6.1499999999999999E-2</v>
      </c>
      <c r="E236" s="13">
        <f t="shared" ca="1" si="82"/>
        <v>1.0002368699999999</v>
      </c>
      <c r="F236" s="13">
        <f ca="1">(TRUNC(PRODUCT($E$12:$E235),16))</f>
        <v>1.02520583675732</v>
      </c>
      <c r="G236" s="13">
        <f t="shared" si="83"/>
        <v>1</v>
      </c>
      <c r="H236" s="13">
        <f t="shared" ca="1" si="84"/>
        <v>1.0252058399999999</v>
      </c>
      <c r="I236" s="12">
        <f t="shared" si="85"/>
        <v>0.1</v>
      </c>
      <c r="J236" s="30">
        <f t="shared" si="74"/>
        <v>44270</v>
      </c>
      <c r="K236" s="2">
        <f t="shared" si="75"/>
        <v>155</v>
      </c>
      <c r="L236" s="15">
        <f t="shared" si="76"/>
        <v>155</v>
      </c>
      <c r="M236" s="11">
        <f t="shared" si="68"/>
        <v>1.060375748</v>
      </c>
      <c r="N236" s="11">
        <f t="shared" ca="1" si="69"/>
        <v>1.087103409</v>
      </c>
      <c r="O236" s="15">
        <f t="shared" si="77"/>
        <v>0</v>
      </c>
      <c r="P236" s="13">
        <f t="shared" ca="1" si="70"/>
        <v>8.724817E-2</v>
      </c>
      <c r="Q236" s="19">
        <f t="shared" si="71"/>
        <v>0</v>
      </c>
      <c r="R236" s="13">
        <f t="shared" si="78"/>
        <v>0</v>
      </c>
      <c r="S236" s="13"/>
      <c r="T236" s="13"/>
      <c r="U236" s="13"/>
      <c r="V236" s="13"/>
      <c r="W236" s="4" t="str">
        <f t="shared" si="79"/>
        <v>J=</v>
      </c>
      <c r="X236" s="30">
        <f t="shared" si="80"/>
        <v>44635</v>
      </c>
      <c r="Y236" s="3"/>
      <c r="Z236" s="71">
        <f>[2]Plan1!$A306</f>
        <v>46070</v>
      </c>
      <c r="AA236" s="71" t="str">
        <f>[2]Plan1!$C306</f>
        <v>Carnaval</v>
      </c>
      <c r="AB236" s="64"/>
      <c r="AC236" s="1"/>
      <c r="AD236" s="26"/>
      <c r="AE236" s="62"/>
      <c r="AF236" s="62"/>
      <c r="AG236" s="62"/>
      <c r="AH236" s="64"/>
      <c r="AI236" s="10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36">
        <f t="shared" si="72"/>
        <v>44495</v>
      </c>
      <c r="B237" s="14">
        <f t="shared" ca="1" si="81"/>
        <v>1.0895801000000001</v>
      </c>
      <c r="C237" s="13">
        <f t="shared" ca="1" si="73"/>
        <v>1.00166198</v>
      </c>
      <c r="D237" s="12">
        <f ca="1">IF(A237&lt;$B$1,VLOOKUP(A237,[1]DI!$A$4:$B$15000,2,FALSE),0)</f>
        <v>6.1499999999999999E-2</v>
      </c>
      <c r="E237" s="13">
        <f t="shared" ca="1" si="82"/>
        <v>1.0002368699999999</v>
      </c>
      <c r="F237" s="13">
        <f ca="1">(TRUNC(PRODUCT($E$12:$E236),16))</f>
        <v>1.02544867726387</v>
      </c>
      <c r="G237" s="13">
        <f t="shared" si="83"/>
        <v>1</v>
      </c>
      <c r="H237" s="13">
        <f t="shared" ca="1" si="84"/>
        <v>1.02544868</v>
      </c>
      <c r="I237" s="12">
        <f t="shared" si="85"/>
        <v>0.1</v>
      </c>
      <c r="J237" s="30">
        <f t="shared" si="74"/>
        <v>44270</v>
      </c>
      <c r="K237" s="2">
        <f t="shared" si="75"/>
        <v>156</v>
      </c>
      <c r="L237" s="15">
        <f t="shared" si="76"/>
        <v>156</v>
      </c>
      <c r="M237" s="11">
        <f t="shared" si="68"/>
        <v>1.0607768740000001</v>
      </c>
      <c r="N237" s="11">
        <f t="shared" ca="1" si="69"/>
        <v>1.087772245</v>
      </c>
      <c r="O237" s="15">
        <f t="shared" si="77"/>
        <v>0</v>
      </c>
      <c r="P237" s="13">
        <f t="shared" ca="1" si="70"/>
        <v>8.7918120000000002E-2</v>
      </c>
      <c r="Q237" s="19">
        <f t="shared" si="71"/>
        <v>0</v>
      </c>
      <c r="R237" s="13">
        <f t="shared" si="78"/>
        <v>0</v>
      </c>
      <c r="S237" s="13"/>
      <c r="T237" s="13"/>
      <c r="U237" s="13"/>
      <c r="V237" s="13"/>
      <c r="W237" s="4" t="str">
        <f t="shared" si="79"/>
        <v>J=</v>
      </c>
      <c r="X237" s="30">
        <f t="shared" si="80"/>
        <v>44635</v>
      </c>
      <c r="Y237" s="3"/>
      <c r="Z237" s="71">
        <f>[2]Plan1!$A307</f>
        <v>46115</v>
      </c>
      <c r="AA237" s="71" t="str">
        <f>[2]Plan1!$C307</f>
        <v>Paixão de Cristo</v>
      </c>
      <c r="AB237" s="64"/>
      <c r="AC237" s="1"/>
      <c r="AD237" s="26"/>
      <c r="AE237" s="62"/>
      <c r="AF237" s="62"/>
      <c r="AG237" s="62"/>
      <c r="AH237" s="64"/>
      <c r="AI237" s="10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36">
        <f t="shared" si="72"/>
        <v>44496</v>
      </c>
      <c r="B238" s="14">
        <f t="shared" ca="1" si="81"/>
        <v>1.09025046</v>
      </c>
      <c r="C238" s="13">
        <f t="shared" ca="1" si="73"/>
        <v>1.00166198</v>
      </c>
      <c r="D238" s="12">
        <f ca="1">IF(A238&lt;$B$1,VLOOKUP(A238,[1]DI!$A$4:$B$15000,2,FALSE),0)</f>
        <v>6.1499999999999999E-2</v>
      </c>
      <c r="E238" s="13">
        <f t="shared" ca="1" si="82"/>
        <v>1.0002368699999999</v>
      </c>
      <c r="F238" s="13">
        <f ca="1">(TRUNC(PRODUCT($E$12:$E237),16))</f>
        <v>1.0256915752920499</v>
      </c>
      <c r="G238" s="13">
        <f t="shared" si="83"/>
        <v>1</v>
      </c>
      <c r="H238" s="13">
        <f t="shared" ca="1" si="84"/>
        <v>1.0256915799999999</v>
      </c>
      <c r="I238" s="12">
        <f t="shared" si="85"/>
        <v>0.1</v>
      </c>
      <c r="J238" s="30">
        <f t="shared" si="74"/>
        <v>44270</v>
      </c>
      <c r="K238" s="2">
        <f t="shared" si="75"/>
        <v>157</v>
      </c>
      <c r="L238" s="15">
        <f t="shared" si="76"/>
        <v>157</v>
      </c>
      <c r="M238" s="11">
        <f t="shared" si="68"/>
        <v>1.0611781520000001</v>
      </c>
      <c r="N238" s="11">
        <f t="shared" ca="1" si="69"/>
        <v>1.0884414950000001</v>
      </c>
      <c r="O238" s="15">
        <f t="shared" si="77"/>
        <v>0</v>
      </c>
      <c r="P238" s="13">
        <f t="shared" ca="1" si="70"/>
        <v>8.8588479999999997E-2</v>
      </c>
      <c r="Q238" s="19">
        <f t="shared" si="71"/>
        <v>0</v>
      </c>
      <c r="R238" s="13">
        <f t="shared" si="78"/>
        <v>0</v>
      </c>
      <c r="S238" s="13"/>
      <c r="T238" s="13"/>
      <c r="U238" s="13"/>
      <c r="V238" s="13"/>
      <c r="W238" s="4" t="str">
        <f t="shared" si="79"/>
        <v>J=</v>
      </c>
      <c r="X238" s="30">
        <f t="shared" si="80"/>
        <v>44635</v>
      </c>
      <c r="Y238" s="3"/>
      <c r="Z238" s="71">
        <f>[2]Plan1!$A308</f>
        <v>46133</v>
      </c>
      <c r="AA238" s="71" t="str">
        <f>[2]Plan1!$C308</f>
        <v>Tiradentes</v>
      </c>
      <c r="AB238" s="64"/>
      <c r="AC238" s="1"/>
      <c r="AD238" s="26"/>
      <c r="AE238" s="62"/>
      <c r="AF238" s="62"/>
      <c r="AG238" s="62"/>
      <c r="AH238" s="64"/>
      <c r="AI238" s="10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36">
        <f t="shared" si="72"/>
        <v>44497</v>
      </c>
      <c r="B239" s="14">
        <f t="shared" ca="1" si="81"/>
        <v>1.09092122</v>
      </c>
      <c r="C239" s="13">
        <f t="shared" ca="1" si="73"/>
        <v>1.00166198</v>
      </c>
      <c r="D239" s="12">
        <f ca="1">IF(A239&lt;$B$1,VLOOKUP(A239,[1]DI!$A$4:$B$15000,2,FALSE),0)</f>
        <v>7.6499999999999999E-2</v>
      </c>
      <c r="E239" s="13">
        <f t="shared" ca="1" si="82"/>
        <v>1.0002925600000001</v>
      </c>
      <c r="F239" s="13">
        <f ca="1">(TRUNC(PRODUCT($E$12:$E238),16))</f>
        <v>1.0259345308554899</v>
      </c>
      <c r="G239" s="13">
        <f t="shared" si="83"/>
        <v>1</v>
      </c>
      <c r="H239" s="13">
        <f t="shared" ca="1" si="84"/>
        <v>1.02593453</v>
      </c>
      <c r="I239" s="12">
        <f t="shared" si="85"/>
        <v>0.1</v>
      </c>
      <c r="J239" s="30">
        <f t="shared" si="74"/>
        <v>44270</v>
      </c>
      <c r="K239" s="2">
        <f t="shared" si="75"/>
        <v>158</v>
      </c>
      <c r="L239" s="15">
        <f t="shared" si="76"/>
        <v>158</v>
      </c>
      <c r="M239" s="11">
        <f t="shared" si="68"/>
        <v>1.0615795809999999</v>
      </c>
      <c r="N239" s="11">
        <f t="shared" ca="1" si="69"/>
        <v>1.089111148</v>
      </c>
      <c r="O239" s="15">
        <f t="shared" si="77"/>
        <v>0</v>
      </c>
      <c r="P239" s="13">
        <f t="shared" ca="1" si="70"/>
        <v>8.9259240000000004E-2</v>
      </c>
      <c r="Q239" s="19">
        <f t="shared" si="71"/>
        <v>0</v>
      </c>
      <c r="R239" s="13">
        <f t="shared" si="78"/>
        <v>0</v>
      </c>
      <c r="S239" s="13"/>
      <c r="T239" s="13"/>
      <c r="U239" s="13"/>
      <c r="V239" s="13"/>
      <c r="W239" s="4" t="str">
        <f t="shared" si="79"/>
        <v>J=</v>
      </c>
      <c r="X239" s="30">
        <f t="shared" si="80"/>
        <v>44635</v>
      </c>
      <c r="Y239" s="3"/>
      <c r="Z239" s="71">
        <f>[2]Plan1!$A309</f>
        <v>46143</v>
      </c>
      <c r="AA239" s="71" t="str">
        <f>[2]Plan1!$C309</f>
        <v>Dia do Trabalho</v>
      </c>
      <c r="AB239" s="64"/>
      <c r="AC239" s="1"/>
      <c r="AD239" s="26"/>
      <c r="AE239" s="62"/>
      <c r="AF239" s="62"/>
      <c r="AG239" s="62"/>
      <c r="AH239" s="64"/>
      <c r="AI239" s="10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36">
        <f t="shared" si="72"/>
        <v>44498</v>
      </c>
      <c r="B240" s="14">
        <f t="shared" ca="1" si="81"/>
        <v>1.0916531899999999</v>
      </c>
      <c r="C240" s="13">
        <f t="shared" ca="1" si="73"/>
        <v>1.00166198</v>
      </c>
      <c r="D240" s="12">
        <f ca="1">IF(A240&lt;$B$1,VLOOKUP(A240,[1]DI!$A$4:$B$15000,2,FALSE),0)</f>
        <v>7.6499999999999999E-2</v>
      </c>
      <c r="E240" s="13">
        <f t="shared" ca="1" si="82"/>
        <v>1.0002925600000001</v>
      </c>
      <c r="F240" s="13">
        <f ca="1">(TRUNC(PRODUCT($E$12:$E239),16))</f>
        <v>1.0262346782618399</v>
      </c>
      <c r="G240" s="13">
        <f t="shared" si="83"/>
        <v>1</v>
      </c>
      <c r="H240" s="13">
        <f t="shared" ca="1" si="84"/>
        <v>1.02623468</v>
      </c>
      <c r="I240" s="12">
        <f t="shared" si="85"/>
        <v>0.1</v>
      </c>
      <c r="J240" s="30">
        <f t="shared" si="74"/>
        <v>44270</v>
      </c>
      <c r="K240" s="2">
        <f t="shared" si="75"/>
        <v>159</v>
      </c>
      <c r="L240" s="15">
        <f t="shared" si="76"/>
        <v>159</v>
      </c>
      <c r="M240" s="11">
        <f t="shared" si="68"/>
        <v>1.0619811619999999</v>
      </c>
      <c r="N240" s="11">
        <f t="shared" ca="1" si="69"/>
        <v>1.089841898</v>
      </c>
      <c r="O240" s="15">
        <f t="shared" si="77"/>
        <v>0</v>
      </c>
      <c r="P240" s="13">
        <f t="shared" ca="1" si="70"/>
        <v>8.9991210000000002E-2</v>
      </c>
      <c r="Q240" s="19">
        <f t="shared" si="71"/>
        <v>0</v>
      </c>
      <c r="R240" s="13">
        <f t="shared" si="78"/>
        <v>0</v>
      </c>
      <c r="S240" s="13"/>
      <c r="T240" s="13"/>
      <c r="U240" s="13"/>
      <c r="V240" s="13"/>
      <c r="W240" s="4" t="str">
        <f t="shared" si="79"/>
        <v>J=</v>
      </c>
      <c r="X240" s="30">
        <f t="shared" si="80"/>
        <v>44635</v>
      </c>
      <c r="Y240" s="3"/>
      <c r="Z240" s="71">
        <f>[2]Plan1!$A310</f>
        <v>46177</v>
      </c>
      <c r="AA240" s="71" t="str">
        <f>[2]Plan1!$C310</f>
        <v>Corpus Christi</v>
      </c>
      <c r="AB240" s="64"/>
      <c r="AC240" s="1"/>
      <c r="AD240" s="26"/>
      <c r="AE240" s="62"/>
      <c r="AF240" s="62"/>
      <c r="AG240" s="62"/>
      <c r="AH240" s="64"/>
      <c r="AI240" s="10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36">
        <f t="shared" si="72"/>
        <v>44499</v>
      </c>
      <c r="B241" s="14">
        <f t="shared" ca="1" si="81"/>
        <v>1.09238564</v>
      </c>
      <c r="C241" s="13">
        <f t="shared" ca="1" si="73"/>
        <v>1.00166198</v>
      </c>
      <c r="D241" s="12">
        <f ca="1">IF(A241&lt;$B$1,VLOOKUP(A241,[1]DI!$A$4:$B$15000,2,FALSE),0)</f>
        <v>0</v>
      </c>
      <c r="E241" s="13">
        <f t="shared" ca="1" si="82"/>
        <v>1</v>
      </c>
      <c r="F241" s="13">
        <f ca="1">(TRUNC(PRODUCT($E$12:$E240),16))</f>
        <v>1.02653491347931</v>
      </c>
      <c r="G241" s="13">
        <f t="shared" si="83"/>
        <v>1</v>
      </c>
      <c r="H241" s="13">
        <f t="shared" ca="1" si="84"/>
        <v>1.0265349100000001</v>
      </c>
      <c r="I241" s="12">
        <f t="shared" si="85"/>
        <v>0.1</v>
      </c>
      <c r="J241" s="30">
        <f t="shared" si="74"/>
        <v>44270</v>
      </c>
      <c r="K241" s="2">
        <f t="shared" si="75"/>
        <v>159</v>
      </c>
      <c r="L241" s="15">
        <f t="shared" si="76"/>
        <v>160</v>
      </c>
      <c r="M241" s="11">
        <f t="shared" si="68"/>
        <v>1.0623828959999999</v>
      </c>
      <c r="N241" s="11">
        <f t="shared" ca="1" si="69"/>
        <v>1.090573131</v>
      </c>
      <c r="O241" s="15">
        <f t="shared" si="77"/>
        <v>0</v>
      </c>
      <c r="P241" s="13">
        <f t="shared" ca="1" si="70"/>
        <v>9.0723659999999998E-2</v>
      </c>
      <c r="Q241" s="19">
        <f t="shared" si="71"/>
        <v>0</v>
      </c>
      <c r="R241" s="13">
        <f t="shared" si="78"/>
        <v>0</v>
      </c>
      <c r="S241" s="13"/>
      <c r="T241" s="13"/>
      <c r="U241" s="13"/>
      <c r="V241" s="13"/>
      <c r="W241" s="4" t="str">
        <f t="shared" si="79"/>
        <v>J=</v>
      </c>
      <c r="X241" s="30">
        <f t="shared" si="80"/>
        <v>44635</v>
      </c>
      <c r="Y241" s="3"/>
      <c r="Z241" s="71">
        <f>[2]Plan1!$A311</f>
        <v>46272</v>
      </c>
      <c r="AA241" s="71" t="str">
        <f>[2]Plan1!$C311</f>
        <v>Independência do Brasil</v>
      </c>
      <c r="AB241" s="64"/>
      <c r="AC241" s="1"/>
      <c r="AD241" s="26"/>
      <c r="AE241" s="62"/>
      <c r="AF241" s="62"/>
      <c r="AG241" s="62"/>
      <c r="AH241" s="64"/>
      <c r="AI241" s="10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36">
        <f t="shared" si="72"/>
        <v>44500</v>
      </c>
      <c r="B242" s="14">
        <f t="shared" ca="1" si="81"/>
        <v>1.09238564</v>
      </c>
      <c r="C242" s="13">
        <f t="shared" ca="1" si="73"/>
        <v>1.00166198</v>
      </c>
      <c r="D242" s="12">
        <f ca="1">IF(A242&lt;$B$1,VLOOKUP(A242,[1]DI!$A$4:$B$15000,2,FALSE),0)</f>
        <v>0</v>
      </c>
      <c r="E242" s="13">
        <f t="shared" ca="1" si="82"/>
        <v>1</v>
      </c>
      <c r="F242" s="13">
        <f ca="1">(TRUNC(PRODUCT($E$12:$E241),16))</f>
        <v>1.02653491347931</v>
      </c>
      <c r="G242" s="13">
        <f t="shared" si="83"/>
        <v>1</v>
      </c>
      <c r="H242" s="13">
        <f t="shared" ca="1" si="84"/>
        <v>1.0265349100000001</v>
      </c>
      <c r="I242" s="12">
        <f t="shared" si="85"/>
        <v>0.1</v>
      </c>
      <c r="J242" s="30">
        <f t="shared" si="74"/>
        <v>44270</v>
      </c>
      <c r="K242" s="2">
        <f t="shared" si="75"/>
        <v>159</v>
      </c>
      <c r="L242" s="15">
        <f t="shared" si="76"/>
        <v>160</v>
      </c>
      <c r="M242" s="11">
        <f t="shared" si="68"/>
        <v>1.0623828959999999</v>
      </c>
      <c r="N242" s="11">
        <f t="shared" ca="1" si="69"/>
        <v>1.090573131</v>
      </c>
      <c r="O242" s="15">
        <f t="shared" si="77"/>
        <v>0</v>
      </c>
      <c r="P242" s="13">
        <f t="shared" ca="1" si="70"/>
        <v>9.0723659999999998E-2</v>
      </c>
      <c r="Q242" s="19">
        <f t="shared" si="71"/>
        <v>0</v>
      </c>
      <c r="R242" s="13">
        <f t="shared" si="78"/>
        <v>0</v>
      </c>
      <c r="S242" s="13"/>
      <c r="T242" s="13"/>
      <c r="U242" s="13"/>
      <c r="V242" s="13"/>
      <c r="W242" s="4" t="str">
        <f t="shared" si="79"/>
        <v>J=</v>
      </c>
      <c r="X242" s="30">
        <f t="shared" si="80"/>
        <v>44635</v>
      </c>
      <c r="Y242" s="3"/>
      <c r="Z242" s="71">
        <f>[2]Plan1!$A312</f>
        <v>46307</v>
      </c>
      <c r="AA242" s="71" t="str">
        <f>[2]Plan1!$C312</f>
        <v>Nossa Sr.a Aparecida - Padroeira do Brasil</v>
      </c>
      <c r="AB242" s="64"/>
      <c r="AC242" s="1"/>
      <c r="AD242" s="26"/>
      <c r="AE242" s="62"/>
      <c r="AF242" s="62"/>
      <c r="AG242" s="62"/>
      <c r="AH242" s="64"/>
      <c r="AI242" s="10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36">
        <f t="shared" si="72"/>
        <v>44501</v>
      </c>
      <c r="B243" s="14">
        <f t="shared" ca="1" si="81"/>
        <v>1.09238564</v>
      </c>
      <c r="C243" s="13">
        <f t="shared" ca="1" si="73"/>
        <v>1.00166198</v>
      </c>
      <c r="D243" s="12">
        <f ca="1">IF(A243&lt;$B$1,VLOOKUP(A243,[1]DI!$A$4:$B$15000,2,FALSE),0)</f>
        <v>7.6499999999999999E-2</v>
      </c>
      <c r="E243" s="13">
        <f t="shared" ca="1" si="82"/>
        <v>1.0002925600000001</v>
      </c>
      <c r="F243" s="13">
        <f ca="1">(TRUNC(PRODUCT($E$12:$E242),16))</f>
        <v>1.02653491347931</v>
      </c>
      <c r="G243" s="13">
        <f t="shared" si="83"/>
        <v>1</v>
      </c>
      <c r="H243" s="13">
        <f t="shared" ca="1" si="84"/>
        <v>1.0265349100000001</v>
      </c>
      <c r="I243" s="12">
        <f t="shared" si="85"/>
        <v>0.1</v>
      </c>
      <c r="J243" s="30">
        <f t="shared" si="74"/>
        <v>44270</v>
      </c>
      <c r="K243" s="2">
        <f t="shared" si="75"/>
        <v>160</v>
      </c>
      <c r="L243" s="15">
        <f t="shared" si="76"/>
        <v>160</v>
      </c>
      <c r="M243" s="11">
        <f t="shared" si="68"/>
        <v>1.0623828959999999</v>
      </c>
      <c r="N243" s="11">
        <f t="shared" ca="1" si="69"/>
        <v>1.090573131</v>
      </c>
      <c r="O243" s="15">
        <f t="shared" si="77"/>
        <v>0</v>
      </c>
      <c r="P243" s="13">
        <f t="shared" ca="1" si="70"/>
        <v>9.0723659999999998E-2</v>
      </c>
      <c r="Q243" s="19">
        <f t="shared" si="71"/>
        <v>0</v>
      </c>
      <c r="R243" s="13">
        <f t="shared" si="78"/>
        <v>0</v>
      </c>
      <c r="S243" s="13"/>
      <c r="T243" s="13"/>
      <c r="U243" s="13"/>
      <c r="V243" s="13"/>
      <c r="W243" s="4" t="str">
        <f t="shared" si="79"/>
        <v>J=</v>
      </c>
      <c r="X243" s="30">
        <f t="shared" si="80"/>
        <v>44635</v>
      </c>
      <c r="Y243" s="3"/>
      <c r="Z243" s="71">
        <f>[2]Plan1!$A313</f>
        <v>46328</v>
      </c>
      <c r="AA243" s="71" t="str">
        <f>[2]Plan1!$C313</f>
        <v>Finados</v>
      </c>
      <c r="AB243" s="64"/>
      <c r="AC243" s="1"/>
      <c r="AD243" s="26"/>
      <c r="AE243" s="62"/>
      <c r="AF243" s="62"/>
      <c r="AG243" s="62"/>
      <c r="AH243" s="64"/>
      <c r="AI243" s="10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36">
        <f t="shared" si="72"/>
        <v>44502</v>
      </c>
      <c r="B244" s="14">
        <f t="shared" ca="1" si="81"/>
        <v>1.09311859</v>
      </c>
      <c r="C244" s="13">
        <f t="shared" ca="1" si="73"/>
        <v>1.00166198</v>
      </c>
      <c r="D244" s="12">
        <f ca="1">IF(A244&lt;$B$1,VLOOKUP(A244,[1]DI!$A$4:$B$15000,2,FALSE),0)</f>
        <v>0</v>
      </c>
      <c r="E244" s="13">
        <f t="shared" ca="1" si="82"/>
        <v>1</v>
      </c>
      <c r="F244" s="13">
        <f ca="1">(TRUNC(PRODUCT($E$12:$E243),16))</f>
        <v>1.0268352365336</v>
      </c>
      <c r="G244" s="13">
        <f t="shared" si="83"/>
        <v>1</v>
      </c>
      <c r="H244" s="13">
        <f t="shared" ca="1" si="84"/>
        <v>1.02683524</v>
      </c>
      <c r="I244" s="12">
        <f t="shared" si="85"/>
        <v>0.1</v>
      </c>
      <c r="J244" s="30">
        <f t="shared" si="74"/>
        <v>44270</v>
      </c>
      <c r="K244" s="2">
        <f t="shared" si="75"/>
        <v>160</v>
      </c>
      <c r="L244" s="15">
        <f t="shared" si="76"/>
        <v>161</v>
      </c>
      <c r="M244" s="11">
        <f t="shared" si="68"/>
        <v>1.062784781</v>
      </c>
      <c r="N244" s="11">
        <f t="shared" ca="1" si="69"/>
        <v>1.091304866</v>
      </c>
      <c r="O244" s="15">
        <f t="shared" si="77"/>
        <v>0</v>
      </c>
      <c r="P244" s="13">
        <f t="shared" ca="1" si="70"/>
        <v>9.1456609999999994E-2</v>
      </c>
      <c r="Q244" s="19">
        <f t="shared" si="71"/>
        <v>0</v>
      </c>
      <c r="R244" s="13">
        <f t="shared" si="78"/>
        <v>0</v>
      </c>
      <c r="S244" s="13"/>
      <c r="T244" s="13"/>
      <c r="U244" s="13"/>
      <c r="V244" s="13"/>
      <c r="W244" s="4" t="str">
        <f t="shared" si="79"/>
        <v>J=</v>
      </c>
      <c r="X244" s="30">
        <f t="shared" si="80"/>
        <v>44635</v>
      </c>
      <c r="Y244" s="3"/>
      <c r="Z244" s="71">
        <f>[2]Plan1!$A314</f>
        <v>46341</v>
      </c>
      <c r="AA244" s="71" t="str">
        <f>[2]Plan1!$C314</f>
        <v>Proclamação da República</v>
      </c>
      <c r="AB244" s="64"/>
      <c r="AC244" s="1"/>
      <c r="AD244" s="26"/>
      <c r="AE244" s="62"/>
      <c r="AF244" s="62"/>
      <c r="AG244" s="62"/>
      <c r="AH244" s="64"/>
      <c r="AI244" s="10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36">
        <f t="shared" si="72"/>
        <v>44503</v>
      </c>
      <c r="B245" s="14">
        <f t="shared" ca="1" si="81"/>
        <v>1.09311859</v>
      </c>
      <c r="C245" s="13">
        <f t="shared" ca="1" si="73"/>
        <v>1.00166198</v>
      </c>
      <c r="D245" s="12">
        <f ca="1">IF(A245&lt;$B$1,VLOOKUP(A245,[1]DI!$A$4:$B$15000,2,FALSE),0)</f>
        <v>7.6499999999999999E-2</v>
      </c>
      <c r="E245" s="13">
        <f t="shared" ca="1" si="82"/>
        <v>1.0002925600000001</v>
      </c>
      <c r="F245" s="13">
        <f ca="1">(TRUNC(PRODUCT($E$12:$E244),16))</f>
        <v>1.0268352365336</v>
      </c>
      <c r="G245" s="13">
        <f t="shared" si="83"/>
        <v>1</v>
      </c>
      <c r="H245" s="13">
        <f t="shared" ca="1" si="84"/>
        <v>1.02683524</v>
      </c>
      <c r="I245" s="12">
        <f t="shared" si="85"/>
        <v>0.1</v>
      </c>
      <c r="J245" s="30">
        <f t="shared" si="74"/>
        <v>44270</v>
      </c>
      <c r="K245" s="2">
        <f t="shared" si="75"/>
        <v>161</v>
      </c>
      <c r="L245" s="15">
        <f t="shared" si="76"/>
        <v>161</v>
      </c>
      <c r="M245" s="11">
        <f t="shared" si="68"/>
        <v>1.062784781</v>
      </c>
      <c r="N245" s="11">
        <f t="shared" ca="1" si="69"/>
        <v>1.091304866</v>
      </c>
      <c r="O245" s="15">
        <f t="shared" si="77"/>
        <v>0</v>
      </c>
      <c r="P245" s="13">
        <f t="shared" ca="1" si="70"/>
        <v>9.1456609999999994E-2</v>
      </c>
      <c r="Q245" s="19">
        <f t="shared" si="71"/>
        <v>0</v>
      </c>
      <c r="R245" s="13">
        <f t="shared" si="78"/>
        <v>0</v>
      </c>
      <c r="S245" s="13"/>
      <c r="T245" s="13"/>
      <c r="U245" s="13"/>
      <c r="V245" s="13"/>
      <c r="W245" s="4" t="str">
        <f t="shared" si="79"/>
        <v>J=</v>
      </c>
      <c r="X245" s="30">
        <f t="shared" si="80"/>
        <v>44635</v>
      </c>
      <c r="Y245" s="3"/>
      <c r="Z245" s="71">
        <f>[2]Plan1!$A315</f>
        <v>46346</v>
      </c>
      <c r="AA245" s="71" t="str">
        <f>[2]Plan1!$C315</f>
        <v>Dia Nacional de Zumbi e da Consciência Negra</v>
      </c>
      <c r="AB245" s="64"/>
      <c r="AC245" s="1"/>
      <c r="AD245" s="26"/>
      <c r="AE245" s="62"/>
      <c r="AF245" s="62"/>
      <c r="AG245" s="62"/>
      <c r="AH245" s="64"/>
      <c r="AI245" s="10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36">
        <f t="shared" si="72"/>
        <v>44504</v>
      </c>
      <c r="B246" s="14">
        <f t="shared" ca="1" si="81"/>
        <v>1.0938520199999999</v>
      </c>
      <c r="C246" s="13">
        <f t="shared" ca="1" si="73"/>
        <v>1.00166198</v>
      </c>
      <c r="D246" s="12">
        <f ca="1">IF(A246&lt;$B$1,VLOOKUP(A246,[1]DI!$A$4:$B$15000,2,FALSE),0)</f>
        <v>7.6499999999999999E-2</v>
      </c>
      <c r="E246" s="13">
        <f t="shared" ca="1" si="82"/>
        <v>1.0002925600000001</v>
      </c>
      <c r="F246" s="13">
        <f ca="1">(TRUNC(PRODUCT($E$12:$E245),16))</f>
        <v>1.0271356474504001</v>
      </c>
      <c r="G246" s="13">
        <f t="shared" si="83"/>
        <v>1</v>
      </c>
      <c r="H246" s="13">
        <f t="shared" ca="1" si="84"/>
        <v>1.02713565</v>
      </c>
      <c r="I246" s="12">
        <f t="shared" si="85"/>
        <v>0.1</v>
      </c>
      <c r="J246" s="30">
        <f t="shared" si="74"/>
        <v>44270</v>
      </c>
      <c r="K246" s="2">
        <f t="shared" si="75"/>
        <v>162</v>
      </c>
      <c r="L246" s="15">
        <f t="shared" si="76"/>
        <v>162</v>
      </c>
      <c r="M246" s="11">
        <f t="shared" si="68"/>
        <v>1.0631868179999999</v>
      </c>
      <c r="N246" s="11">
        <f t="shared" ca="1" si="69"/>
        <v>1.0920370829999999</v>
      </c>
      <c r="O246" s="15">
        <f t="shared" si="77"/>
        <v>0</v>
      </c>
      <c r="P246" s="13">
        <f t="shared" ca="1" si="70"/>
        <v>9.2190040000000001E-2</v>
      </c>
      <c r="Q246" s="19">
        <f t="shared" si="71"/>
        <v>0</v>
      </c>
      <c r="R246" s="13">
        <f t="shared" si="78"/>
        <v>0</v>
      </c>
      <c r="S246" s="13"/>
      <c r="T246" s="13"/>
      <c r="U246" s="13"/>
      <c r="V246" s="13"/>
      <c r="W246" s="4" t="str">
        <f t="shared" si="79"/>
        <v>J=</v>
      </c>
      <c r="X246" s="30">
        <f t="shared" si="80"/>
        <v>44635</v>
      </c>
      <c r="Y246" s="3"/>
      <c r="Z246" s="71">
        <f>[2]Plan1!$A316</f>
        <v>46381</v>
      </c>
      <c r="AA246" s="71" t="str">
        <f>[2]Plan1!$C316</f>
        <v>Natal</v>
      </c>
      <c r="AB246" s="64"/>
      <c r="AC246" s="1"/>
      <c r="AD246" s="26"/>
      <c r="AE246" s="62"/>
      <c r="AF246" s="62"/>
      <c r="AG246" s="62"/>
      <c r="AH246" s="64"/>
      <c r="AI246" s="10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36">
        <f t="shared" si="72"/>
        <v>44505</v>
      </c>
      <c r="B247" s="14">
        <f t="shared" ca="1" si="81"/>
        <v>1.0945859499999999</v>
      </c>
      <c r="C247" s="13">
        <f t="shared" ca="1" si="73"/>
        <v>1.00166198</v>
      </c>
      <c r="D247" s="12">
        <f ca="1">IF(A247&lt;$B$1,VLOOKUP(A247,[1]DI!$A$4:$B$15000,2,FALSE),0)</f>
        <v>7.6499999999999999E-2</v>
      </c>
      <c r="E247" s="13">
        <f t="shared" ca="1" si="82"/>
        <v>1.0002925600000001</v>
      </c>
      <c r="F247" s="13">
        <f ca="1">(TRUNC(PRODUCT($E$12:$E246),16))</f>
        <v>1.02743614625542</v>
      </c>
      <c r="G247" s="13">
        <f t="shared" si="83"/>
        <v>1</v>
      </c>
      <c r="H247" s="13">
        <f t="shared" ca="1" si="84"/>
        <v>1.02743615</v>
      </c>
      <c r="I247" s="12">
        <f t="shared" si="85"/>
        <v>0.1</v>
      </c>
      <c r="J247" s="30">
        <f t="shared" si="74"/>
        <v>44270</v>
      </c>
      <c r="K247" s="2">
        <f t="shared" si="75"/>
        <v>163</v>
      </c>
      <c r="L247" s="15">
        <f t="shared" si="76"/>
        <v>163</v>
      </c>
      <c r="M247" s="11">
        <f t="shared" si="68"/>
        <v>1.063589007</v>
      </c>
      <c r="N247" s="11">
        <f t="shared" ca="1" si="69"/>
        <v>1.0927697949999999</v>
      </c>
      <c r="O247" s="15">
        <f t="shared" si="77"/>
        <v>0</v>
      </c>
      <c r="P247" s="13">
        <f t="shared" ca="1" si="70"/>
        <v>9.2923969999999995E-2</v>
      </c>
      <c r="Q247" s="19">
        <f t="shared" si="71"/>
        <v>0</v>
      </c>
      <c r="R247" s="13">
        <f t="shared" si="78"/>
        <v>0</v>
      </c>
      <c r="S247" s="13"/>
      <c r="T247" s="13"/>
      <c r="U247" s="13"/>
      <c r="V247" s="13"/>
      <c r="W247" s="4" t="str">
        <f t="shared" si="79"/>
        <v>J=</v>
      </c>
      <c r="X247" s="30">
        <f t="shared" si="80"/>
        <v>44635</v>
      </c>
      <c r="Y247" s="3"/>
      <c r="Z247" s="71">
        <f>[2]Plan1!$A317</f>
        <v>46388</v>
      </c>
      <c r="AA247" s="71" t="str">
        <f>[2]Plan1!$C317</f>
        <v>Confraternização Universal</v>
      </c>
      <c r="AB247" s="64"/>
      <c r="AC247" s="1"/>
      <c r="AD247" s="26"/>
      <c r="AE247" s="62"/>
      <c r="AF247" s="62"/>
      <c r="AG247" s="62"/>
      <c r="AH247" s="64"/>
      <c r="AI247" s="10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36">
        <f t="shared" si="72"/>
        <v>44506</v>
      </c>
      <c r="B248" s="14">
        <f t="shared" ca="1" si="81"/>
        <v>1.09532037</v>
      </c>
      <c r="C248" s="13">
        <f t="shared" ca="1" si="73"/>
        <v>1.00166198</v>
      </c>
      <c r="D248" s="12">
        <f ca="1">IF(A248&lt;$B$1,VLOOKUP(A248,[1]DI!$A$4:$B$15000,2,FALSE),0)</f>
        <v>0</v>
      </c>
      <c r="E248" s="13">
        <f t="shared" ca="1" si="82"/>
        <v>1</v>
      </c>
      <c r="F248" s="13">
        <f ca="1">(TRUNC(PRODUCT($E$12:$E247),16))</f>
        <v>1.0277367329743701</v>
      </c>
      <c r="G248" s="13">
        <f t="shared" si="83"/>
        <v>1</v>
      </c>
      <c r="H248" s="13">
        <f t="shared" ca="1" si="84"/>
        <v>1.02773673</v>
      </c>
      <c r="I248" s="12">
        <f t="shared" si="85"/>
        <v>0.1</v>
      </c>
      <c r="J248" s="30">
        <f t="shared" si="74"/>
        <v>44270</v>
      </c>
      <c r="K248" s="2">
        <f t="shared" si="75"/>
        <v>163</v>
      </c>
      <c r="L248" s="15">
        <f t="shared" si="76"/>
        <v>164</v>
      </c>
      <c r="M248" s="11">
        <f t="shared" si="68"/>
        <v>1.0639913489999999</v>
      </c>
      <c r="N248" s="11">
        <f t="shared" ca="1" si="69"/>
        <v>1.09350299</v>
      </c>
      <c r="O248" s="15">
        <f t="shared" si="77"/>
        <v>0</v>
      </c>
      <c r="P248" s="13">
        <f t="shared" ca="1" si="70"/>
        <v>9.3658389999999994E-2</v>
      </c>
      <c r="Q248" s="19">
        <f t="shared" si="71"/>
        <v>0</v>
      </c>
      <c r="R248" s="13">
        <f t="shared" si="78"/>
        <v>0</v>
      </c>
      <c r="S248" s="13"/>
      <c r="T248" s="13"/>
      <c r="U248" s="13"/>
      <c r="V248" s="13"/>
      <c r="W248" s="4" t="str">
        <f t="shared" si="79"/>
        <v>J=</v>
      </c>
      <c r="X248" s="30">
        <f t="shared" si="80"/>
        <v>44635</v>
      </c>
      <c r="Y248" s="3"/>
      <c r="Z248" s="71">
        <f>[2]Plan1!$A318</f>
        <v>46426</v>
      </c>
      <c r="AA248" s="71" t="str">
        <f>[2]Plan1!$C318</f>
        <v>Carnaval</v>
      </c>
      <c r="AB248" s="64"/>
      <c r="AC248" s="1"/>
      <c r="AD248" s="26"/>
      <c r="AE248" s="62"/>
      <c r="AF248" s="62"/>
      <c r="AG248" s="62"/>
      <c r="AH248" s="64"/>
      <c r="AI248" s="10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36">
        <f t="shared" si="72"/>
        <v>44507</v>
      </c>
      <c r="B249" s="14">
        <f t="shared" ca="1" si="81"/>
        <v>1.09532037</v>
      </c>
      <c r="C249" s="13">
        <f t="shared" ca="1" si="73"/>
        <v>1.00166198</v>
      </c>
      <c r="D249" s="12">
        <f ca="1">IF(A249&lt;$B$1,VLOOKUP(A249,[1]DI!$A$4:$B$15000,2,FALSE),0)</f>
        <v>0</v>
      </c>
      <c r="E249" s="13">
        <f t="shared" ca="1" si="82"/>
        <v>1</v>
      </c>
      <c r="F249" s="13">
        <f ca="1">(TRUNC(PRODUCT($E$12:$E248),16))</f>
        <v>1.0277367329743701</v>
      </c>
      <c r="G249" s="13">
        <f t="shared" si="83"/>
        <v>1</v>
      </c>
      <c r="H249" s="13">
        <f t="shared" ca="1" si="84"/>
        <v>1.02773673</v>
      </c>
      <c r="I249" s="12">
        <f t="shared" si="85"/>
        <v>0.1</v>
      </c>
      <c r="J249" s="30">
        <f t="shared" si="74"/>
        <v>44270</v>
      </c>
      <c r="K249" s="2">
        <f t="shared" si="75"/>
        <v>163</v>
      </c>
      <c r="L249" s="15">
        <f t="shared" si="76"/>
        <v>164</v>
      </c>
      <c r="M249" s="11">
        <f t="shared" si="68"/>
        <v>1.0639913489999999</v>
      </c>
      <c r="N249" s="11">
        <f t="shared" ca="1" si="69"/>
        <v>1.09350299</v>
      </c>
      <c r="O249" s="15">
        <f t="shared" si="77"/>
        <v>0</v>
      </c>
      <c r="P249" s="13">
        <f t="shared" ca="1" si="70"/>
        <v>9.3658389999999994E-2</v>
      </c>
      <c r="Q249" s="19">
        <f t="shared" si="71"/>
        <v>0</v>
      </c>
      <c r="R249" s="13">
        <f t="shared" si="78"/>
        <v>0</v>
      </c>
      <c r="S249" s="13"/>
      <c r="T249" s="13"/>
      <c r="U249" s="13"/>
      <c r="V249" s="13"/>
      <c r="W249" s="4" t="str">
        <f t="shared" si="79"/>
        <v>J=</v>
      </c>
      <c r="X249" s="30">
        <f t="shared" si="80"/>
        <v>44635</v>
      </c>
      <c r="Y249" s="3"/>
      <c r="Z249" s="71">
        <f>[2]Plan1!$A319</f>
        <v>46427</v>
      </c>
      <c r="AA249" s="71" t="str">
        <f>[2]Plan1!$C319</f>
        <v>Carnaval</v>
      </c>
      <c r="AB249" s="64"/>
      <c r="AC249" s="1"/>
      <c r="AD249" s="26"/>
      <c r="AE249" s="62"/>
      <c r="AF249" s="62"/>
      <c r="AG249" s="62"/>
      <c r="AH249" s="64"/>
      <c r="AI249" s="10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36">
        <f t="shared" si="72"/>
        <v>44508</v>
      </c>
      <c r="B250" s="14">
        <f t="shared" ca="1" si="81"/>
        <v>1.09532037</v>
      </c>
      <c r="C250" s="13">
        <f t="shared" ca="1" si="73"/>
        <v>1.00166198</v>
      </c>
      <c r="D250" s="12">
        <f ca="1">IF(A250&lt;$B$1,VLOOKUP(A250,[1]DI!$A$4:$B$15000,2,FALSE),0)</f>
        <v>7.6499999999999999E-2</v>
      </c>
      <c r="E250" s="13">
        <f t="shared" ca="1" si="82"/>
        <v>1.0002925600000001</v>
      </c>
      <c r="F250" s="13">
        <f ca="1">(TRUNC(PRODUCT($E$12:$E249),16))</f>
        <v>1.0277367329743701</v>
      </c>
      <c r="G250" s="13">
        <f t="shared" si="83"/>
        <v>1</v>
      </c>
      <c r="H250" s="13">
        <f t="shared" ca="1" si="84"/>
        <v>1.02773673</v>
      </c>
      <c r="I250" s="12">
        <f t="shared" si="85"/>
        <v>0.1</v>
      </c>
      <c r="J250" s="30">
        <f t="shared" si="74"/>
        <v>44270</v>
      </c>
      <c r="K250" s="2">
        <f t="shared" si="75"/>
        <v>164</v>
      </c>
      <c r="L250" s="15">
        <f t="shared" si="76"/>
        <v>164</v>
      </c>
      <c r="M250" s="11">
        <f t="shared" si="68"/>
        <v>1.0639913489999999</v>
      </c>
      <c r="N250" s="11">
        <f t="shared" ca="1" si="69"/>
        <v>1.09350299</v>
      </c>
      <c r="O250" s="15">
        <f t="shared" si="77"/>
        <v>0</v>
      </c>
      <c r="P250" s="13">
        <f t="shared" ca="1" si="70"/>
        <v>9.3658389999999994E-2</v>
      </c>
      <c r="Q250" s="19">
        <f t="shared" si="71"/>
        <v>0</v>
      </c>
      <c r="R250" s="13">
        <f t="shared" si="78"/>
        <v>0</v>
      </c>
      <c r="S250" s="13"/>
      <c r="T250" s="13"/>
      <c r="U250" s="13"/>
      <c r="V250" s="13"/>
      <c r="W250" s="4" t="str">
        <f t="shared" si="79"/>
        <v>J=</v>
      </c>
      <c r="X250" s="30">
        <f t="shared" si="80"/>
        <v>44635</v>
      </c>
      <c r="Y250" s="3"/>
      <c r="Z250" s="71">
        <f>[2]Plan1!$A320</f>
        <v>46472</v>
      </c>
      <c r="AA250" s="71" t="str">
        <f>[2]Plan1!$C320</f>
        <v>Paixão de Cristo</v>
      </c>
      <c r="AB250" s="64"/>
      <c r="AC250" s="1"/>
      <c r="AD250" s="26"/>
      <c r="AE250" s="62"/>
      <c r="AF250" s="62"/>
      <c r="AG250" s="62"/>
      <c r="AH250" s="64"/>
      <c r="AI250" s="10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36">
        <f t="shared" si="72"/>
        <v>44509</v>
      </c>
      <c r="B251" s="14">
        <f t="shared" ca="1" si="81"/>
        <v>1.0960552799999999</v>
      </c>
      <c r="C251" s="13">
        <f t="shared" ca="1" si="73"/>
        <v>1.00166198</v>
      </c>
      <c r="D251" s="12">
        <f ca="1">IF(A251&lt;$B$1,VLOOKUP(A251,[1]DI!$A$4:$B$15000,2,FALSE),0)</f>
        <v>7.6499999999999999E-2</v>
      </c>
      <c r="E251" s="13">
        <f t="shared" ca="1" si="82"/>
        <v>1.0002925600000001</v>
      </c>
      <c r="F251" s="13">
        <f ca="1">(TRUNC(PRODUCT($E$12:$E250),16))</f>
        <v>1.0280374076329599</v>
      </c>
      <c r="G251" s="13">
        <f t="shared" si="83"/>
        <v>1</v>
      </c>
      <c r="H251" s="13">
        <f t="shared" ca="1" si="84"/>
        <v>1.02803741</v>
      </c>
      <c r="I251" s="12">
        <f t="shared" si="85"/>
        <v>0.1</v>
      </c>
      <c r="J251" s="30">
        <f t="shared" si="74"/>
        <v>44270</v>
      </c>
      <c r="K251" s="2">
        <f t="shared" si="75"/>
        <v>165</v>
      </c>
      <c r="L251" s="15">
        <f t="shared" si="76"/>
        <v>165</v>
      </c>
      <c r="M251" s="11">
        <f t="shared" si="68"/>
        <v>1.0643938420000001</v>
      </c>
      <c r="N251" s="11">
        <f t="shared" ca="1" si="69"/>
        <v>1.0942366889999999</v>
      </c>
      <c r="O251" s="15">
        <f t="shared" si="77"/>
        <v>0</v>
      </c>
      <c r="P251" s="13">
        <f t="shared" ca="1" si="70"/>
        <v>9.4393299999999999E-2</v>
      </c>
      <c r="Q251" s="19">
        <f t="shared" si="71"/>
        <v>0</v>
      </c>
      <c r="R251" s="13">
        <f t="shared" si="78"/>
        <v>0</v>
      </c>
      <c r="S251" s="13"/>
      <c r="T251" s="13"/>
      <c r="U251" s="13"/>
      <c r="V251" s="13"/>
      <c r="W251" s="4" t="str">
        <f t="shared" si="79"/>
        <v>J=</v>
      </c>
      <c r="X251" s="30">
        <f t="shared" si="80"/>
        <v>44635</v>
      </c>
      <c r="Y251" s="3"/>
      <c r="Z251" s="71">
        <f>[2]Plan1!$A321</f>
        <v>46498</v>
      </c>
      <c r="AA251" s="71" t="str">
        <f>[2]Plan1!$C321</f>
        <v>Tiradentes</v>
      </c>
      <c r="AB251" s="64"/>
      <c r="AC251" s="1"/>
      <c r="AD251" s="26"/>
      <c r="AE251" s="62"/>
      <c r="AF251" s="62"/>
      <c r="AG251" s="62"/>
      <c r="AH251" s="64"/>
      <c r="AI251" s="10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36">
        <f t="shared" si="72"/>
        <v>44510</v>
      </c>
      <c r="B252" s="14">
        <f t="shared" ca="1" si="81"/>
        <v>1.09679069</v>
      </c>
      <c r="C252" s="13">
        <f t="shared" ca="1" si="73"/>
        <v>1.00166198</v>
      </c>
      <c r="D252" s="12">
        <f ca="1">IF(A252&lt;$B$1,VLOOKUP(A252,[1]DI!$A$4:$B$15000,2,FALSE),0)</f>
        <v>7.6499999999999999E-2</v>
      </c>
      <c r="E252" s="13">
        <f t="shared" ca="1" si="82"/>
        <v>1.0002925600000001</v>
      </c>
      <c r="F252" s="13">
        <f ca="1">(TRUNC(PRODUCT($E$12:$E251),16))</f>
        <v>1.0283381702569401</v>
      </c>
      <c r="G252" s="13">
        <f t="shared" si="83"/>
        <v>1</v>
      </c>
      <c r="H252" s="13">
        <f t="shared" ca="1" si="84"/>
        <v>1.0283381700000001</v>
      </c>
      <c r="I252" s="12">
        <f t="shared" si="85"/>
        <v>0.1</v>
      </c>
      <c r="J252" s="30">
        <f t="shared" si="74"/>
        <v>44270</v>
      </c>
      <c r="K252" s="2">
        <f t="shared" si="75"/>
        <v>166</v>
      </c>
      <c r="L252" s="15">
        <f t="shared" si="76"/>
        <v>166</v>
      </c>
      <c r="M252" s="11">
        <f t="shared" si="68"/>
        <v>1.064796488</v>
      </c>
      <c r="N252" s="11">
        <f t="shared" ca="1" si="69"/>
        <v>1.094970872</v>
      </c>
      <c r="O252" s="15">
        <f t="shared" si="77"/>
        <v>0</v>
      </c>
      <c r="P252" s="13">
        <f t="shared" ca="1" si="70"/>
        <v>9.5128710000000005E-2</v>
      </c>
      <c r="Q252" s="19">
        <f t="shared" si="71"/>
        <v>0</v>
      </c>
      <c r="R252" s="13">
        <f t="shared" si="78"/>
        <v>0</v>
      </c>
      <c r="S252" s="13"/>
      <c r="T252" s="13"/>
      <c r="U252" s="13"/>
      <c r="V252" s="13"/>
      <c r="W252" s="4" t="str">
        <f t="shared" si="79"/>
        <v>J=</v>
      </c>
      <c r="X252" s="30">
        <f t="shared" si="80"/>
        <v>44635</v>
      </c>
      <c r="Y252" s="3"/>
      <c r="Z252" s="71">
        <f>[2]Plan1!$A322</f>
        <v>46508</v>
      </c>
      <c r="AA252" s="71" t="str">
        <f>[2]Plan1!$C322</f>
        <v>Dia do Trabalho</v>
      </c>
      <c r="AB252" s="64"/>
      <c r="AC252" s="1"/>
      <c r="AD252" s="26"/>
      <c r="AE252" s="62"/>
      <c r="AF252" s="62"/>
      <c r="AG252" s="62"/>
      <c r="AH252" s="64"/>
      <c r="AI252" s="10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36">
        <f t="shared" si="72"/>
        <v>44511</v>
      </c>
      <c r="B253" s="14">
        <f t="shared" ca="1" si="81"/>
        <v>1.09752659</v>
      </c>
      <c r="C253" s="13">
        <f t="shared" ca="1" si="73"/>
        <v>1.00166198</v>
      </c>
      <c r="D253" s="12">
        <f ca="1">IF(A253&lt;$B$1,VLOOKUP(A253,[1]DI!$A$4:$B$15000,2,FALSE),0)</f>
        <v>7.6499999999999999E-2</v>
      </c>
      <c r="E253" s="13">
        <f t="shared" ca="1" si="82"/>
        <v>1.0002925600000001</v>
      </c>
      <c r="F253" s="13">
        <f ca="1">(TRUNC(PRODUCT($E$12:$E252),16))</f>
        <v>1.02863902087203</v>
      </c>
      <c r="G253" s="13">
        <f t="shared" si="83"/>
        <v>1</v>
      </c>
      <c r="H253" s="13">
        <f t="shared" ca="1" si="84"/>
        <v>1.02863902</v>
      </c>
      <c r="I253" s="12">
        <f t="shared" si="85"/>
        <v>0.1</v>
      </c>
      <c r="J253" s="30">
        <f t="shared" si="74"/>
        <v>44270</v>
      </c>
      <c r="K253" s="2">
        <f t="shared" si="75"/>
        <v>167</v>
      </c>
      <c r="L253" s="15">
        <f t="shared" si="76"/>
        <v>167</v>
      </c>
      <c r="M253" s="11">
        <f t="shared" si="68"/>
        <v>1.0651992859999999</v>
      </c>
      <c r="N253" s="11">
        <f t="shared" ca="1" si="69"/>
        <v>1.0957055499999999</v>
      </c>
      <c r="O253" s="15">
        <f t="shared" si="77"/>
        <v>0</v>
      </c>
      <c r="P253" s="13">
        <f t="shared" ca="1" si="70"/>
        <v>9.5864610000000003E-2</v>
      </c>
      <c r="Q253" s="19">
        <f t="shared" si="71"/>
        <v>0</v>
      </c>
      <c r="R253" s="13">
        <f t="shared" si="78"/>
        <v>0</v>
      </c>
      <c r="S253" s="13"/>
      <c r="T253" s="13"/>
      <c r="U253" s="13"/>
      <c r="V253" s="13"/>
      <c r="W253" s="4" t="str">
        <f t="shared" si="79"/>
        <v>J=</v>
      </c>
      <c r="X253" s="30">
        <f t="shared" si="80"/>
        <v>44635</v>
      </c>
      <c r="Y253" s="3"/>
      <c r="Z253" s="71">
        <f>[2]Plan1!$A323</f>
        <v>46534</v>
      </c>
      <c r="AA253" s="71" t="str">
        <f>[2]Plan1!$C323</f>
        <v>Corpus Christi</v>
      </c>
      <c r="AB253" s="64"/>
      <c r="AC253" s="1"/>
      <c r="AD253" s="26"/>
      <c r="AE253" s="62"/>
      <c r="AF253" s="62"/>
      <c r="AG253" s="62"/>
      <c r="AH253" s="64"/>
      <c r="AI253" s="10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36">
        <f t="shared" si="72"/>
        <v>44512</v>
      </c>
      <c r="B254" s="14">
        <f t="shared" ca="1" si="81"/>
        <v>1.0982629799999999</v>
      </c>
      <c r="C254" s="13">
        <f t="shared" ca="1" si="73"/>
        <v>1.00166198</v>
      </c>
      <c r="D254" s="12">
        <f ca="1">IF(A254&lt;$B$1,VLOOKUP(A254,[1]DI!$A$4:$B$15000,2,FALSE),0)</f>
        <v>7.6499999999999999E-2</v>
      </c>
      <c r="E254" s="13">
        <f t="shared" ca="1" si="82"/>
        <v>1.0002925600000001</v>
      </c>
      <c r="F254" s="13">
        <f ca="1">(TRUNC(PRODUCT($E$12:$E253),16))</f>
        <v>1.0289399595039801</v>
      </c>
      <c r="G254" s="13">
        <f t="shared" si="83"/>
        <v>1</v>
      </c>
      <c r="H254" s="13">
        <f t="shared" ca="1" si="84"/>
        <v>1.02893996</v>
      </c>
      <c r="I254" s="12">
        <f t="shared" si="85"/>
        <v>0.1</v>
      </c>
      <c r="J254" s="30">
        <f t="shared" si="74"/>
        <v>44270</v>
      </c>
      <c r="K254" s="2">
        <f t="shared" si="75"/>
        <v>168</v>
      </c>
      <c r="L254" s="15">
        <f t="shared" si="76"/>
        <v>168</v>
      </c>
      <c r="M254" s="11">
        <f t="shared" si="68"/>
        <v>1.065602237</v>
      </c>
      <c r="N254" s="11">
        <f t="shared" ca="1" si="69"/>
        <v>1.096440723</v>
      </c>
      <c r="O254" s="15">
        <f t="shared" si="77"/>
        <v>0</v>
      </c>
      <c r="P254" s="13">
        <f t="shared" ca="1" si="70"/>
        <v>9.6601000000000006E-2</v>
      </c>
      <c r="Q254" s="19">
        <f t="shared" si="71"/>
        <v>0</v>
      </c>
      <c r="R254" s="13">
        <f t="shared" si="78"/>
        <v>0</v>
      </c>
      <c r="S254" s="13"/>
      <c r="T254" s="13"/>
      <c r="U254" s="13"/>
      <c r="V254" s="13"/>
      <c r="W254" s="4" t="str">
        <f t="shared" si="79"/>
        <v>J=</v>
      </c>
      <c r="X254" s="30">
        <f t="shared" si="80"/>
        <v>44635</v>
      </c>
      <c r="Y254" s="3"/>
      <c r="Z254" s="71">
        <f>[2]Plan1!$A324</f>
        <v>46637</v>
      </c>
      <c r="AA254" s="71" t="str">
        <f>[2]Plan1!$C324</f>
        <v>Independência do Brasil</v>
      </c>
      <c r="AB254" s="64"/>
      <c r="AC254" s="1"/>
      <c r="AD254" s="26"/>
      <c r="AE254" s="62"/>
      <c r="AF254" s="62"/>
      <c r="AG254" s="62"/>
      <c r="AH254" s="64"/>
      <c r="AI254" s="10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36">
        <f t="shared" si="72"/>
        <v>44513</v>
      </c>
      <c r="B255" s="14">
        <f t="shared" ca="1" si="81"/>
        <v>1.0989998699999999</v>
      </c>
      <c r="C255" s="13">
        <f t="shared" ca="1" si="73"/>
        <v>1.00166198</v>
      </c>
      <c r="D255" s="12">
        <f ca="1">IF(A255&lt;$B$1,VLOOKUP(A255,[1]DI!$A$4:$B$15000,2,FALSE),0)</f>
        <v>0</v>
      </c>
      <c r="E255" s="13">
        <f t="shared" ca="1" si="82"/>
        <v>1</v>
      </c>
      <c r="F255" s="13">
        <f ca="1">(TRUNC(PRODUCT($E$12:$E254),16))</f>
        <v>1.0292409861785301</v>
      </c>
      <c r="G255" s="13">
        <f t="shared" si="83"/>
        <v>1</v>
      </c>
      <c r="H255" s="13">
        <f t="shared" ca="1" si="84"/>
        <v>1.0292409899999999</v>
      </c>
      <c r="I255" s="12">
        <f t="shared" si="85"/>
        <v>0.1</v>
      </c>
      <c r="J255" s="30">
        <f t="shared" si="74"/>
        <v>44270</v>
      </c>
      <c r="K255" s="2">
        <f t="shared" si="75"/>
        <v>168</v>
      </c>
      <c r="L255" s="15">
        <f t="shared" si="76"/>
        <v>169</v>
      </c>
      <c r="M255" s="11">
        <f t="shared" si="68"/>
        <v>1.06600534</v>
      </c>
      <c r="N255" s="11">
        <f t="shared" ca="1" si="69"/>
        <v>1.0971763910000001</v>
      </c>
      <c r="O255" s="15">
        <f t="shared" si="77"/>
        <v>0</v>
      </c>
      <c r="P255" s="13">
        <f t="shared" ca="1" si="70"/>
        <v>9.7337889999999996E-2</v>
      </c>
      <c r="Q255" s="19">
        <f t="shared" si="71"/>
        <v>0</v>
      </c>
      <c r="R255" s="13">
        <f t="shared" si="78"/>
        <v>0</v>
      </c>
      <c r="S255" s="13"/>
      <c r="T255" s="13"/>
      <c r="U255" s="13"/>
      <c r="V255" s="13"/>
      <c r="W255" s="4" t="str">
        <f t="shared" si="79"/>
        <v>J=</v>
      </c>
      <c r="X255" s="30">
        <f t="shared" si="80"/>
        <v>44635</v>
      </c>
      <c r="Y255" s="3"/>
      <c r="Z255" s="71">
        <f>[2]Plan1!$A325</f>
        <v>46672</v>
      </c>
      <c r="AA255" s="71" t="str">
        <f>[2]Plan1!$C325</f>
        <v>Nossa Sr.a Aparecida - Padroeira do Brasil</v>
      </c>
      <c r="AB255" s="64"/>
      <c r="AC255" s="1"/>
      <c r="AD255" s="26"/>
      <c r="AE255" s="62"/>
      <c r="AF255" s="62"/>
      <c r="AG255" s="62"/>
      <c r="AH255" s="64"/>
      <c r="AI255" s="10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36">
        <f t="shared" si="72"/>
        <v>44514</v>
      </c>
      <c r="B256" s="14">
        <f t="shared" ca="1" si="81"/>
        <v>1.0989998699999999</v>
      </c>
      <c r="C256" s="13">
        <f t="shared" ca="1" si="73"/>
        <v>1.00166198</v>
      </c>
      <c r="D256" s="12">
        <f ca="1">IF(A256&lt;$B$1,VLOOKUP(A256,[1]DI!$A$4:$B$15000,2,FALSE),0)</f>
        <v>0</v>
      </c>
      <c r="E256" s="13">
        <f t="shared" ca="1" si="82"/>
        <v>1</v>
      </c>
      <c r="F256" s="13">
        <f ca="1">(TRUNC(PRODUCT($E$12:$E255),16))</f>
        <v>1.0292409861785301</v>
      </c>
      <c r="G256" s="13">
        <f t="shared" si="83"/>
        <v>1</v>
      </c>
      <c r="H256" s="13">
        <f t="shared" ca="1" si="84"/>
        <v>1.0292409899999999</v>
      </c>
      <c r="I256" s="12">
        <f t="shared" si="85"/>
        <v>0.1</v>
      </c>
      <c r="J256" s="30">
        <f t="shared" si="74"/>
        <v>44270</v>
      </c>
      <c r="K256" s="2">
        <f t="shared" si="75"/>
        <v>168</v>
      </c>
      <c r="L256" s="15">
        <f t="shared" si="76"/>
        <v>169</v>
      </c>
      <c r="M256" s="11">
        <f t="shared" si="68"/>
        <v>1.06600534</v>
      </c>
      <c r="N256" s="11">
        <f t="shared" ca="1" si="69"/>
        <v>1.0971763910000001</v>
      </c>
      <c r="O256" s="15">
        <f t="shared" si="77"/>
        <v>0</v>
      </c>
      <c r="P256" s="13">
        <f t="shared" ca="1" si="70"/>
        <v>9.7337889999999996E-2</v>
      </c>
      <c r="Q256" s="19">
        <f t="shared" si="71"/>
        <v>0</v>
      </c>
      <c r="R256" s="13">
        <f t="shared" si="78"/>
        <v>0</v>
      </c>
      <c r="S256" s="13"/>
      <c r="T256" s="13"/>
      <c r="U256" s="13"/>
      <c r="V256" s="13"/>
      <c r="W256" s="4" t="str">
        <f t="shared" si="79"/>
        <v>J=</v>
      </c>
      <c r="X256" s="30">
        <f t="shared" si="80"/>
        <v>44635</v>
      </c>
      <c r="Y256" s="3"/>
      <c r="Z256" s="71">
        <f>[2]Plan1!$A326</f>
        <v>46693</v>
      </c>
      <c r="AA256" s="71" t="str">
        <f>[2]Plan1!$C326</f>
        <v>Finados</v>
      </c>
      <c r="AB256" s="64"/>
      <c r="AC256" s="1"/>
      <c r="AD256" s="26"/>
      <c r="AE256" s="62"/>
      <c r="AF256" s="62"/>
      <c r="AG256" s="62"/>
      <c r="AH256" s="64"/>
      <c r="AI256" s="10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ht="18.75" x14ac:dyDescent="0.3">
      <c r="A257" s="129">
        <f t="shared" si="72"/>
        <v>44515</v>
      </c>
      <c r="B257" s="130">
        <f t="shared" ca="1" si="81"/>
        <v>1.0989998699999999</v>
      </c>
      <c r="C257" s="131">
        <f t="shared" ca="1" si="73"/>
        <v>1.00166198</v>
      </c>
      <c r="D257" s="132">
        <f ca="1">IF(A257&lt;$B$1,VLOOKUP(A257,[1]DI!$A$4:$B$15000,2,FALSE),0)</f>
        <v>0</v>
      </c>
      <c r="E257" s="131">
        <f t="shared" ca="1" si="82"/>
        <v>1</v>
      </c>
      <c r="F257" s="131">
        <f ca="1">(TRUNC(PRODUCT($E$12:$E256),16))</f>
        <v>1.0292409861785301</v>
      </c>
      <c r="G257" s="131">
        <f t="shared" si="83"/>
        <v>1</v>
      </c>
      <c r="H257" s="131">
        <f t="shared" ca="1" si="84"/>
        <v>1.0292409899999999</v>
      </c>
      <c r="I257" s="132">
        <f t="shared" si="85"/>
        <v>0.1</v>
      </c>
      <c r="J257" s="129">
        <f t="shared" si="74"/>
        <v>44270</v>
      </c>
      <c r="K257" s="133">
        <f t="shared" si="75"/>
        <v>168</v>
      </c>
      <c r="L257" s="134">
        <f t="shared" si="76"/>
        <v>169</v>
      </c>
      <c r="M257" s="135">
        <f t="shared" si="68"/>
        <v>1.06600534</v>
      </c>
      <c r="N257" s="135">
        <f t="shared" ca="1" si="69"/>
        <v>1.0971763910000001</v>
      </c>
      <c r="O257" s="134">
        <f t="shared" si="77"/>
        <v>0</v>
      </c>
      <c r="P257" s="131">
        <f t="shared" ca="1" si="70"/>
        <v>9.7337889999999996E-2</v>
      </c>
      <c r="Q257" s="136">
        <f t="shared" si="71"/>
        <v>0</v>
      </c>
      <c r="R257" s="131">
        <f t="shared" si="78"/>
        <v>0</v>
      </c>
      <c r="S257" s="127">
        <f ca="1">TRUNC(0.02*($P257),8)</f>
        <v>1.9467499999999999E-3</v>
      </c>
      <c r="U257" s="13"/>
      <c r="V257" s="13"/>
      <c r="W257" s="4" t="str">
        <f t="shared" si="79"/>
        <v>J=</v>
      </c>
      <c r="X257" s="30">
        <f t="shared" si="80"/>
        <v>44635</v>
      </c>
      <c r="Y257" s="3"/>
      <c r="Z257" s="71">
        <f>[2]Plan1!$A327</f>
        <v>46706</v>
      </c>
      <c r="AA257" s="71" t="str">
        <f>[2]Plan1!$C327</f>
        <v>Proclamação da República</v>
      </c>
      <c r="AB257" s="64"/>
      <c r="AC257" s="1"/>
      <c r="AD257" s="26"/>
      <c r="AE257" s="62"/>
      <c r="AF257" s="62"/>
      <c r="AG257" s="62"/>
      <c r="AH257" s="64"/>
      <c r="AI257" s="10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ht="18.75" x14ac:dyDescent="0.3">
      <c r="A258" s="36">
        <f t="shared" si="72"/>
        <v>44516</v>
      </c>
      <c r="B258" s="14">
        <f t="shared" ca="1" si="81"/>
        <v>1.1011358</v>
      </c>
      <c r="C258" s="127">
        <f ca="1">(C257-R257+S257)</f>
        <v>1.0036087300000001</v>
      </c>
      <c r="D258" s="12">
        <f ca="1">IF(A258&lt;$B$1,VLOOKUP(A258,[1]DI!$A$4:$B$15000,2,FALSE),0)</f>
        <v>7.6499999999999999E-2</v>
      </c>
      <c r="E258" s="13">
        <f t="shared" ca="1" si="82"/>
        <v>1.0002925600000001</v>
      </c>
      <c r="F258" s="13">
        <f ca="1">(TRUNC(PRODUCT($E$12:$E257),16))</f>
        <v>1.0292409861785301</v>
      </c>
      <c r="G258" s="13">
        <f t="shared" si="83"/>
        <v>1</v>
      </c>
      <c r="H258" s="13">
        <f t="shared" ca="1" si="84"/>
        <v>1.0292409899999999</v>
      </c>
      <c r="I258" s="12">
        <f t="shared" si="85"/>
        <v>0.1</v>
      </c>
      <c r="J258" s="30">
        <f t="shared" si="74"/>
        <v>44270</v>
      </c>
      <c r="K258" s="2">
        <f t="shared" si="75"/>
        <v>169</v>
      </c>
      <c r="L258" s="15">
        <f t="shared" si="76"/>
        <v>169</v>
      </c>
      <c r="M258" s="11">
        <f t="shared" si="68"/>
        <v>1.06600534</v>
      </c>
      <c r="N258" s="11">
        <f t="shared" ca="1" si="69"/>
        <v>1.0971763910000001</v>
      </c>
      <c r="O258" s="15">
        <f t="shared" si="77"/>
        <v>0</v>
      </c>
      <c r="P258" s="13">
        <f t="shared" ca="1" si="70"/>
        <v>9.7527069999999993E-2</v>
      </c>
      <c r="Q258" s="19">
        <f t="shared" si="71"/>
        <v>0</v>
      </c>
      <c r="R258" s="13">
        <f t="shared" si="78"/>
        <v>0</v>
      </c>
      <c r="S258" s="13"/>
      <c r="T258" s="13"/>
      <c r="U258" s="13"/>
      <c r="V258" s="13"/>
      <c r="W258" s="4" t="str">
        <f t="shared" si="79"/>
        <v>J=</v>
      </c>
      <c r="X258" s="30">
        <f t="shared" si="80"/>
        <v>44635</v>
      </c>
      <c r="Y258" s="3"/>
      <c r="Z258" s="71">
        <f>[2]Plan1!$A328</f>
        <v>46711</v>
      </c>
      <c r="AA258" s="71" t="str">
        <f>[2]Plan1!$C328</f>
        <v>Dia Nacional de Zumbi e da Consciência Negra</v>
      </c>
      <c r="AB258" s="64"/>
      <c r="AC258" s="1"/>
      <c r="AD258" s="26"/>
      <c r="AE258" s="62"/>
      <c r="AF258" s="62"/>
      <c r="AG258" s="62"/>
      <c r="AH258" s="64"/>
      <c r="AI258" s="10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36">
        <f t="shared" si="72"/>
        <v>44517</v>
      </c>
      <c r="B259" s="14">
        <f t="shared" ca="1" si="81"/>
        <v>1.1018746100000001</v>
      </c>
      <c r="C259" s="13">
        <f t="shared" ca="1" si="73"/>
        <v>1.0036087300000001</v>
      </c>
      <c r="D259" s="12">
        <f ca="1">IF(A259&lt;$B$1,VLOOKUP(A259,[1]DI!$A$4:$B$15000,2,FALSE),0)</f>
        <v>7.6499999999999999E-2</v>
      </c>
      <c r="E259" s="13">
        <f t="shared" ca="1" si="82"/>
        <v>1.0002925600000001</v>
      </c>
      <c r="F259" s="13">
        <f ca="1">(TRUNC(PRODUCT($E$12:$E258),16))</f>
        <v>1.02954210092145</v>
      </c>
      <c r="G259" s="13">
        <f t="shared" si="83"/>
        <v>1</v>
      </c>
      <c r="H259" s="13">
        <f t="shared" ca="1" si="84"/>
        <v>1.0295421</v>
      </c>
      <c r="I259" s="12">
        <f t="shared" si="85"/>
        <v>0.1</v>
      </c>
      <c r="J259" s="30">
        <f t="shared" si="74"/>
        <v>44270</v>
      </c>
      <c r="K259" s="2">
        <f t="shared" si="75"/>
        <v>170</v>
      </c>
      <c r="L259" s="15">
        <f t="shared" si="76"/>
        <v>170</v>
      </c>
      <c r="M259" s="11">
        <f t="shared" si="68"/>
        <v>1.066408595</v>
      </c>
      <c r="N259" s="11">
        <f t="shared" ca="1" si="69"/>
        <v>1.0979125439999999</v>
      </c>
      <c r="O259" s="15">
        <f t="shared" si="77"/>
        <v>0</v>
      </c>
      <c r="P259" s="13">
        <f t="shared" ca="1" si="70"/>
        <v>9.826588E-2</v>
      </c>
      <c r="Q259" s="19">
        <f t="shared" si="71"/>
        <v>0</v>
      </c>
      <c r="R259" s="13">
        <f t="shared" si="78"/>
        <v>0</v>
      </c>
      <c r="S259" s="13"/>
      <c r="T259" s="13"/>
      <c r="U259" s="13"/>
      <c r="V259" s="13"/>
      <c r="W259" s="4" t="str">
        <f t="shared" si="79"/>
        <v>J=</v>
      </c>
      <c r="X259" s="30">
        <f t="shared" si="80"/>
        <v>44635</v>
      </c>
      <c r="Y259" s="3"/>
      <c r="Z259" s="71">
        <f>[2]Plan1!$A329</f>
        <v>46746</v>
      </c>
      <c r="AA259" s="71" t="str">
        <f>[2]Plan1!$C329</f>
        <v>Natal</v>
      </c>
      <c r="AB259" s="64"/>
      <c r="AC259" s="1"/>
      <c r="AD259" s="26"/>
      <c r="AE259" s="62"/>
      <c r="AF259" s="62"/>
      <c r="AG259" s="62"/>
      <c r="AH259" s="64"/>
      <c r="AI259" s="10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36">
        <f t="shared" si="72"/>
        <v>44518</v>
      </c>
      <c r="B260" s="14">
        <f t="shared" ca="1" si="81"/>
        <v>1.10261392</v>
      </c>
      <c r="C260" s="13">
        <f t="shared" ca="1" si="73"/>
        <v>1.0036087300000001</v>
      </c>
      <c r="D260" s="12">
        <f ca="1">IF(A260&lt;$B$1,VLOOKUP(A260,[1]DI!$A$4:$B$15000,2,FALSE),0)</f>
        <v>7.6499999999999999E-2</v>
      </c>
      <c r="E260" s="13">
        <f t="shared" ca="1" si="82"/>
        <v>1.0002925600000001</v>
      </c>
      <c r="F260" s="13">
        <f ca="1">(TRUNC(PRODUCT($E$12:$E259),16))</f>
        <v>1.02984330375849</v>
      </c>
      <c r="G260" s="13">
        <f t="shared" si="83"/>
        <v>1</v>
      </c>
      <c r="H260" s="13">
        <f t="shared" ca="1" si="84"/>
        <v>1.0298433</v>
      </c>
      <c r="I260" s="12">
        <f t="shared" si="85"/>
        <v>0.1</v>
      </c>
      <c r="J260" s="30">
        <f t="shared" si="74"/>
        <v>44270</v>
      </c>
      <c r="K260" s="2">
        <f t="shared" si="75"/>
        <v>171</v>
      </c>
      <c r="L260" s="15">
        <f t="shared" si="76"/>
        <v>171</v>
      </c>
      <c r="M260" s="11">
        <f t="shared" si="68"/>
        <v>1.0668120029999999</v>
      </c>
      <c r="N260" s="11">
        <f t="shared" ca="1" si="69"/>
        <v>1.0986491940000001</v>
      </c>
      <c r="O260" s="15">
        <f t="shared" si="77"/>
        <v>0</v>
      </c>
      <c r="P260" s="13">
        <f t="shared" ca="1" si="70"/>
        <v>9.9005190000000007E-2</v>
      </c>
      <c r="Q260" s="19">
        <f t="shared" si="71"/>
        <v>0</v>
      </c>
      <c r="R260" s="13">
        <f t="shared" si="78"/>
        <v>0</v>
      </c>
      <c r="S260" s="13"/>
      <c r="T260" s="13"/>
      <c r="U260" s="13"/>
      <c r="V260" s="13"/>
      <c r="W260" s="4" t="str">
        <f t="shared" si="79"/>
        <v>J=</v>
      </c>
      <c r="X260" s="30">
        <f t="shared" si="80"/>
        <v>44635</v>
      </c>
      <c r="Y260" s="3"/>
      <c r="Z260" s="71">
        <f>[2]Plan1!$A330</f>
        <v>46753</v>
      </c>
      <c r="AA260" s="71" t="str">
        <f>[2]Plan1!$C330</f>
        <v>Confraternização Universal</v>
      </c>
      <c r="AB260" s="64"/>
      <c r="AC260" s="1"/>
      <c r="AD260" s="26"/>
      <c r="AE260" s="62"/>
      <c r="AF260" s="62"/>
      <c r="AG260" s="62"/>
      <c r="AH260" s="64"/>
      <c r="AI260" s="10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36">
        <f t="shared" si="72"/>
        <v>44519</v>
      </c>
      <c r="B261" s="14">
        <f t="shared" ca="1" si="81"/>
        <v>1.1033537200000001</v>
      </c>
      <c r="C261" s="13">
        <f t="shared" ca="1" si="73"/>
        <v>1.0036087300000001</v>
      </c>
      <c r="D261" s="12">
        <f ca="1">IF(A261&lt;$B$1,VLOOKUP(A261,[1]DI!$A$4:$B$15000,2,FALSE),0)</f>
        <v>7.6499999999999999E-2</v>
      </c>
      <c r="E261" s="13">
        <f t="shared" ca="1" si="82"/>
        <v>1.0002925600000001</v>
      </c>
      <c r="F261" s="13">
        <f ca="1">(TRUNC(PRODUCT($E$12:$E260),16))</f>
        <v>1.03014459471544</v>
      </c>
      <c r="G261" s="13">
        <f t="shared" si="83"/>
        <v>1</v>
      </c>
      <c r="H261" s="13">
        <f t="shared" ca="1" si="84"/>
        <v>1.0301445899999999</v>
      </c>
      <c r="I261" s="12">
        <f t="shared" si="85"/>
        <v>0.1</v>
      </c>
      <c r="J261" s="30">
        <f t="shared" si="74"/>
        <v>44270</v>
      </c>
      <c r="K261" s="2">
        <f t="shared" si="75"/>
        <v>172</v>
      </c>
      <c r="L261" s="15">
        <f t="shared" si="76"/>
        <v>172</v>
      </c>
      <c r="M261" s="11">
        <f t="shared" si="68"/>
        <v>1.0672155640000001</v>
      </c>
      <c r="N261" s="11">
        <f t="shared" ca="1" si="69"/>
        <v>1.0993863399999999</v>
      </c>
      <c r="O261" s="15">
        <f t="shared" si="77"/>
        <v>0</v>
      </c>
      <c r="P261" s="13">
        <f t="shared" ca="1" si="70"/>
        <v>9.9744990000000006E-2</v>
      </c>
      <c r="Q261" s="19">
        <f t="shared" si="71"/>
        <v>0</v>
      </c>
      <c r="R261" s="13">
        <f t="shared" si="78"/>
        <v>0</v>
      </c>
      <c r="S261" s="13"/>
      <c r="T261" s="13"/>
      <c r="U261" s="13"/>
      <c r="V261" s="13"/>
      <c r="W261" s="4" t="str">
        <f t="shared" si="79"/>
        <v>J=</v>
      </c>
      <c r="X261" s="30">
        <f t="shared" si="80"/>
        <v>44635</v>
      </c>
      <c r="Y261" s="3"/>
      <c r="Z261" s="71">
        <f>[2]Plan1!$A331</f>
        <v>46811</v>
      </c>
      <c r="AA261" s="71" t="str">
        <f>[2]Plan1!$C331</f>
        <v>Carnaval</v>
      </c>
      <c r="AB261" s="64"/>
      <c r="AC261" s="1"/>
      <c r="AD261" s="26"/>
      <c r="AE261" s="62"/>
      <c r="AF261" s="62"/>
      <c r="AG261" s="62"/>
      <c r="AH261" s="64"/>
      <c r="AI261" s="10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36">
        <f t="shared" si="72"/>
        <v>44520</v>
      </c>
      <c r="B262" s="14">
        <f t="shared" ca="1" si="81"/>
        <v>1.1040940300000002</v>
      </c>
      <c r="C262" s="13">
        <f t="shared" ca="1" si="73"/>
        <v>1.0036087300000001</v>
      </c>
      <c r="D262" s="12">
        <f ca="1">IF(A262&lt;$B$1,VLOOKUP(A262,[1]DI!$A$4:$B$15000,2,FALSE),0)</f>
        <v>0</v>
      </c>
      <c r="E262" s="13">
        <f t="shared" ca="1" si="82"/>
        <v>1</v>
      </c>
      <c r="F262" s="13">
        <f ca="1">(TRUNC(PRODUCT($E$12:$E261),16))</f>
        <v>1.03044597381807</v>
      </c>
      <c r="G262" s="13">
        <f t="shared" si="83"/>
        <v>1</v>
      </c>
      <c r="H262" s="13">
        <f t="shared" ca="1" si="84"/>
        <v>1.0304459699999999</v>
      </c>
      <c r="I262" s="12">
        <f t="shared" si="85"/>
        <v>0.1</v>
      </c>
      <c r="J262" s="30">
        <f t="shared" si="74"/>
        <v>44270</v>
      </c>
      <c r="K262" s="2">
        <f t="shared" si="75"/>
        <v>172</v>
      </c>
      <c r="L262" s="15">
        <f t="shared" si="76"/>
        <v>173</v>
      </c>
      <c r="M262" s="11">
        <f t="shared" si="68"/>
        <v>1.0676192769999999</v>
      </c>
      <c r="N262" s="11">
        <f t="shared" ca="1" si="69"/>
        <v>1.1001239810000001</v>
      </c>
      <c r="O262" s="15">
        <f t="shared" si="77"/>
        <v>0</v>
      </c>
      <c r="P262" s="13">
        <f t="shared" ca="1" si="70"/>
        <v>0.1004853</v>
      </c>
      <c r="Q262" s="19">
        <f t="shared" si="71"/>
        <v>0</v>
      </c>
      <c r="R262" s="13">
        <f t="shared" si="78"/>
        <v>0</v>
      </c>
      <c r="S262" s="13"/>
      <c r="T262" s="13"/>
      <c r="U262" s="13"/>
      <c r="V262" s="13"/>
      <c r="W262" s="4" t="str">
        <f t="shared" si="79"/>
        <v>J=</v>
      </c>
      <c r="X262" s="30">
        <f t="shared" si="80"/>
        <v>44635</v>
      </c>
      <c r="Y262" s="3"/>
      <c r="Z262" s="71">
        <f>[2]Plan1!$A332</f>
        <v>46812</v>
      </c>
      <c r="AA262" s="71" t="str">
        <f>[2]Plan1!$C332</f>
        <v>Carnaval</v>
      </c>
      <c r="AB262" s="64"/>
      <c r="AC262" s="1"/>
      <c r="AD262" s="26"/>
      <c r="AE262" s="62"/>
      <c r="AF262" s="62"/>
      <c r="AG262" s="62"/>
      <c r="AH262" s="64"/>
      <c r="AI262" s="10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36">
        <f t="shared" si="72"/>
        <v>44521</v>
      </c>
      <c r="B263" s="14">
        <f t="shared" ca="1" si="81"/>
        <v>1.1040940300000002</v>
      </c>
      <c r="C263" s="13">
        <f t="shared" ca="1" si="73"/>
        <v>1.0036087300000001</v>
      </c>
      <c r="D263" s="12">
        <f ca="1">IF(A263&lt;$B$1,VLOOKUP(A263,[1]DI!$A$4:$B$15000,2,FALSE),0)</f>
        <v>0</v>
      </c>
      <c r="E263" s="13">
        <f t="shared" ca="1" si="82"/>
        <v>1</v>
      </c>
      <c r="F263" s="13">
        <f ca="1">(TRUNC(PRODUCT($E$12:$E262),16))</f>
        <v>1.03044597381807</v>
      </c>
      <c r="G263" s="13">
        <f t="shared" si="83"/>
        <v>1</v>
      </c>
      <c r="H263" s="13">
        <f t="shared" ca="1" si="84"/>
        <v>1.0304459699999999</v>
      </c>
      <c r="I263" s="12">
        <f t="shared" si="85"/>
        <v>0.1</v>
      </c>
      <c r="J263" s="30">
        <f t="shared" si="74"/>
        <v>44270</v>
      </c>
      <c r="K263" s="2">
        <f t="shared" si="75"/>
        <v>172</v>
      </c>
      <c r="L263" s="15">
        <f t="shared" si="76"/>
        <v>173</v>
      </c>
      <c r="M263" s="11">
        <f t="shared" si="68"/>
        <v>1.0676192769999999</v>
      </c>
      <c r="N263" s="11">
        <f t="shared" ca="1" si="69"/>
        <v>1.1001239810000001</v>
      </c>
      <c r="O263" s="15">
        <f t="shared" si="77"/>
        <v>0</v>
      </c>
      <c r="P263" s="13">
        <f t="shared" ca="1" si="70"/>
        <v>0.1004853</v>
      </c>
      <c r="Q263" s="19">
        <f t="shared" si="71"/>
        <v>0</v>
      </c>
      <c r="R263" s="13">
        <f t="shared" si="78"/>
        <v>0</v>
      </c>
      <c r="S263" s="13"/>
      <c r="T263" s="13"/>
      <c r="U263" s="13"/>
      <c r="V263" s="13"/>
      <c r="W263" s="4" t="str">
        <f t="shared" si="79"/>
        <v>J=</v>
      </c>
      <c r="X263" s="30">
        <f t="shared" si="80"/>
        <v>44635</v>
      </c>
      <c r="Y263" s="3"/>
      <c r="Z263" s="71">
        <f>[2]Plan1!$A333</f>
        <v>46857</v>
      </c>
      <c r="AA263" s="71" t="str">
        <f>[2]Plan1!$C333</f>
        <v>Paixão de Cristo</v>
      </c>
      <c r="AB263" s="64"/>
      <c r="AC263" s="1"/>
      <c r="AD263" s="26"/>
      <c r="AE263" s="62"/>
      <c r="AF263" s="62"/>
      <c r="AG263" s="62"/>
      <c r="AH263" s="64"/>
      <c r="AI263" s="10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36">
        <f t="shared" si="72"/>
        <v>44522</v>
      </c>
      <c r="B264" s="14">
        <f t="shared" ca="1" si="81"/>
        <v>1.1040940300000002</v>
      </c>
      <c r="C264" s="13">
        <f t="shared" ca="1" si="73"/>
        <v>1.0036087300000001</v>
      </c>
      <c r="D264" s="12">
        <f ca="1">IF(A264&lt;$B$1,VLOOKUP(A264,[1]DI!$A$4:$B$15000,2,FALSE),0)</f>
        <v>7.6499999999999999E-2</v>
      </c>
      <c r="E264" s="13">
        <f t="shared" ca="1" si="82"/>
        <v>1.0002925600000001</v>
      </c>
      <c r="F264" s="13">
        <f ca="1">(TRUNC(PRODUCT($E$12:$E263),16))</f>
        <v>1.03044597381807</v>
      </c>
      <c r="G264" s="13">
        <f t="shared" si="83"/>
        <v>1</v>
      </c>
      <c r="H264" s="13">
        <f t="shared" ca="1" si="84"/>
        <v>1.0304459699999999</v>
      </c>
      <c r="I264" s="12">
        <f t="shared" si="85"/>
        <v>0.1</v>
      </c>
      <c r="J264" s="30">
        <f t="shared" si="74"/>
        <v>44270</v>
      </c>
      <c r="K264" s="2">
        <f t="shared" si="75"/>
        <v>173</v>
      </c>
      <c r="L264" s="15">
        <f t="shared" si="76"/>
        <v>173</v>
      </c>
      <c r="M264" s="11">
        <f t="shared" si="68"/>
        <v>1.0676192769999999</v>
      </c>
      <c r="N264" s="11">
        <f t="shared" ca="1" si="69"/>
        <v>1.1001239810000001</v>
      </c>
      <c r="O264" s="15">
        <f t="shared" si="77"/>
        <v>0</v>
      </c>
      <c r="P264" s="13">
        <f t="shared" ca="1" si="70"/>
        <v>0.1004853</v>
      </c>
      <c r="Q264" s="19">
        <f t="shared" si="71"/>
        <v>0</v>
      </c>
      <c r="R264" s="13">
        <f t="shared" si="78"/>
        <v>0</v>
      </c>
      <c r="S264" s="13"/>
      <c r="T264" s="13"/>
      <c r="U264" s="13"/>
      <c r="V264" s="13"/>
      <c r="W264" s="4" t="str">
        <f t="shared" si="79"/>
        <v>J=</v>
      </c>
      <c r="X264" s="30">
        <f t="shared" si="80"/>
        <v>44635</v>
      </c>
      <c r="Y264" s="3"/>
      <c r="Z264" s="71">
        <f>[2]Plan1!$A334</f>
        <v>46864</v>
      </c>
      <c r="AA264" s="71" t="str">
        <f>[2]Plan1!$C334</f>
        <v>Tiradentes</v>
      </c>
      <c r="AB264" s="64"/>
      <c r="AC264" s="1"/>
      <c r="AD264" s="26"/>
      <c r="AE264" s="62"/>
      <c r="AF264" s="62"/>
      <c r="AG264" s="62"/>
      <c r="AH264" s="64"/>
      <c r="AI264" s="10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36">
        <f t="shared" si="72"/>
        <v>44523</v>
      </c>
      <c r="B265" s="14">
        <f t="shared" ca="1" si="81"/>
        <v>1.1048348300000002</v>
      </c>
      <c r="C265" s="13">
        <f t="shared" ca="1" si="73"/>
        <v>1.0036087300000001</v>
      </c>
      <c r="D265" s="12">
        <f ca="1">IF(A265&lt;$B$1,VLOOKUP(A265,[1]DI!$A$4:$B$15000,2,FALSE),0)</f>
        <v>7.6499999999999999E-2</v>
      </c>
      <c r="E265" s="13">
        <f t="shared" ca="1" si="82"/>
        <v>1.0002925600000001</v>
      </c>
      <c r="F265" s="13">
        <f ca="1">(TRUNC(PRODUCT($E$12:$E264),16))</f>
        <v>1.03074744109217</v>
      </c>
      <c r="G265" s="13">
        <f t="shared" si="83"/>
        <v>1</v>
      </c>
      <c r="H265" s="13">
        <f t="shared" ca="1" si="84"/>
        <v>1.0307474400000001</v>
      </c>
      <c r="I265" s="12">
        <f t="shared" si="85"/>
        <v>0.1</v>
      </c>
      <c r="J265" s="30">
        <f t="shared" si="74"/>
        <v>44270</v>
      </c>
      <c r="K265" s="2">
        <f t="shared" si="75"/>
        <v>174</v>
      </c>
      <c r="L265" s="15">
        <f t="shared" si="76"/>
        <v>174</v>
      </c>
      <c r="M265" s="11">
        <f t="shared" si="68"/>
        <v>1.068023143</v>
      </c>
      <c r="N265" s="11">
        <f t="shared" ca="1" si="69"/>
        <v>1.100862121</v>
      </c>
      <c r="O265" s="15">
        <f t="shared" si="77"/>
        <v>0</v>
      </c>
      <c r="P265" s="13">
        <f t="shared" ca="1" si="70"/>
        <v>0.1012261</v>
      </c>
      <c r="Q265" s="19">
        <f t="shared" si="71"/>
        <v>0</v>
      </c>
      <c r="R265" s="13">
        <f t="shared" si="78"/>
        <v>0</v>
      </c>
      <c r="S265" s="13"/>
      <c r="T265" s="13"/>
      <c r="U265" s="13"/>
      <c r="V265" s="13"/>
      <c r="W265" s="4" t="str">
        <f t="shared" si="79"/>
        <v>J=</v>
      </c>
      <c r="X265" s="30">
        <f t="shared" si="80"/>
        <v>44635</v>
      </c>
      <c r="Y265" s="3"/>
      <c r="Z265" s="71">
        <f>[2]Plan1!$A335</f>
        <v>46874</v>
      </c>
      <c r="AA265" s="71" t="str">
        <f>[2]Plan1!$C335</f>
        <v>Dia do Trabalho</v>
      </c>
      <c r="AB265" s="64"/>
      <c r="AC265" s="1"/>
      <c r="AD265" s="26"/>
      <c r="AE265" s="62"/>
      <c r="AF265" s="62"/>
      <c r="AG265" s="62"/>
      <c r="AH265" s="64"/>
      <c r="AI265" s="10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36">
        <f t="shared" si="72"/>
        <v>44524</v>
      </c>
      <c r="B266" s="14">
        <f t="shared" ca="1" si="81"/>
        <v>1.10557613</v>
      </c>
      <c r="C266" s="13">
        <f t="shared" ca="1" si="73"/>
        <v>1.0036087300000001</v>
      </c>
      <c r="D266" s="12">
        <f ca="1">IF(A266&lt;$B$1,VLOOKUP(A266,[1]DI!$A$4:$B$15000,2,FALSE),0)</f>
        <v>7.6499999999999999E-2</v>
      </c>
      <c r="E266" s="13">
        <f t="shared" ca="1" si="82"/>
        <v>1.0002925600000001</v>
      </c>
      <c r="F266" s="13">
        <f ca="1">(TRUNC(PRODUCT($E$12:$E265),16))</f>
        <v>1.0310489965635401</v>
      </c>
      <c r="G266" s="13">
        <f t="shared" si="83"/>
        <v>1</v>
      </c>
      <c r="H266" s="13">
        <f t="shared" ca="1" si="84"/>
        <v>1.0310490000000001</v>
      </c>
      <c r="I266" s="12">
        <f t="shared" si="85"/>
        <v>0.1</v>
      </c>
      <c r="J266" s="30">
        <f t="shared" si="74"/>
        <v>44270</v>
      </c>
      <c r="K266" s="2">
        <f t="shared" si="75"/>
        <v>175</v>
      </c>
      <c r="L266" s="15">
        <f t="shared" si="76"/>
        <v>175</v>
      </c>
      <c r="M266" s="11">
        <f t="shared" si="68"/>
        <v>1.0684271620000001</v>
      </c>
      <c r="N266" s="11">
        <f t="shared" ca="1" si="69"/>
        <v>1.1016007569999999</v>
      </c>
      <c r="O266" s="15">
        <f t="shared" si="77"/>
        <v>0</v>
      </c>
      <c r="P266" s="13">
        <f t="shared" ca="1" si="70"/>
        <v>0.1019674</v>
      </c>
      <c r="Q266" s="19">
        <f t="shared" si="71"/>
        <v>0</v>
      </c>
      <c r="R266" s="13">
        <f t="shared" si="78"/>
        <v>0</v>
      </c>
      <c r="S266" s="13"/>
      <c r="T266" s="13"/>
      <c r="U266" s="13"/>
      <c r="V266" s="13"/>
      <c r="W266" s="4" t="str">
        <f t="shared" si="79"/>
        <v>J=</v>
      </c>
      <c r="X266" s="30">
        <f t="shared" si="80"/>
        <v>44635</v>
      </c>
      <c r="Y266" s="3"/>
      <c r="Z266" s="71">
        <f>[2]Plan1!$A336</f>
        <v>46919</v>
      </c>
      <c r="AA266" s="71" t="str">
        <f>[2]Plan1!$C336</f>
        <v>Corpus Christi</v>
      </c>
      <c r="AB266" s="64"/>
      <c r="AC266" s="1"/>
      <c r="AD266" s="26"/>
      <c r="AE266" s="62"/>
      <c r="AF266" s="62"/>
      <c r="AG266" s="62"/>
      <c r="AH266" s="64"/>
      <c r="AI266" s="10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36">
        <f t="shared" si="72"/>
        <v>44525</v>
      </c>
      <c r="B267" s="14">
        <f t="shared" ca="1" si="81"/>
        <v>1.10631792</v>
      </c>
      <c r="C267" s="13">
        <f t="shared" ca="1" si="73"/>
        <v>1.0036087300000001</v>
      </c>
      <c r="D267" s="12">
        <f ca="1">IF(A267&lt;$B$1,VLOOKUP(A267,[1]DI!$A$4:$B$15000,2,FALSE),0)</f>
        <v>7.6499999999999999E-2</v>
      </c>
      <c r="E267" s="13">
        <f t="shared" ca="1" si="82"/>
        <v>1.0002925600000001</v>
      </c>
      <c r="F267" s="13">
        <f ca="1">(TRUNC(PRODUCT($E$12:$E266),16))</f>
        <v>1.03135064025797</v>
      </c>
      <c r="G267" s="13">
        <f t="shared" si="83"/>
        <v>1</v>
      </c>
      <c r="H267" s="13">
        <f t="shared" ca="1" si="84"/>
        <v>1.0313506400000001</v>
      </c>
      <c r="I267" s="12">
        <f t="shared" si="85"/>
        <v>0.1</v>
      </c>
      <c r="J267" s="30">
        <f t="shared" si="74"/>
        <v>44270</v>
      </c>
      <c r="K267" s="2">
        <f t="shared" si="75"/>
        <v>176</v>
      </c>
      <c r="L267" s="15">
        <f t="shared" si="76"/>
        <v>176</v>
      </c>
      <c r="M267" s="11">
        <f t="shared" si="68"/>
        <v>1.0688313330000001</v>
      </c>
      <c r="N267" s="11">
        <f t="shared" ca="1" si="69"/>
        <v>1.1023398790000001</v>
      </c>
      <c r="O267" s="15">
        <f t="shared" si="77"/>
        <v>0</v>
      </c>
      <c r="P267" s="13">
        <f t="shared" ca="1" si="70"/>
        <v>0.10270919000000001</v>
      </c>
      <c r="Q267" s="19">
        <f t="shared" si="71"/>
        <v>0</v>
      </c>
      <c r="R267" s="13">
        <f t="shared" si="78"/>
        <v>0</v>
      </c>
      <c r="S267" s="13"/>
      <c r="T267" s="13"/>
      <c r="U267" s="13"/>
      <c r="V267" s="13"/>
      <c r="W267" s="4" t="str">
        <f t="shared" si="79"/>
        <v>J=</v>
      </c>
      <c r="X267" s="30">
        <f t="shared" si="80"/>
        <v>44635</v>
      </c>
      <c r="Y267" s="3"/>
      <c r="Z267" s="71">
        <f>[2]Plan1!$A337</f>
        <v>47003</v>
      </c>
      <c r="AA267" s="71" t="str">
        <f>[2]Plan1!$C337</f>
        <v>Independência do Brasil</v>
      </c>
      <c r="AB267" s="64"/>
      <c r="AC267" s="1"/>
      <c r="AD267" s="26"/>
      <c r="AE267" s="62"/>
      <c r="AF267" s="62"/>
      <c r="AG267" s="62"/>
      <c r="AH267" s="64"/>
      <c r="AI267" s="10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36">
        <f t="shared" si="72"/>
        <v>44526</v>
      </c>
      <c r="B268" s="14">
        <f t="shared" ca="1" si="81"/>
        <v>1.10706021</v>
      </c>
      <c r="C268" s="13">
        <f t="shared" ca="1" si="73"/>
        <v>1.0036087300000001</v>
      </c>
      <c r="D268" s="12">
        <f ca="1">IF(A268&lt;$B$1,VLOOKUP(A268,[1]DI!$A$4:$B$15000,2,FALSE),0)</f>
        <v>7.6499999999999999E-2</v>
      </c>
      <c r="E268" s="13">
        <f t="shared" ca="1" si="82"/>
        <v>1.0002925600000001</v>
      </c>
      <c r="F268" s="13">
        <f ca="1">(TRUNC(PRODUCT($E$12:$E267),16))</f>
        <v>1.03165237220129</v>
      </c>
      <c r="G268" s="13">
        <f t="shared" si="83"/>
        <v>1</v>
      </c>
      <c r="H268" s="13">
        <f t="shared" ca="1" si="84"/>
        <v>1.03165237</v>
      </c>
      <c r="I268" s="12">
        <f t="shared" si="85"/>
        <v>0.1</v>
      </c>
      <c r="J268" s="30">
        <f t="shared" si="74"/>
        <v>44270</v>
      </c>
      <c r="K268" s="2">
        <f t="shared" si="75"/>
        <v>177</v>
      </c>
      <c r="L268" s="15">
        <f t="shared" si="76"/>
        <v>177</v>
      </c>
      <c r="M268" s="11">
        <f t="shared" ref="M268:M331" si="86">ROUND((I268+1)^(L268/252),9)</f>
        <v>1.069235658</v>
      </c>
      <c r="N268" s="11">
        <f t="shared" ref="N268:N331" ca="1" si="87">ROUND(H268*M268,9)</f>
        <v>1.1030795010000001</v>
      </c>
      <c r="O268" s="15">
        <f t="shared" si="77"/>
        <v>0</v>
      </c>
      <c r="P268" s="13">
        <f t="shared" ref="P268:P331" ca="1" si="88">TRUNC(((N268-1)*C268),8)</f>
        <v>0.10345148</v>
      </c>
      <c r="Q268" s="19">
        <f t="shared" ref="Q268:Q331" si="89">IF($O268&gt;0,VLOOKUP($O268,$Z$12:$AF$150,7),0)</f>
        <v>0</v>
      </c>
      <c r="R268" s="13">
        <f t="shared" si="78"/>
        <v>0</v>
      </c>
      <c r="S268" s="13"/>
      <c r="T268" s="13"/>
      <c r="U268" s="13"/>
      <c r="V268" s="13"/>
      <c r="W268" s="4" t="str">
        <f t="shared" si="79"/>
        <v>J=</v>
      </c>
      <c r="X268" s="30">
        <f t="shared" si="80"/>
        <v>44635</v>
      </c>
      <c r="Y268" s="3"/>
      <c r="Z268" s="71">
        <f>[2]Plan1!$A338</f>
        <v>47038</v>
      </c>
      <c r="AA268" s="71" t="str">
        <f>[2]Plan1!$C338</f>
        <v>Nossa Sr.a Aparecida - Padroeira do Brasil</v>
      </c>
      <c r="AB268" s="64"/>
      <c r="AC268" s="1"/>
      <c r="AD268" s="26"/>
      <c r="AE268" s="62"/>
      <c r="AF268" s="62"/>
      <c r="AG268" s="62"/>
      <c r="AH268" s="64"/>
      <c r="AI268" s="10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36">
        <f t="shared" ref="A269:A332" si="90">(A268+1)</f>
        <v>44527</v>
      </c>
      <c r="B269" s="14">
        <f t="shared" ca="1" si="81"/>
        <v>1.1078030000000001</v>
      </c>
      <c r="C269" s="13">
        <f t="shared" ref="C269:C332" ca="1" si="91">(C268-R268)</f>
        <v>1.0036087300000001</v>
      </c>
      <c r="D269" s="12">
        <f ca="1">IF(A269&lt;$B$1,VLOOKUP(A269,[1]DI!$A$4:$B$15000,2,FALSE),0)</f>
        <v>0</v>
      </c>
      <c r="E269" s="13">
        <f t="shared" ca="1" si="82"/>
        <v>1</v>
      </c>
      <c r="F269" s="13">
        <f ca="1">(TRUNC(PRODUCT($E$12:$E268),16))</f>
        <v>1.0319541924193001</v>
      </c>
      <c r="G269" s="13">
        <f t="shared" si="83"/>
        <v>1</v>
      </c>
      <c r="H269" s="13">
        <f t="shared" ca="1" si="84"/>
        <v>1.03195419</v>
      </c>
      <c r="I269" s="12">
        <f t="shared" si="85"/>
        <v>0.1</v>
      </c>
      <c r="J269" s="30">
        <f t="shared" ref="J269:J332" si="92">IF(O268&gt;0,VLOOKUP(O268,Z$12:AJ$150,2),J268)</f>
        <v>44270</v>
      </c>
      <c r="K269" s="2">
        <f t="shared" ref="K269:K332" si="93">IF(A269&gt;J269,IF(NETWORKDAYS(J269,A269,$Z$160:$Z$544)-1=0,1,NETWORKDAYS(J269,A269,$Z$160:$Z$544)-1),0)</f>
        <v>177</v>
      </c>
      <c r="L269" s="15">
        <f t="shared" ref="L269:L332" si="94">IF(AND(K269=1,K268=1),1,IF(K269&gt;0,IF(K269=K268,K269+1,K269),0))</f>
        <v>178</v>
      </c>
      <c r="M269" s="11">
        <f t="shared" si="86"/>
        <v>1.069640135</v>
      </c>
      <c r="N269" s="11">
        <f t="shared" ca="1" si="87"/>
        <v>1.103819619</v>
      </c>
      <c r="O269" s="15">
        <f t="shared" ref="O269:O332" si="95">IF(VLOOKUP(A269,AA$12:AH$150,8)=VLOOKUP(A268,AA$12:AH$150,8),0,VLOOKUP(A269,AA$12:AH$150,8))</f>
        <v>0</v>
      </c>
      <c r="P269" s="13">
        <f t="shared" ca="1" si="88"/>
        <v>0.10419427000000001</v>
      </c>
      <c r="Q269" s="19">
        <f t="shared" si="89"/>
        <v>0</v>
      </c>
      <c r="R269" s="13">
        <f t="shared" ref="R269:R332" si="96">IF(Q269&gt;0,TRUNC(Q269*C269,8),0)</f>
        <v>0</v>
      </c>
      <c r="S269" s="13"/>
      <c r="T269" s="13"/>
      <c r="U269" s="13"/>
      <c r="V269" s="13"/>
      <c r="W269" s="4" t="str">
        <f t="shared" ref="W269:W332" si="97">IF(O268&gt;0,VLOOKUP(O268,Z$12:AJ$150,10),W268)</f>
        <v>J=</v>
      </c>
      <c r="X269" s="30">
        <f t="shared" ref="X269:X332" si="98">IF(O268&gt;0,VLOOKUP(O268,Z$12:AJ$150,11),X268)</f>
        <v>44635</v>
      </c>
      <c r="Y269" s="3"/>
      <c r="Z269" s="71">
        <f>[2]Plan1!$A339</f>
        <v>47059</v>
      </c>
      <c r="AA269" s="71" t="str">
        <f>[2]Plan1!$C339</f>
        <v>Finados</v>
      </c>
      <c r="AB269" s="64"/>
      <c r="AC269" s="1"/>
      <c r="AD269" s="26"/>
      <c r="AE269" s="62"/>
      <c r="AF269" s="62"/>
      <c r="AG269" s="62"/>
      <c r="AH269" s="64"/>
      <c r="AI269" s="10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36">
        <f t="shared" si="90"/>
        <v>44528</v>
      </c>
      <c r="B270" s="14">
        <f t="shared" ref="B270:B333" ca="1" si="99">IF(A270&lt;=TODAY(),C270+P270,IF(AND(A270&gt;TODAY(),A270&lt;=$B$1),IF(VLOOKUP(TODAY(),$A$10:$D$5000,4,FALSE)=0,"n.d",C270+P270),"n.d"))</f>
        <v>1.1078030000000001</v>
      </c>
      <c r="C270" s="13">
        <f t="shared" ca="1" si="91"/>
        <v>1.0036087300000001</v>
      </c>
      <c r="D270" s="12">
        <f ca="1">IF(A270&lt;$B$1,VLOOKUP(A270,[1]DI!$A$4:$B$15000,2,FALSE),0)</f>
        <v>0</v>
      </c>
      <c r="E270" s="13">
        <f t="shared" ref="E270:E333" ca="1" si="100">ROUND(((1+D270)^(1/252)),8)</f>
        <v>1</v>
      </c>
      <c r="F270" s="13">
        <f ca="1">(TRUNC(PRODUCT($E$12:$E269),16))</f>
        <v>1.0319541924193001</v>
      </c>
      <c r="G270" s="13">
        <f t="shared" ref="G270:G333" si="101">IF(O269&gt;0,F269,G269)</f>
        <v>1</v>
      </c>
      <c r="H270" s="13">
        <f t="shared" ref="H270:H333" ca="1" si="102">ROUND(F270/G270,8)</f>
        <v>1.03195419</v>
      </c>
      <c r="I270" s="12">
        <f t="shared" ref="I270:I333" si="103">IF(O269&gt;0,VLOOKUP(A269,AG$160:AH$222,2),I269)</f>
        <v>0.1</v>
      </c>
      <c r="J270" s="30">
        <f t="shared" si="92"/>
        <v>44270</v>
      </c>
      <c r="K270" s="2">
        <f t="shared" si="93"/>
        <v>177</v>
      </c>
      <c r="L270" s="15">
        <f t="shared" si="94"/>
        <v>178</v>
      </c>
      <c r="M270" s="11">
        <f t="shared" si="86"/>
        <v>1.069640135</v>
      </c>
      <c r="N270" s="11">
        <f t="shared" ca="1" si="87"/>
        <v>1.103819619</v>
      </c>
      <c r="O270" s="15">
        <f t="shared" si="95"/>
        <v>0</v>
      </c>
      <c r="P270" s="13">
        <f t="shared" ca="1" si="88"/>
        <v>0.10419427000000001</v>
      </c>
      <c r="Q270" s="19">
        <f t="shared" si="89"/>
        <v>0</v>
      </c>
      <c r="R270" s="13">
        <f t="shared" si="96"/>
        <v>0</v>
      </c>
      <c r="S270" s="13"/>
      <c r="T270" s="13"/>
      <c r="U270" s="13"/>
      <c r="V270" s="13"/>
      <c r="W270" s="4" t="str">
        <f t="shared" si="97"/>
        <v>J=</v>
      </c>
      <c r="X270" s="30">
        <f t="shared" si="98"/>
        <v>44635</v>
      </c>
      <c r="Y270" s="3"/>
      <c r="Z270" s="71">
        <f>[2]Plan1!$A340</f>
        <v>47072</v>
      </c>
      <c r="AA270" s="71" t="str">
        <f>[2]Plan1!$C340</f>
        <v>Proclamação da República</v>
      </c>
      <c r="AB270" s="64"/>
      <c r="AC270" s="1"/>
      <c r="AD270" s="26"/>
      <c r="AE270" s="62"/>
      <c r="AF270" s="62"/>
      <c r="AG270" s="62"/>
      <c r="AH270" s="64"/>
      <c r="AI270" s="10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36">
        <f t="shared" si="90"/>
        <v>44529</v>
      </c>
      <c r="B271" s="14">
        <f t="shared" ca="1" si="99"/>
        <v>1.1078030000000001</v>
      </c>
      <c r="C271" s="13">
        <f t="shared" ca="1" si="91"/>
        <v>1.0036087300000001</v>
      </c>
      <c r="D271" s="12">
        <f ca="1">IF(A271&lt;$B$1,VLOOKUP(A271,[1]DI!$A$4:$B$15000,2,FALSE),0)</f>
        <v>7.6499999999999999E-2</v>
      </c>
      <c r="E271" s="13">
        <f t="shared" ca="1" si="100"/>
        <v>1.0002925600000001</v>
      </c>
      <c r="F271" s="13">
        <f ca="1">(TRUNC(PRODUCT($E$12:$E270),16))</f>
        <v>1.0319541924193001</v>
      </c>
      <c r="G271" s="13">
        <f t="shared" si="101"/>
        <v>1</v>
      </c>
      <c r="H271" s="13">
        <f t="shared" ca="1" si="102"/>
        <v>1.03195419</v>
      </c>
      <c r="I271" s="12">
        <f t="shared" si="103"/>
        <v>0.1</v>
      </c>
      <c r="J271" s="30">
        <f t="shared" si="92"/>
        <v>44270</v>
      </c>
      <c r="K271" s="2">
        <f t="shared" si="93"/>
        <v>178</v>
      </c>
      <c r="L271" s="15">
        <f t="shared" si="94"/>
        <v>178</v>
      </c>
      <c r="M271" s="11">
        <f t="shared" si="86"/>
        <v>1.069640135</v>
      </c>
      <c r="N271" s="11">
        <f t="shared" ca="1" si="87"/>
        <v>1.103819619</v>
      </c>
      <c r="O271" s="15">
        <f t="shared" si="95"/>
        <v>0</v>
      </c>
      <c r="P271" s="13">
        <f t="shared" ca="1" si="88"/>
        <v>0.10419427000000001</v>
      </c>
      <c r="Q271" s="19">
        <f t="shared" si="89"/>
        <v>0</v>
      </c>
      <c r="R271" s="13">
        <f t="shared" si="96"/>
        <v>0</v>
      </c>
      <c r="S271" s="13"/>
      <c r="T271" s="13"/>
      <c r="U271" s="13"/>
      <c r="V271" s="13"/>
      <c r="W271" s="4" t="str">
        <f t="shared" si="97"/>
        <v>J=</v>
      </c>
      <c r="X271" s="30">
        <f t="shared" si="98"/>
        <v>44635</v>
      </c>
      <c r="Y271" s="3"/>
      <c r="Z271" s="71">
        <f>[2]Plan1!$A341</f>
        <v>47077</v>
      </c>
      <c r="AA271" s="71" t="str">
        <f>[2]Plan1!$C341</f>
        <v>Dia Nacional de Zumbi e da Consciência Negra</v>
      </c>
      <c r="AB271" s="64"/>
      <c r="AC271" s="1"/>
      <c r="AD271" s="26"/>
      <c r="AE271" s="62"/>
      <c r="AF271" s="62"/>
      <c r="AG271" s="62"/>
      <c r="AH271" s="64"/>
      <c r="AI271" s="10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36">
        <f t="shared" si="90"/>
        <v>44530</v>
      </c>
      <c r="B272" s="14">
        <f t="shared" ca="1" si="99"/>
        <v>1.10854629</v>
      </c>
      <c r="C272" s="13">
        <f t="shared" ca="1" si="91"/>
        <v>1.0036087300000001</v>
      </c>
      <c r="D272" s="12">
        <f ca="1">IF(A272&lt;$B$1,VLOOKUP(A272,[1]DI!$A$4:$B$15000,2,FALSE),0)</f>
        <v>7.6499999999999999E-2</v>
      </c>
      <c r="E272" s="13">
        <f t="shared" ca="1" si="100"/>
        <v>1.0002925600000001</v>
      </c>
      <c r="F272" s="13">
        <f ca="1">(TRUNC(PRODUCT($E$12:$E271),16))</f>
        <v>1.0322561009378299</v>
      </c>
      <c r="G272" s="13">
        <f t="shared" si="101"/>
        <v>1</v>
      </c>
      <c r="H272" s="13">
        <f t="shared" ca="1" si="102"/>
        <v>1.0322560999999999</v>
      </c>
      <c r="I272" s="12">
        <f t="shared" si="103"/>
        <v>0.1</v>
      </c>
      <c r="J272" s="30">
        <f t="shared" si="92"/>
        <v>44270</v>
      </c>
      <c r="K272" s="2">
        <f t="shared" si="93"/>
        <v>179</v>
      </c>
      <c r="L272" s="15">
        <f t="shared" si="94"/>
        <v>179</v>
      </c>
      <c r="M272" s="11">
        <f t="shared" si="86"/>
        <v>1.0700447660000001</v>
      </c>
      <c r="N272" s="11">
        <f t="shared" ca="1" si="87"/>
        <v>1.1045602370000001</v>
      </c>
      <c r="O272" s="15">
        <f t="shared" si="95"/>
        <v>0</v>
      </c>
      <c r="P272" s="13">
        <f t="shared" ca="1" si="88"/>
        <v>0.10493756</v>
      </c>
      <c r="Q272" s="19">
        <f t="shared" si="89"/>
        <v>0</v>
      </c>
      <c r="R272" s="13">
        <f t="shared" si="96"/>
        <v>0</v>
      </c>
      <c r="S272" s="13"/>
      <c r="T272" s="13"/>
      <c r="U272" s="13"/>
      <c r="V272" s="13"/>
      <c r="W272" s="4" t="str">
        <f t="shared" si="97"/>
        <v>J=</v>
      </c>
      <c r="X272" s="30">
        <f t="shared" si="98"/>
        <v>44635</v>
      </c>
      <c r="Y272" s="3"/>
      <c r="Z272" s="71">
        <f>[2]Plan1!$A342</f>
        <v>47112</v>
      </c>
      <c r="AA272" s="71" t="str">
        <f>[2]Plan1!$C342</f>
        <v>Natal</v>
      </c>
      <c r="AB272" s="64"/>
      <c r="AC272" s="1"/>
      <c r="AD272" s="26"/>
      <c r="AE272" s="62"/>
      <c r="AF272" s="62"/>
      <c r="AG272" s="62"/>
      <c r="AH272" s="64"/>
      <c r="AI272" s="10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36">
        <f t="shared" si="90"/>
        <v>44531</v>
      </c>
      <c r="B273" s="14">
        <f t="shared" ca="1" si="99"/>
        <v>1.1092900800000001</v>
      </c>
      <c r="C273" s="13">
        <f t="shared" ca="1" si="91"/>
        <v>1.0036087300000001</v>
      </c>
      <c r="D273" s="12">
        <f ca="1">IF(A273&lt;$B$1,VLOOKUP(A273,[1]DI!$A$4:$B$15000,2,FALSE),0)</f>
        <v>7.6499999999999999E-2</v>
      </c>
      <c r="E273" s="13">
        <f t="shared" ca="1" si="100"/>
        <v>1.0002925600000001</v>
      </c>
      <c r="F273" s="13">
        <f ca="1">(TRUNC(PRODUCT($E$12:$E272),16))</f>
        <v>1.03255809778272</v>
      </c>
      <c r="G273" s="13">
        <f t="shared" si="101"/>
        <v>1</v>
      </c>
      <c r="H273" s="13">
        <f t="shared" ca="1" si="102"/>
        <v>1.0325580999999999</v>
      </c>
      <c r="I273" s="12">
        <f t="shared" si="103"/>
        <v>0.1</v>
      </c>
      <c r="J273" s="30">
        <f t="shared" si="92"/>
        <v>44270</v>
      </c>
      <c r="K273" s="2">
        <f t="shared" si="93"/>
        <v>180</v>
      </c>
      <c r="L273" s="15">
        <f t="shared" si="94"/>
        <v>180</v>
      </c>
      <c r="M273" s="11">
        <f t="shared" si="86"/>
        <v>1.0704495489999999</v>
      </c>
      <c r="N273" s="11">
        <f t="shared" ca="1" si="87"/>
        <v>1.1053013519999999</v>
      </c>
      <c r="O273" s="15">
        <f t="shared" si="95"/>
        <v>0</v>
      </c>
      <c r="P273" s="13">
        <f t="shared" ca="1" si="88"/>
        <v>0.10568134999999999</v>
      </c>
      <c r="Q273" s="19">
        <f t="shared" si="89"/>
        <v>0</v>
      </c>
      <c r="R273" s="13">
        <f t="shared" si="96"/>
        <v>0</v>
      </c>
      <c r="S273" s="13"/>
      <c r="T273" s="13"/>
      <c r="U273" s="13"/>
      <c r="V273" s="13"/>
      <c r="W273" s="4" t="str">
        <f t="shared" si="97"/>
        <v>J=</v>
      </c>
      <c r="X273" s="30">
        <f t="shared" si="98"/>
        <v>44635</v>
      </c>
      <c r="Y273" s="3"/>
      <c r="Z273" s="71">
        <f>[2]Plan1!$A343</f>
        <v>47119</v>
      </c>
      <c r="AA273" s="71" t="str">
        <f>[2]Plan1!$C343</f>
        <v>Confraternização Universal</v>
      </c>
      <c r="AB273" s="64"/>
      <c r="AC273" s="1"/>
      <c r="AD273" s="26"/>
      <c r="AE273" s="62"/>
      <c r="AF273" s="62"/>
      <c r="AG273" s="62"/>
      <c r="AH273" s="64"/>
      <c r="AI273" s="10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36">
        <f t="shared" si="90"/>
        <v>44532</v>
      </c>
      <c r="B274" s="14">
        <f t="shared" ca="1" si="99"/>
        <v>1.11003436</v>
      </c>
      <c r="C274" s="13">
        <f t="shared" ca="1" si="91"/>
        <v>1.0036087300000001</v>
      </c>
      <c r="D274" s="12">
        <f ca="1">IF(A274&lt;$B$1,VLOOKUP(A274,[1]DI!$A$4:$B$15000,2,FALSE),0)</f>
        <v>7.6499999999999999E-2</v>
      </c>
      <c r="E274" s="13">
        <f t="shared" ca="1" si="100"/>
        <v>1.0002925600000001</v>
      </c>
      <c r="F274" s="13">
        <f ca="1">(TRUNC(PRODUCT($E$12:$E273),16))</f>
        <v>1.0328601829798101</v>
      </c>
      <c r="G274" s="13">
        <f t="shared" si="101"/>
        <v>1</v>
      </c>
      <c r="H274" s="13">
        <f t="shared" ca="1" si="102"/>
        <v>1.0328601799999999</v>
      </c>
      <c r="I274" s="12">
        <f t="shared" si="103"/>
        <v>0.1</v>
      </c>
      <c r="J274" s="30">
        <f t="shared" si="92"/>
        <v>44270</v>
      </c>
      <c r="K274" s="2">
        <f t="shared" si="93"/>
        <v>181</v>
      </c>
      <c r="L274" s="15">
        <f t="shared" si="94"/>
        <v>181</v>
      </c>
      <c r="M274" s="11">
        <f t="shared" si="86"/>
        <v>1.070854486</v>
      </c>
      <c r="N274" s="11">
        <f t="shared" ca="1" si="87"/>
        <v>1.1060429570000001</v>
      </c>
      <c r="O274" s="15">
        <f t="shared" si="95"/>
        <v>0</v>
      </c>
      <c r="P274" s="13">
        <f t="shared" ca="1" si="88"/>
        <v>0.10642562999999999</v>
      </c>
      <c r="Q274" s="19">
        <f t="shared" si="89"/>
        <v>0</v>
      </c>
      <c r="R274" s="13">
        <f t="shared" si="96"/>
        <v>0</v>
      </c>
      <c r="S274" s="13"/>
      <c r="T274" s="13"/>
      <c r="U274" s="13"/>
      <c r="V274" s="13"/>
      <c r="W274" s="4" t="str">
        <f t="shared" si="97"/>
        <v>J=</v>
      </c>
      <c r="X274" s="30">
        <f t="shared" si="98"/>
        <v>44635</v>
      </c>
      <c r="Y274" s="3"/>
      <c r="Z274" s="71">
        <f>[2]Plan1!$A344</f>
        <v>47161</v>
      </c>
      <c r="AA274" s="71" t="str">
        <f>[2]Plan1!$C344</f>
        <v>Carnaval</v>
      </c>
      <c r="AB274" s="64"/>
      <c r="AC274" s="1"/>
      <c r="AD274" s="26"/>
      <c r="AE274" s="62"/>
      <c r="AF274" s="62"/>
      <c r="AG274" s="62"/>
      <c r="AH274" s="64"/>
      <c r="AI274" s="10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36">
        <f t="shared" si="90"/>
        <v>44533</v>
      </c>
      <c r="B275" s="14">
        <f t="shared" ca="1" si="99"/>
        <v>1.1107791600000001</v>
      </c>
      <c r="C275" s="13">
        <f t="shared" ca="1" si="91"/>
        <v>1.0036087300000001</v>
      </c>
      <c r="D275" s="12">
        <f ca="1">IF(A275&lt;$B$1,VLOOKUP(A275,[1]DI!$A$4:$B$15000,2,FALSE),0)</f>
        <v>7.6499999999999999E-2</v>
      </c>
      <c r="E275" s="13">
        <f t="shared" ca="1" si="100"/>
        <v>1.0002925600000001</v>
      </c>
      <c r="F275" s="13">
        <f ca="1">(TRUNC(PRODUCT($E$12:$E274),16))</f>
        <v>1.0331623565549399</v>
      </c>
      <c r="G275" s="13">
        <f t="shared" si="101"/>
        <v>1</v>
      </c>
      <c r="H275" s="13">
        <f t="shared" ca="1" si="102"/>
        <v>1.0331623599999999</v>
      </c>
      <c r="I275" s="12">
        <f t="shared" si="103"/>
        <v>0.1</v>
      </c>
      <c r="J275" s="30">
        <f t="shared" si="92"/>
        <v>44270</v>
      </c>
      <c r="K275" s="2">
        <f t="shared" si="93"/>
        <v>182</v>
      </c>
      <c r="L275" s="15">
        <f t="shared" si="94"/>
        <v>182</v>
      </c>
      <c r="M275" s="11">
        <f t="shared" si="86"/>
        <v>1.0712595760000001</v>
      </c>
      <c r="N275" s="11">
        <f t="shared" ca="1" si="87"/>
        <v>1.1067850720000001</v>
      </c>
      <c r="O275" s="15">
        <f t="shared" si="95"/>
        <v>0</v>
      </c>
      <c r="P275" s="13">
        <f t="shared" ca="1" si="88"/>
        <v>0.10717043</v>
      </c>
      <c r="Q275" s="19">
        <f t="shared" si="89"/>
        <v>0</v>
      </c>
      <c r="R275" s="13">
        <f t="shared" si="96"/>
        <v>0</v>
      </c>
      <c r="S275" s="13"/>
      <c r="T275" s="13"/>
      <c r="U275" s="13"/>
      <c r="V275" s="13"/>
      <c r="W275" s="4" t="str">
        <f t="shared" si="97"/>
        <v>J=</v>
      </c>
      <c r="X275" s="30">
        <f t="shared" si="98"/>
        <v>44635</v>
      </c>
      <c r="Y275" s="3"/>
      <c r="Z275" s="71">
        <f>[2]Plan1!$A345</f>
        <v>47162</v>
      </c>
      <c r="AA275" s="71" t="str">
        <f>[2]Plan1!$C345</f>
        <v>Carnaval</v>
      </c>
      <c r="AB275" s="64"/>
      <c r="AC275" s="1"/>
      <c r="AD275" s="26"/>
      <c r="AE275" s="62"/>
      <c r="AF275" s="62"/>
      <c r="AG275" s="62"/>
      <c r="AH275" s="64"/>
      <c r="AI275" s="10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36">
        <f t="shared" si="90"/>
        <v>44534</v>
      </c>
      <c r="B276" s="14">
        <f t="shared" ca="1" si="99"/>
        <v>1.1115244400000002</v>
      </c>
      <c r="C276" s="13">
        <f t="shared" ca="1" si="91"/>
        <v>1.0036087300000001</v>
      </c>
      <c r="D276" s="12">
        <f ca="1">IF(A276&lt;$B$1,VLOOKUP(A276,[1]DI!$A$4:$B$15000,2,FALSE),0)</f>
        <v>0</v>
      </c>
      <c r="E276" s="13">
        <f t="shared" ca="1" si="100"/>
        <v>1</v>
      </c>
      <c r="F276" s="13">
        <f ca="1">(TRUNC(PRODUCT($E$12:$E275),16))</f>
        <v>1.03346461853398</v>
      </c>
      <c r="G276" s="13">
        <f t="shared" si="101"/>
        <v>1</v>
      </c>
      <c r="H276" s="13">
        <f t="shared" ca="1" si="102"/>
        <v>1.0334646199999999</v>
      </c>
      <c r="I276" s="12">
        <f t="shared" si="103"/>
        <v>0.1</v>
      </c>
      <c r="J276" s="30">
        <f t="shared" si="92"/>
        <v>44270</v>
      </c>
      <c r="K276" s="2">
        <f t="shared" si="93"/>
        <v>182</v>
      </c>
      <c r="L276" s="15">
        <f t="shared" si="94"/>
        <v>183</v>
      </c>
      <c r="M276" s="11">
        <f t="shared" si="86"/>
        <v>1.071664819</v>
      </c>
      <c r="N276" s="11">
        <f t="shared" ca="1" si="87"/>
        <v>1.107527675</v>
      </c>
      <c r="O276" s="15">
        <f t="shared" si="95"/>
        <v>0</v>
      </c>
      <c r="P276" s="13">
        <f t="shared" ca="1" si="88"/>
        <v>0.10791571</v>
      </c>
      <c r="Q276" s="19">
        <f t="shared" si="89"/>
        <v>0</v>
      </c>
      <c r="R276" s="13">
        <f t="shared" si="96"/>
        <v>0</v>
      </c>
      <c r="S276" s="13"/>
      <c r="T276" s="13"/>
      <c r="U276" s="13"/>
      <c r="V276" s="13"/>
      <c r="W276" s="4" t="str">
        <f t="shared" si="97"/>
        <v>J=</v>
      </c>
      <c r="X276" s="30">
        <f t="shared" si="98"/>
        <v>44635</v>
      </c>
      <c r="Y276" s="3"/>
      <c r="Z276" s="71">
        <f>[2]Plan1!$A346</f>
        <v>47207</v>
      </c>
      <c r="AA276" s="71" t="str">
        <f>[2]Plan1!$C346</f>
        <v>Paixão de Cristo</v>
      </c>
      <c r="AB276" s="64"/>
      <c r="AC276" s="1"/>
      <c r="AD276" s="26"/>
      <c r="AE276" s="62"/>
      <c r="AF276" s="62"/>
      <c r="AG276" s="62"/>
      <c r="AH276" s="64"/>
      <c r="AI276" s="10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36">
        <f t="shared" si="90"/>
        <v>44535</v>
      </c>
      <c r="B277" s="14">
        <f t="shared" ca="1" si="99"/>
        <v>1.1115244400000002</v>
      </c>
      <c r="C277" s="13">
        <f t="shared" ca="1" si="91"/>
        <v>1.0036087300000001</v>
      </c>
      <c r="D277" s="12">
        <f ca="1">IF(A277&lt;$B$1,VLOOKUP(A277,[1]DI!$A$4:$B$15000,2,FALSE),0)</f>
        <v>0</v>
      </c>
      <c r="E277" s="13">
        <f t="shared" ca="1" si="100"/>
        <v>1</v>
      </c>
      <c r="F277" s="13">
        <f ca="1">(TRUNC(PRODUCT($E$12:$E276),16))</f>
        <v>1.03346461853398</v>
      </c>
      <c r="G277" s="13">
        <f t="shared" si="101"/>
        <v>1</v>
      </c>
      <c r="H277" s="13">
        <f t="shared" ca="1" si="102"/>
        <v>1.0334646199999999</v>
      </c>
      <c r="I277" s="12">
        <f t="shared" si="103"/>
        <v>0.1</v>
      </c>
      <c r="J277" s="30">
        <f t="shared" si="92"/>
        <v>44270</v>
      </c>
      <c r="K277" s="2">
        <f t="shared" si="93"/>
        <v>182</v>
      </c>
      <c r="L277" s="15">
        <f t="shared" si="94"/>
        <v>183</v>
      </c>
      <c r="M277" s="11">
        <f t="shared" si="86"/>
        <v>1.071664819</v>
      </c>
      <c r="N277" s="11">
        <f t="shared" ca="1" si="87"/>
        <v>1.107527675</v>
      </c>
      <c r="O277" s="15">
        <f t="shared" si="95"/>
        <v>0</v>
      </c>
      <c r="P277" s="13">
        <f t="shared" ca="1" si="88"/>
        <v>0.10791571</v>
      </c>
      <c r="Q277" s="19">
        <f t="shared" si="89"/>
        <v>0</v>
      </c>
      <c r="R277" s="13">
        <f t="shared" si="96"/>
        <v>0</v>
      </c>
      <c r="S277" s="13"/>
      <c r="T277" s="13"/>
      <c r="U277" s="13"/>
      <c r="V277" s="13"/>
      <c r="W277" s="4" t="str">
        <f t="shared" si="97"/>
        <v>J=</v>
      </c>
      <c r="X277" s="30">
        <f t="shared" si="98"/>
        <v>44635</v>
      </c>
      <c r="Y277" s="3"/>
      <c r="Z277" s="71">
        <f>[2]Plan1!$A347</f>
        <v>47229</v>
      </c>
      <c r="AA277" s="71" t="str">
        <f>[2]Plan1!$C347</f>
        <v>Tiradentes</v>
      </c>
      <c r="AB277" s="64"/>
      <c r="AC277" s="1"/>
      <c r="AD277" s="3"/>
      <c r="AE277" s="62"/>
      <c r="AF277" s="62"/>
      <c r="AG277" s="62"/>
      <c r="AH277" s="64"/>
      <c r="AI277" s="10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36">
        <f t="shared" si="90"/>
        <v>44536</v>
      </c>
      <c r="B278" s="14">
        <f t="shared" ca="1" si="99"/>
        <v>1.1115244400000002</v>
      </c>
      <c r="C278" s="13">
        <f t="shared" ca="1" si="91"/>
        <v>1.0036087300000001</v>
      </c>
      <c r="D278" s="12">
        <f ca="1">IF(A278&lt;$B$1,VLOOKUP(A278,[1]DI!$A$4:$B$15000,2,FALSE),0)</f>
        <v>7.6499999999999999E-2</v>
      </c>
      <c r="E278" s="13">
        <f t="shared" ca="1" si="100"/>
        <v>1.0002925600000001</v>
      </c>
      <c r="F278" s="13">
        <f ca="1">(TRUNC(PRODUCT($E$12:$E277),16))</f>
        <v>1.03346461853398</v>
      </c>
      <c r="G278" s="13">
        <f t="shared" si="101"/>
        <v>1</v>
      </c>
      <c r="H278" s="13">
        <f t="shared" ca="1" si="102"/>
        <v>1.0334646199999999</v>
      </c>
      <c r="I278" s="12">
        <f t="shared" si="103"/>
        <v>0.1</v>
      </c>
      <c r="J278" s="30">
        <f t="shared" si="92"/>
        <v>44270</v>
      </c>
      <c r="K278" s="2">
        <f t="shared" si="93"/>
        <v>183</v>
      </c>
      <c r="L278" s="15">
        <f t="shared" si="94"/>
        <v>183</v>
      </c>
      <c r="M278" s="11">
        <f t="shared" si="86"/>
        <v>1.071664819</v>
      </c>
      <c r="N278" s="11">
        <f t="shared" ca="1" si="87"/>
        <v>1.107527675</v>
      </c>
      <c r="O278" s="15">
        <f t="shared" si="95"/>
        <v>0</v>
      </c>
      <c r="P278" s="13">
        <f t="shared" ca="1" si="88"/>
        <v>0.10791571</v>
      </c>
      <c r="Q278" s="19">
        <f t="shared" si="89"/>
        <v>0</v>
      </c>
      <c r="R278" s="13">
        <f t="shared" si="96"/>
        <v>0</v>
      </c>
      <c r="S278" s="13"/>
      <c r="T278" s="13"/>
      <c r="U278" s="13"/>
      <c r="V278" s="13"/>
      <c r="W278" s="4" t="str">
        <f t="shared" si="97"/>
        <v>J=</v>
      </c>
      <c r="X278" s="30">
        <f t="shared" si="98"/>
        <v>44635</v>
      </c>
      <c r="Y278" s="3"/>
      <c r="Z278" s="71">
        <f>[2]Plan1!$A348</f>
        <v>47239</v>
      </c>
      <c r="AA278" s="71" t="str">
        <f>[2]Plan1!$C348</f>
        <v>Dia do Trabalho</v>
      </c>
      <c r="AB278" s="64"/>
      <c r="AC278" s="1"/>
      <c r="AD278" s="3"/>
      <c r="AE278" s="62"/>
      <c r="AF278" s="62"/>
      <c r="AG278" s="62"/>
      <c r="AH278" s="64"/>
      <c r="AI278" s="10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36">
        <f t="shared" si="90"/>
        <v>44537</v>
      </c>
      <c r="B279" s="14">
        <f t="shared" ca="1" si="99"/>
        <v>1.1122702200000001</v>
      </c>
      <c r="C279" s="13">
        <f t="shared" ca="1" si="91"/>
        <v>1.0036087300000001</v>
      </c>
      <c r="D279" s="12">
        <f ca="1">IF(A279&lt;$B$1,VLOOKUP(A279,[1]DI!$A$4:$B$15000,2,FALSE),0)</f>
        <v>7.6499999999999999E-2</v>
      </c>
      <c r="E279" s="13">
        <f t="shared" ca="1" si="100"/>
        <v>1.0002925600000001</v>
      </c>
      <c r="F279" s="13">
        <f ca="1">(TRUNC(PRODUCT($E$12:$E278),16))</f>
        <v>1.03376696894278</v>
      </c>
      <c r="G279" s="13">
        <f t="shared" si="101"/>
        <v>1</v>
      </c>
      <c r="H279" s="13">
        <f t="shared" ca="1" si="102"/>
        <v>1.0337669700000001</v>
      </c>
      <c r="I279" s="12">
        <f t="shared" si="103"/>
        <v>0.1</v>
      </c>
      <c r="J279" s="30">
        <f t="shared" si="92"/>
        <v>44270</v>
      </c>
      <c r="K279" s="2">
        <f t="shared" si="93"/>
        <v>184</v>
      </c>
      <c r="L279" s="15">
        <f t="shared" si="94"/>
        <v>184</v>
      </c>
      <c r="M279" s="11">
        <f t="shared" si="86"/>
        <v>1.0720702150000001</v>
      </c>
      <c r="N279" s="11">
        <f t="shared" ca="1" si="87"/>
        <v>1.1082707780000001</v>
      </c>
      <c r="O279" s="15">
        <f t="shared" si="95"/>
        <v>0</v>
      </c>
      <c r="P279" s="13">
        <f t="shared" ca="1" si="88"/>
        <v>0.10866149</v>
      </c>
      <c r="Q279" s="19">
        <f t="shared" si="89"/>
        <v>0</v>
      </c>
      <c r="R279" s="13">
        <f t="shared" si="96"/>
        <v>0</v>
      </c>
      <c r="S279" s="13"/>
      <c r="T279" s="13"/>
      <c r="U279" s="13"/>
      <c r="V279" s="13"/>
      <c r="W279" s="4" t="str">
        <f t="shared" si="97"/>
        <v>J=</v>
      </c>
      <c r="X279" s="30">
        <f t="shared" si="98"/>
        <v>44635</v>
      </c>
      <c r="Y279" s="3"/>
      <c r="Z279" s="71">
        <f>[2]Plan1!$A349</f>
        <v>47269</v>
      </c>
      <c r="AA279" s="71" t="str">
        <f>[2]Plan1!$C349</f>
        <v>Corpus Christi</v>
      </c>
      <c r="AB279" s="64"/>
      <c r="AC279" s="1"/>
      <c r="AD279" s="3"/>
      <c r="AE279" s="62"/>
      <c r="AF279" s="62"/>
      <c r="AG279" s="62"/>
      <c r="AH279" s="64"/>
      <c r="AI279" s="10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36">
        <f t="shared" si="90"/>
        <v>44538</v>
      </c>
      <c r="B280" s="14">
        <f t="shared" ca="1" si="99"/>
        <v>1.11301651</v>
      </c>
      <c r="C280" s="13">
        <f t="shared" ca="1" si="91"/>
        <v>1.0036087300000001</v>
      </c>
      <c r="D280" s="12">
        <f ca="1">IF(A280&lt;$B$1,VLOOKUP(A280,[1]DI!$A$4:$B$15000,2,FALSE),0)</f>
        <v>7.6499999999999999E-2</v>
      </c>
      <c r="E280" s="13">
        <f t="shared" ca="1" si="100"/>
        <v>1.0002925600000001</v>
      </c>
      <c r="F280" s="13">
        <f ca="1">(TRUNC(PRODUCT($E$12:$E279),16))</f>
        <v>1.0340694078072099</v>
      </c>
      <c r="G280" s="13">
        <f t="shared" si="101"/>
        <v>1</v>
      </c>
      <c r="H280" s="13">
        <f t="shared" ca="1" si="102"/>
        <v>1.0340694100000001</v>
      </c>
      <c r="I280" s="12">
        <f t="shared" si="103"/>
        <v>0.1</v>
      </c>
      <c r="J280" s="30">
        <f t="shared" si="92"/>
        <v>44270</v>
      </c>
      <c r="K280" s="2">
        <f t="shared" si="93"/>
        <v>185</v>
      </c>
      <c r="L280" s="15">
        <f t="shared" si="94"/>
        <v>185</v>
      </c>
      <c r="M280" s="11">
        <f t="shared" si="86"/>
        <v>1.0724757650000001</v>
      </c>
      <c r="N280" s="11">
        <f t="shared" ca="1" si="87"/>
        <v>1.109014382</v>
      </c>
      <c r="O280" s="15">
        <f t="shared" si="95"/>
        <v>0</v>
      </c>
      <c r="P280" s="13">
        <f t="shared" ca="1" si="88"/>
        <v>0.10940778</v>
      </c>
      <c r="Q280" s="19">
        <f t="shared" si="89"/>
        <v>0</v>
      </c>
      <c r="R280" s="13">
        <f t="shared" si="96"/>
        <v>0</v>
      </c>
      <c r="S280" s="13"/>
      <c r="T280" s="13"/>
      <c r="U280" s="13"/>
      <c r="V280" s="13"/>
      <c r="W280" s="4" t="str">
        <f t="shared" si="97"/>
        <v>J=</v>
      </c>
      <c r="X280" s="30">
        <f t="shared" si="98"/>
        <v>44635</v>
      </c>
      <c r="Y280" s="3"/>
      <c r="Z280" s="71">
        <f>[2]Plan1!$A350</f>
        <v>47368</v>
      </c>
      <c r="AA280" s="71" t="str">
        <f>[2]Plan1!$C350</f>
        <v>Independência do Brasil</v>
      </c>
      <c r="AB280" s="64"/>
      <c r="AC280" s="1"/>
      <c r="AD280" s="3"/>
      <c r="AE280" s="62"/>
      <c r="AF280" s="62"/>
      <c r="AG280" s="62"/>
      <c r="AH280" s="64"/>
      <c r="AI280" s="10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36">
        <f t="shared" si="90"/>
        <v>44539</v>
      </c>
      <c r="B281" s="14">
        <f t="shared" ca="1" si="99"/>
        <v>1.1137633</v>
      </c>
      <c r="C281" s="13">
        <f t="shared" ca="1" si="91"/>
        <v>1.0036087300000001</v>
      </c>
      <c r="D281" s="12">
        <f ca="1">IF(A281&lt;$B$1,VLOOKUP(A281,[1]DI!$A$4:$B$15000,2,FALSE),0)</f>
        <v>9.1499999999999998E-2</v>
      </c>
      <c r="E281" s="13">
        <f t="shared" ca="1" si="100"/>
        <v>1.00034749</v>
      </c>
      <c r="F281" s="13">
        <f ca="1">(TRUNC(PRODUCT($E$12:$E280),16))</f>
        <v>1.0343719351531599</v>
      </c>
      <c r="G281" s="13">
        <f t="shared" si="101"/>
        <v>1</v>
      </c>
      <c r="H281" s="13">
        <f t="shared" ca="1" si="102"/>
        <v>1.03437194</v>
      </c>
      <c r="I281" s="12">
        <f t="shared" si="103"/>
        <v>0.1</v>
      </c>
      <c r="J281" s="30">
        <f t="shared" si="92"/>
        <v>44270</v>
      </c>
      <c r="K281" s="2">
        <f t="shared" si="93"/>
        <v>186</v>
      </c>
      <c r="L281" s="15">
        <f t="shared" si="94"/>
        <v>186</v>
      </c>
      <c r="M281" s="11">
        <f t="shared" si="86"/>
        <v>1.0728814680000001</v>
      </c>
      <c r="N281" s="11">
        <f t="shared" ca="1" si="87"/>
        <v>1.109758485</v>
      </c>
      <c r="O281" s="15">
        <f t="shared" si="95"/>
        <v>0</v>
      </c>
      <c r="P281" s="13">
        <f t="shared" ca="1" si="88"/>
        <v>0.11015456999999999</v>
      </c>
      <c r="Q281" s="19">
        <f t="shared" si="89"/>
        <v>0</v>
      </c>
      <c r="R281" s="13">
        <f t="shared" si="96"/>
        <v>0</v>
      </c>
      <c r="S281" s="13"/>
      <c r="T281" s="13"/>
      <c r="U281" s="13"/>
      <c r="V281" s="13"/>
      <c r="W281" s="4" t="str">
        <f t="shared" si="97"/>
        <v>J=</v>
      </c>
      <c r="X281" s="30">
        <f t="shared" si="98"/>
        <v>44635</v>
      </c>
      <c r="Y281" s="3"/>
      <c r="Z281" s="71">
        <f>[2]Plan1!$A351</f>
        <v>47403</v>
      </c>
      <c r="AA281" s="71" t="str">
        <f>[2]Plan1!$C351</f>
        <v>Nossa Sr.a Aparecida - Padroeira do Brasil</v>
      </c>
      <c r="AB281" s="64"/>
      <c r="AC281" s="1"/>
      <c r="AD281" s="3"/>
      <c r="AE281" s="62"/>
      <c r="AF281" s="62"/>
      <c r="AG281" s="62"/>
      <c r="AH281" s="64"/>
      <c r="AI281" s="10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36">
        <f t="shared" si="90"/>
        <v>44540</v>
      </c>
      <c r="B282" s="14">
        <f t="shared" ca="1" si="99"/>
        <v>1.1145717800000001</v>
      </c>
      <c r="C282" s="13">
        <f t="shared" ca="1" si="91"/>
        <v>1.0036087300000001</v>
      </c>
      <c r="D282" s="12">
        <f ca="1">IF(A282&lt;$B$1,VLOOKUP(A282,[1]DI!$A$4:$B$15000,2,FALSE),0)</f>
        <v>9.1499999999999998E-2</v>
      </c>
      <c r="E282" s="13">
        <f t="shared" ca="1" si="100"/>
        <v>1.00034749</v>
      </c>
      <c r="F282" s="13">
        <f ca="1">(TRUNC(PRODUCT($E$12:$E281),16))</f>
        <v>1.0347313690569</v>
      </c>
      <c r="G282" s="13">
        <f t="shared" si="101"/>
        <v>1</v>
      </c>
      <c r="H282" s="13">
        <f t="shared" ca="1" si="102"/>
        <v>1.03473137</v>
      </c>
      <c r="I282" s="12">
        <f t="shared" si="103"/>
        <v>0.1</v>
      </c>
      <c r="J282" s="30">
        <f t="shared" si="92"/>
        <v>44270</v>
      </c>
      <c r="K282" s="2">
        <f t="shared" si="93"/>
        <v>187</v>
      </c>
      <c r="L282" s="15">
        <f t="shared" si="94"/>
        <v>187</v>
      </c>
      <c r="M282" s="11">
        <f t="shared" si="86"/>
        <v>1.0732873249999999</v>
      </c>
      <c r="N282" s="11">
        <f t="shared" ca="1" si="87"/>
        <v>1.1105640640000001</v>
      </c>
      <c r="O282" s="15">
        <f t="shared" si="95"/>
        <v>0</v>
      </c>
      <c r="P282" s="13">
        <f t="shared" ca="1" si="88"/>
        <v>0.11096304999999999</v>
      </c>
      <c r="Q282" s="19">
        <f t="shared" si="89"/>
        <v>0</v>
      </c>
      <c r="R282" s="13">
        <f t="shared" si="96"/>
        <v>0</v>
      </c>
      <c r="S282" s="13"/>
      <c r="T282" s="13"/>
      <c r="U282" s="13"/>
      <c r="V282" s="13"/>
      <c r="W282" s="4" t="str">
        <f t="shared" si="97"/>
        <v>J=</v>
      </c>
      <c r="X282" s="30">
        <f t="shared" si="98"/>
        <v>44635</v>
      </c>
      <c r="Y282" s="3"/>
      <c r="Z282" s="71">
        <f>[2]Plan1!$A352</f>
        <v>47424</v>
      </c>
      <c r="AA282" s="71" t="str">
        <f>[2]Plan1!$C352</f>
        <v>Finados</v>
      </c>
      <c r="AB282" s="64"/>
      <c r="AC282" s="1"/>
      <c r="AD282" s="3"/>
      <c r="AE282" s="62"/>
      <c r="AF282" s="62"/>
      <c r="AG282" s="62"/>
      <c r="AH282" s="64"/>
      <c r="AI282" s="10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36">
        <f t="shared" si="90"/>
        <v>44541</v>
      </c>
      <c r="B283" s="14">
        <f t="shared" ca="1" si="99"/>
        <v>1.1153808600000001</v>
      </c>
      <c r="C283" s="13">
        <f t="shared" ca="1" si="91"/>
        <v>1.0036087300000001</v>
      </c>
      <c r="D283" s="12">
        <f ca="1">IF(A283&lt;$B$1,VLOOKUP(A283,[1]DI!$A$4:$B$15000,2,FALSE),0)</f>
        <v>0</v>
      </c>
      <c r="E283" s="13">
        <f t="shared" ca="1" si="100"/>
        <v>1</v>
      </c>
      <c r="F283" s="13">
        <f ca="1">(TRUNC(PRODUCT($E$12:$E282),16))</f>
        <v>1.03509092786034</v>
      </c>
      <c r="G283" s="13">
        <f t="shared" si="101"/>
        <v>1</v>
      </c>
      <c r="H283" s="13">
        <f t="shared" ca="1" si="102"/>
        <v>1.03509093</v>
      </c>
      <c r="I283" s="12">
        <f t="shared" si="103"/>
        <v>0.1</v>
      </c>
      <c r="J283" s="30">
        <f t="shared" si="92"/>
        <v>44270</v>
      </c>
      <c r="K283" s="2">
        <f t="shared" si="93"/>
        <v>187</v>
      </c>
      <c r="L283" s="15">
        <f t="shared" si="94"/>
        <v>188</v>
      </c>
      <c r="M283" s="11">
        <f t="shared" si="86"/>
        <v>1.073693335</v>
      </c>
      <c r="N283" s="11">
        <f t="shared" ca="1" si="87"/>
        <v>1.1113702329999999</v>
      </c>
      <c r="O283" s="15">
        <f t="shared" si="95"/>
        <v>0</v>
      </c>
      <c r="P283" s="13">
        <f t="shared" ca="1" si="88"/>
        <v>0.11177213</v>
      </c>
      <c r="Q283" s="19">
        <f t="shared" si="89"/>
        <v>0</v>
      </c>
      <c r="R283" s="13">
        <f t="shared" si="96"/>
        <v>0</v>
      </c>
      <c r="S283" s="13"/>
      <c r="T283" s="13"/>
      <c r="U283" s="13"/>
      <c r="V283" s="13"/>
      <c r="W283" s="4" t="str">
        <f t="shared" si="97"/>
        <v>J=</v>
      </c>
      <c r="X283" s="30">
        <f t="shared" si="98"/>
        <v>44635</v>
      </c>
      <c r="Y283" s="3"/>
      <c r="Z283" s="71">
        <f>[2]Plan1!$A353</f>
        <v>47437</v>
      </c>
      <c r="AA283" s="71" t="str">
        <f>[2]Plan1!$C353</f>
        <v>Proclamação da República</v>
      </c>
      <c r="AB283" s="64"/>
      <c r="AC283" s="1"/>
      <c r="AD283" s="3"/>
      <c r="AE283" s="62"/>
      <c r="AF283" s="62"/>
      <c r="AG283" s="62"/>
      <c r="AH283" s="64"/>
      <c r="AI283" s="10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36">
        <f t="shared" si="90"/>
        <v>44542</v>
      </c>
      <c r="B284" s="14">
        <f t="shared" ca="1" si="99"/>
        <v>1.1153808600000001</v>
      </c>
      <c r="C284" s="13">
        <f t="shared" ca="1" si="91"/>
        <v>1.0036087300000001</v>
      </c>
      <c r="D284" s="12">
        <f ca="1">IF(A284&lt;$B$1,VLOOKUP(A284,[1]DI!$A$4:$B$15000,2,FALSE),0)</f>
        <v>0</v>
      </c>
      <c r="E284" s="13">
        <f t="shared" ca="1" si="100"/>
        <v>1</v>
      </c>
      <c r="F284" s="13">
        <f ca="1">(TRUNC(PRODUCT($E$12:$E283),16))</f>
        <v>1.03509092786034</v>
      </c>
      <c r="G284" s="13">
        <f t="shared" si="101"/>
        <v>1</v>
      </c>
      <c r="H284" s="13">
        <f t="shared" ca="1" si="102"/>
        <v>1.03509093</v>
      </c>
      <c r="I284" s="12">
        <f t="shared" si="103"/>
        <v>0.1</v>
      </c>
      <c r="J284" s="30">
        <f t="shared" si="92"/>
        <v>44270</v>
      </c>
      <c r="K284" s="2">
        <f t="shared" si="93"/>
        <v>187</v>
      </c>
      <c r="L284" s="15">
        <f t="shared" si="94"/>
        <v>188</v>
      </c>
      <c r="M284" s="11">
        <f t="shared" si="86"/>
        <v>1.073693335</v>
      </c>
      <c r="N284" s="11">
        <f t="shared" ca="1" si="87"/>
        <v>1.1113702329999999</v>
      </c>
      <c r="O284" s="15">
        <f t="shared" si="95"/>
        <v>0</v>
      </c>
      <c r="P284" s="13">
        <f t="shared" ca="1" si="88"/>
        <v>0.11177213</v>
      </c>
      <c r="Q284" s="19">
        <f t="shared" si="89"/>
        <v>0</v>
      </c>
      <c r="R284" s="13">
        <f t="shared" si="96"/>
        <v>0</v>
      </c>
      <c r="S284" s="13"/>
      <c r="T284" s="13"/>
      <c r="U284" s="13"/>
      <c r="V284" s="13"/>
      <c r="W284" s="4" t="str">
        <f t="shared" si="97"/>
        <v>J=</v>
      </c>
      <c r="X284" s="30">
        <f t="shared" si="98"/>
        <v>44635</v>
      </c>
      <c r="Y284" s="3"/>
      <c r="Z284" s="71">
        <f>[2]Plan1!$A354</f>
        <v>47442</v>
      </c>
      <c r="AA284" s="71" t="str">
        <f>[2]Plan1!$C354</f>
        <v>Dia Nacional de Zumbi e da Consciência Negra</v>
      </c>
      <c r="AB284" s="64"/>
      <c r="AC284" s="1"/>
      <c r="AD284" s="3"/>
      <c r="AE284" s="62"/>
      <c r="AF284" s="62"/>
      <c r="AG284" s="62"/>
      <c r="AH284" s="64"/>
      <c r="AI284" s="10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36">
        <f t="shared" si="90"/>
        <v>44543</v>
      </c>
      <c r="B285" s="14">
        <f t="shared" ca="1" si="99"/>
        <v>1.1153808600000001</v>
      </c>
      <c r="C285" s="13">
        <f t="shared" ca="1" si="91"/>
        <v>1.0036087300000001</v>
      </c>
      <c r="D285" s="12">
        <f ca="1">IF(A285&lt;$B$1,VLOOKUP(A285,[1]DI!$A$4:$B$15000,2,FALSE),0)</f>
        <v>9.1499999999999998E-2</v>
      </c>
      <c r="E285" s="13">
        <f t="shared" ca="1" si="100"/>
        <v>1.00034749</v>
      </c>
      <c r="F285" s="13">
        <f ca="1">(TRUNC(PRODUCT($E$12:$E284),16))</f>
        <v>1.03509092786034</v>
      </c>
      <c r="G285" s="13">
        <f t="shared" si="101"/>
        <v>1</v>
      </c>
      <c r="H285" s="13">
        <f t="shared" ca="1" si="102"/>
        <v>1.03509093</v>
      </c>
      <c r="I285" s="12">
        <f t="shared" si="103"/>
        <v>0.1</v>
      </c>
      <c r="J285" s="30">
        <f t="shared" si="92"/>
        <v>44270</v>
      </c>
      <c r="K285" s="2">
        <f t="shared" si="93"/>
        <v>188</v>
      </c>
      <c r="L285" s="15">
        <f t="shared" si="94"/>
        <v>188</v>
      </c>
      <c r="M285" s="11">
        <f t="shared" si="86"/>
        <v>1.073693335</v>
      </c>
      <c r="N285" s="11">
        <f t="shared" ca="1" si="87"/>
        <v>1.1113702329999999</v>
      </c>
      <c r="O285" s="15">
        <f t="shared" si="95"/>
        <v>0</v>
      </c>
      <c r="P285" s="13">
        <f t="shared" ca="1" si="88"/>
        <v>0.11177213</v>
      </c>
      <c r="Q285" s="19">
        <f t="shared" si="89"/>
        <v>0</v>
      </c>
      <c r="R285" s="13">
        <f t="shared" si="96"/>
        <v>0</v>
      </c>
      <c r="S285" s="13"/>
      <c r="T285" s="13"/>
      <c r="U285" s="13"/>
      <c r="V285" s="13"/>
      <c r="W285" s="4" t="str">
        <f t="shared" si="97"/>
        <v>J=</v>
      </c>
      <c r="X285" s="30">
        <f t="shared" si="98"/>
        <v>44635</v>
      </c>
      <c r="Y285" s="3"/>
      <c r="Z285" s="71">
        <f>[2]Plan1!$A355</f>
        <v>47477</v>
      </c>
      <c r="AA285" s="71" t="str">
        <f>[2]Plan1!$C355</f>
        <v>Natal</v>
      </c>
      <c r="AB285" s="64"/>
      <c r="AC285" s="1"/>
      <c r="AD285" s="3"/>
      <c r="AE285" s="62"/>
      <c r="AF285" s="62"/>
      <c r="AG285" s="62"/>
      <c r="AH285" s="64"/>
      <c r="AI285" s="10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36">
        <f t="shared" si="90"/>
        <v>44544</v>
      </c>
      <c r="B286" s="14">
        <f t="shared" ca="1" si="99"/>
        <v>1.11619052</v>
      </c>
      <c r="C286" s="13">
        <f t="shared" ca="1" si="91"/>
        <v>1.0036087300000001</v>
      </c>
      <c r="D286" s="12">
        <f ca="1">IF(A286&lt;$B$1,VLOOKUP(A286,[1]DI!$A$4:$B$15000,2,FALSE),0)</f>
        <v>9.1499999999999998E-2</v>
      </c>
      <c r="E286" s="13">
        <f t="shared" ca="1" si="100"/>
        <v>1.00034749</v>
      </c>
      <c r="F286" s="13">
        <f ca="1">(TRUNC(PRODUCT($E$12:$E285),16))</f>
        <v>1.03545061160686</v>
      </c>
      <c r="G286" s="13">
        <f t="shared" si="101"/>
        <v>1</v>
      </c>
      <c r="H286" s="13">
        <f t="shared" ca="1" si="102"/>
        <v>1.03545061</v>
      </c>
      <c r="I286" s="12">
        <f t="shared" si="103"/>
        <v>0.1</v>
      </c>
      <c r="J286" s="30">
        <f t="shared" si="92"/>
        <v>44270</v>
      </c>
      <c r="K286" s="2">
        <f t="shared" si="93"/>
        <v>189</v>
      </c>
      <c r="L286" s="15">
        <f t="shared" si="94"/>
        <v>189</v>
      </c>
      <c r="M286" s="11">
        <f t="shared" si="86"/>
        <v>1.0740994989999999</v>
      </c>
      <c r="N286" s="11">
        <f t="shared" ca="1" si="87"/>
        <v>1.112176981</v>
      </c>
      <c r="O286" s="15">
        <f t="shared" si="95"/>
        <v>0</v>
      </c>
      <c r="P286" s="13">
        <f t="shared" ca="1" si="88"/>
        <v>0.11258179</v>
      </c>
      <c r="Q286" s="19">
        <f t="shared" si="89"/>
        <v>0</v>
      </c>
      <c r="R286" s="13">
        <f t="shared" si="96"/>
        <v>0</v>
      </c>
      <c r="S286" s="13"/>
      <c r="T286" s="13"/>
      <c r="U286" s="13"/>
      <c r="V286" s="13"/>
      <c r="W286" s="4" t="str">
        <f t="shared" si="97"/>
        <v>J=</v>
      </c>
      <c r="X286" s="30">
        <f t="shared" si="98"/>
        <v>44635</v>
      </c>
      <c r="Y286" s="3"/>
      <c r="Z286" s="71">
        <f>[2]Plan1!$A356</f>
        <v>47484</v>
      </c>
      <c r="AA286" s="71" t="str">
        <f>[2]Plan1!$C356</f>
        <v>Confraternização Universal</v>
      </c>
      <c r="AB286" s="64"/>
      <c r="AC286" s="1"/>
      <c r="AD286" s="3"/>
      <c r="AE286" s="62"/>
      <c r="AF286" s="62"/>
      <c r="AG286" s="62"/>
      <c r="AH286" s="64"/>
      <c r="AI286" s="10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36">
        <f t="shared" si="90"/>
        <v>44545</v>
      </c>
      <c r="B287" s="14">
        <f t="shared" ca="1" si="99"/>
        <v>1.1170007800000001</v>
      </c>
      <c r="C287" s="13">
        <f t="shared" ca="1" si="91"/>
        <v>1.0036087300000001</v>
      </c>
      <c r="D287" s="12">
        <f ca="1">IF(A287&lt;$B$1,VLOOKUP(A287,[1]DI!$A$4:$B$15000,2,FALSE),0)</f>
        <v>9.1499999999999998E-2</v>
      </c>
      <c r="E287" s="13">
        <f t="shared" ca="1" si="100"/>
        <v>1.00034749</v>
      </c>
      <c r="F287" s="13">
        <f ca="1">(TRUNC(PRODUCT($E$12:$E286),16))</f>
        <v>1.0358104203398899</v>
      </c>
      <c r="G287" s="13">
        <f t="shared" si="101"/>
        <v>1</v>
      </c>
      <c r="H287" s="13">
        <f t="shared" ca="1" si="102"/>
        <v>1.03581042</v>
      </c>
      <c r="I287" s="12">
        <f t="shared" si="103"/>
        <v>0.1</v>
      </c>
      <c r="J287" s="30">
        <f t="shared" si="92"/>
        <v>44270</v>
      </c>
      <c r="K287" s="2">
        <f t="shared" si="93"/>
        <v>190</v>
      </c>
      <c r="L287" s="15">
        <f t="shared" si="94"/>
        <v>190</v>
      </c>
      <c r="M287" s="11">
        <f t="shared" si="86"/>
        <v>1.0745058160000001</v>
      </c>
      <c r="N287" s="11">
        <f t="shared" ca="1" si="87"/>
        <v>1.1129843210000001</v>
      </c>
      <c r="O287" s="15">
        <f t="shared" si="95"/>
        <v>0</v>
      </c>
      <c r="P287" s="13">
        <f t="shared" ca="1" si="88"/>
        <v>0.11339204999999999</v>
      </c>
      <c r="Q287" s="19">
        <f t="shared" si="89"/>
        <v>0</v>
      </c>
      <c r="R287" s="13">
        <f t="shared" si="96"/>
        <v>0</v>
      </c>
      <c r="S287" s="13"/>
      <c r="T287" s="13"/>
      <c r="U287" s="13"/>
      <c r="V287" s="13"/>
      <c r="W287" s="4" t="str">
        <f t="shared" si="97"/>
        <v>J=</v>
      </c>
      <c r="X287" s="30">
        <f t="shared" si="98"/>
        <v>44635</v>
      </c>
      <c r="Y287" s="3"/>
      <c r="Z287" s="71">
        <f>[2]Plan1!$A357</f>
        <v>47546</v>
      </c>
      <c r="AA287" s="71" t="str">
        <f>[2]Plan1!$C357</f>
        <v>Carnaval</v>
      </c>
      <c r="AB287" s="64"/>
      <c r="AC287" s="1"/>
      <c r="AD287" s="3"/>
      <c r="AE287" s="62"/>
      <c r="AF287" s="62"/>
      <c r="AG287" s="62"/>
      <c r="AH287" s="64"/>
      <c r="AI287" s="10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36">
        <f t="shared" si="90"/>
        <v>44546</v>
      </c>
      <c r="B288" s="14">
        <f t="shared" ca="1" si="99"/>
        <v>1.11781161</v>
      </c>
      <c r="C288" s="13">
        <f t="shared" ca="1" si="91"/>
        <v>1.0036087300000001</v>
      </c>
      <c r="D288" s="12">
        <f ca="1">IF(A288&lt;$B$1,VLOOKUP(A288,[1]DI!$A$4:$B$15000,2,FALSE),0)</f>
        <v>9.1499999999999998E-2</v>
      </c>
      <c r="E288" s="13">
        <f t="shared" ca="1" si="100"/>
        <v>1.00034749</v>
      </c>
      <c r="F288" s="13">
        <f ca="1">(TRUNC(PRODUCT($E$12:$E287),16))</f>
        <v>1.03617035410285</v>
      </c>
      <c r="G288" s="13">
        <f t="shared" si="101"/>
        <v>1</v>
      </c>
      <c r="H288" s="13">
        <f t="shared" ca="1" si="102"/>
        <v>1.0361703499999999</v>
      </c>
      <c r="I288" s="12">
        <f t="shared" si="103"/>
        <v>0.1</v>
      </c>
      <c r="J288" s="30">
        <f t="shared" si="92"/>
        <v>44270</v>
      </c>
      <c r="K288" s="2">
        <f t="shared" si="93"/>
        <v>191</v>
      </c>
      <c r="L288" s="15">
        <f t="shared" si="94"/>
        <v>191</v>
      </c>
      <c r="M288" s="11">
        <f t="shared" si="86"/>
        <v>1.0749122870000001</v>
      </c>
      <c r="N288" s="11">
        <f t="shared" ca="1" si="87"/>
        <v>1.1137922410000001</v>
      </c>
      <c r="O288" s="15">
        <f t="shared" si="95"/>
        <v>0</v>
      </c>
      <c r="P288" s="13">
        <f t="shared" ca="1" si="88"/>
        <v>0.11420288000000001</v>
      </c>
      <c r="Q288" s="19">
        <f t="shared" si="89"/>
        <v>0</v>
      </c>
      <c r="R288" s="13">
        <f t="shared" si="96"/>
        <v>0</v>
      </c>
      <c r="S288" s="13"/>
      <c r="T288" s="13"/>
      <c r="U288" s="13"/>
      <c r="V288" s="13"/>
      <c r="W288" s="4" t="str">
        <f t="shared" si="97"/>
        <v>J=</v>
      </c>
      <c r="X288" s="30">
        <f t="shared" si="98"/>
        <v>44635</v>
      </c>
      <c r="Y288" s="3"/>
      <c r="Z288" s="71">
        <f>[2]Plan1!$A358</f>
        <v>47547</v>
      </c>
      <c r="AA288" s="71" t="str">
        <f>[2]Plan1!$C358</f>
        <v>Carnaval</v>
      </c>
      <c r="AB288" s="64"/>
      <c r="AC288" s="1"/>
      <c r="AD288" s="3"/>
      <c r="AE288" s="62"/>
      <c r="AF288" s="62"/>
      <c r="AG288" s="62"/>
      <c r="AH288" s="64"/>
      <c r="AI288" s="10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36">
        <f t="shared" si="90"/>
        <v>44547</v>
      </c>
      <c r="B289" s="14">
        <f t="shared" ca="1" si="99"/>
        <v>1.1186230400000001</v>
      </c>
      <c r="C289" s="13">
        <f t="shared" ca="1" si="91"/>
        <v>1.0036087300000001</v>
      </c>
      <c r="D289" s="12">
        <f ca="1">IF(A289&lt;$B$1,VLOOKUP(A289,[1]DI!$A$4:$B$15000,2,FALSE),0)</f>
        <v>9.1499999999999998E-2</v>
      </c>
      <c r="E289" s="13">
        <f t="shared" ca="1" si="100"/>
        <v>1.00034749</v>
      </c>
      <c r="F289" s="13">
        <f ca="1">(TRUNC(PRODUCT($E$12:$E288),16))</f>
        <v>1.0365304129391999</v>
      </c>
      <c r="G289" s="13">
        <f t="shared" si="101"/>
        <v>1</v>
      </c>
      <c r="H289" s="13">
        <f t="shared" ca="1" si="102"/>
        <v>1.0365304099999999</v>
      </c>
      <c r="I289" s="12">
        <f t="shared" si="103"/>
        <v>0.1</v>
      </c>
      <c r="J289" s="30">
        <f t="shared" si="92"/>
        <v>44270</v>
      </c>
      <c r="K289" s="2">
        <f t="shared" si="93"/>
        <v>192</v>
      </c>
      <c r="L289" s="15">
        <f t="shared" si="94"/>
        <v>192</v>
      </c>
      <c r="M289" s="11">
        <f t="shared" si="86"/>
        <v>1.075318912</v>
      </c>
      <c r="N289" s="11">
        <f t="shared" ca="1" si="87"/>
        <v>1.1146007529999999</v>
      </c>
      <c r="O289" s="15">
        <f t="shared" si="95"/>
        <v>0</v>
      </c>
      <c r="P289" s="13">
        <f t="shared" ca="1" si="88"/>
        <v>0.11501430999999999</v>
      </c>
      <c r="Q289" s="19">
        <f t="shared" si="89"/>
        <v>0</v>
      </c>
      <c r="R289" s="13">
        <f t="shared" si="96"/>
        <v>0</v>
      </c>
      <c r="S289" s="13"/>
      <c r="T289" s="13"/>
      <c r="U289" s="13"/>
      <c r="V289" s="13"/>
      <c r="W289" s="4" t="str">
        <f t="shared" si="97"/>
        <v>J=</v>
      </c>
      <c r="X289" s="30">
        <f t="shared" si="98"/>
        <v>44635</v>
      </c>
      <c r="Y289" s="3"/>
      <c r="Z289" s="71">
        <f>[2]Plan1!$A359</f>
        <v>47592</v>
      </c>
      <c r="AA289" s="71" t="str">
        <f>[2]Plan1!$C359</f>
        <v>Paixão de Cristo</v>
      </c>
      <c r="AB289" s="64"/>
      <c r="AC289" s="1"/>
      <c r="AD289" s="3"/>
      <c r="AE289" s="62"/>
      <c r="AF289" s="62"/>
      <c r="AG289" s="62"/>
      <c r="AH289" s="64"/>
      <c r="AI289" s="10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36">
        <f t="shared" si="90"/>
        <v>44548</v>
      </c>
      <c r="B290" s="14">
        <f t="shared" ca="1" si="99"/>
        <v>1.11943507</v>
      </c>
      <c r="C290" s="13">
        <f t="shared" ca="1" si="91"/>
        <v>1.0036087300000001</v>
      </c>
      <c r="D290" s="12">
        <f ca="1">IF(A290&lt;$B$1,VLOOKUP(A290,[1]DI!$A$4:$B$15000,2,FALSE),0)</f>
        <v>0</v>
      </c>
      <c r="E290" s="13">
        <f t="shared" ca="1" si="100"/>
        <v>1</v>
      </c>
      <c r="F290" s="13">
        <f ca="1">(TRUNC(PRODUCT($E$12:$E289),16))</f>
        <v>1.03689059689239</v>
      </c>
      <c r="G290" s="13">
        <f t="shared" si="101"/>
        <v>1</v>
      </c>
      <c r="H290" s="13">
        <f t="shared" ca="1" si="102"/>
        <v>1.0368906</v>
      </c>
      <c r="I290" s="12">
        <f t="shared" si="103"/>
        <v>0.1</v>
      </c>
      <c r="J290" s="30">
        <f t="shared" si="92"/>
        <v>44270</v>
      </c>
      <c r="K290" s="2">
        <f t="shared" si="93"/>
        <v>192</v>
      </c>
      <c r="L290" s="15">
        <f t="shared" si="94"/>
        <v>193</v>
      </c>
      <c r="M290" s="11">
        <f t="shared" si="86"/>
        <v>1.0757256909999999</v>
      </c>
      <c r="N290" s="11">
        <f t="shared" ca="1" si="87"/>
        <v>1.1154098569999999</v>
      </c>
      <c r="O290" s="15">
        <f t="shared" si="95"/>
        <v>0</v>
      </c>
      <c r="P290" s="13">
        <f t="shared" ca="1" si="88"/>
        <v>0.11582634</v>
      </c>
      <c r="Q290" s="19">
        <f t="shared" si="89"/>
        <v>0</v>
      </c>
      <c r="R290" s="13">
        <f t="shared" si="96"/>
        <v>0</v>
      </c>
      <c r="S290" s="13"/>
      <c r="T290" s="13"/>
      <c r="U290" s="13"/>
      <c r="V290" s="13"/>
      <c r="W290" s="4" t="str">
        <f t="shared" si="97"/>
        <v>J=</v>
      </c>
      <c r="X290" s="30">
        <f t="shared" si="98"/>
        <v>44635</v>
      </c>
      <c r="Y290" s="3"/>
      <c r="Z290" s="71">
        <f>[2]Plan1!$A360</f>
        <v>47594</v>
      </c>
      <c r="AA290" s="71" t="str">
        <f>[2]Plan1!$C360</f>
        <v>Tiradentes</v>
      </c>
      <c r="AB290" s="64"/>
      <c r="AC290" s="1"/>
      <c r="AD290" s="3"/>
      <c r="AE290" s="62"/>
      <c r="AF290" s="62"/>
      <c r="AG290" s="62"/>
      <c r="AH290" s="64"/>
      <c r="AI290" s="10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36">
        <f t="shared" si="90"/>
        <v>44549</v>
      </c>
      <c r="B291" s="14">
        <f t="shared" ca="1" si="99"/>
        <v>1.11943507</v>
      </c>
      <c r="C291" s="13">
        <f t="shared" ca="1" si="91"/>
        <v>1.0036087300000001</v>
      </c>
      <c r="D291" s="12">
        <f ca="1">IF(A291&lt;$B$1,VLOOKUP(A291,[1]DI!$A$4:$B$15000,2,FALSE),0)</f>
        <v>0</v>
      </c>
      <c r="E291" s="13">
        <f t="shared" ca="1" si="100"/>
        <v>1</v>
      </c>
      <c r="F291" s="13">
        <f ca="1">(TRUNC(PRODUCT($E$12:$E290),16))</f>
        <v>1.03689059689239</v>
      </c>
      <c r="G291" s="13">
        <f t="shared" si="101"/>
        <v>1</v>
      </c>
      <c r="H291" s="13">
        <f t="shared" ca="1" si="102"/>
        <v>1.0368906</v>
      </c>
      <c r="I291" s="12">
        <f t="shared" si="103"/>
        <v>0.1</v>
      </c>
      <c r="J291" s="30">
        <f t="shared" si="92"/>
        <v>44270</v>
      </c>
      <c r="K291" s="2">
        <f t="shared" si="93"/>
        <v>192</v>
      </c>
      <c r="L291" s="15">
        <f t="shared" si="94"/>
        <v>193</v>
      </c>
      <c r="M291" s="11">
        <f t="shared" si="86"/>
        <v>1.0757256909999999</v>
      </c>
      <c r="N291" s="11">
        <f t="shared" ca="1" si="87"/>
        <v>1.1154098569999999</v>
      </c>
      <c r="O291" s="15">
        <f t="shared" si="95"/>
        <v>0</v>
      </c>
      <c r="P291" s="13">
        <f t="shared" ca="1" si="88"/>
        <v>0.11582634</v>
      </c>
      <c r="Q291" s="19">
        <f t="shared" si="89"/>
        <v>0</v>
      </c>
      <c r="R291" s="13">
        <f t="shared" si="96"/>
        <v>0</v>
      </c>
      <c r="S291" s="13"/>
      <c r="T291" s="13"/>
      <c r="U291" s="13"/>
      <c r="V291" s="13"/>
      <c r="W291" s="4" t="str">
        <f t="shared" si="97"/>
        <v>J=</v>
      </c>
      <c r="X291" s="30">
        <f t="shared" si="98"/>
        <v>44635</v>
      </c>
      <c r="Y291" s="3"/>
      <c r="Z291" s="71">
        <f>[2]Plan1!$A361</f>
        <v>47604</v>
      </c>
      <c r="AA291" s="71" t="str">
        <f>[2]Plan1!$C361</f>
        <v>Dia do Trabalho</v>
      </c>
      <c r="AB291" s="64"/>
      <c r="AC291" s="1"/>
      <c r="AD291" s="3"/>
      <c r="AE291" s="62"/>
      <c r="AF291" s="62"/>
      <c r="AG291" s="62"/>
      <c r="AH291" s="64"/>
      <c r="AI291" s="10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36">
        <f t="shared" si="90"/>
        <v>44550</v>
      </c>
      <c r="B292" s="14">
        <f t="shared" ca="1" si="99"/>
        <v>1.11943507</v>
      </c>
      <c r="C292" s="13">
        <f t="shared" ca="1" si="91"/>
        <v>1.0036087300000001</v>
      </c>
      <c r="D292" s="12">
        <f ca="1">IF(A292&lt;$B$1,VLOOKUP(A292,[1]DI!$A$4:$B$15000,2,FALSE),0)</f>
        <v>9.1499999999999998E-2</v>
      </c>
      <c r="E292" s="13">
        <f t="shared" ca="1" si="100"/>
        <v>1.00034749</v>
      </c>
      <c r="F292" s="13">
        <f ca="1">(TRUNC(PRODUCT($E$12:$E291),16))</f>
        <v>1.03689059689239</v>
      </c>
      <c r="G292" s="13">
        <f t="shared" si="101"/>
        <v>1</v>
      </c>
      <c r="H292" s="13">
        <f t="shared" ca="1" si="102"/>
        <v>1.0368906</v>
      </c>
      <c r="I292" s="12">
        <f t="shared" si="103"/>
        <v>0.1</v>
      </c>
      <c r="J292" s="30">
        <f t="shared" si="92"/>
        <v>44270</v>
      </c>
      <c r="K292" s="2">
        <f t="shared" si="93"/>
        <v>193</v>
      </c>
      <c r="L292" s="15">
        <f t="shared" si="94"/>
        <v>193</v>
      </c>
      <c r="M292" s="11">
        <f t="shared" si="86"/>
        <v>1.0757256909999999</v>
      </c>
      <c r="N292" s="11">
        <f t="shared" ca="1" si="87"/>
        <v>1.1154098569999999</v>
      </c>
      <c r="O292" s="15">
        <f t="shared" si="95"/>
        <v>0</v>
      </c>
      <c r="P292" s="13">
        <f t="shared" ca="1" si="88"/>
        <v>0.11582634</v>
      </c>
      <c r="Q292" s="19">
        <f t="shared" si="89"/>
        <v>0</v>
      </c>
      <c r="R292" s="13">
        <f t="shared" si="96"/>
        <v>0</v>
      </c>
      <c r="S292" s="13"/>
      <c r="T292" s="13"/>
      <c r="U292" s="13"/>
      <c r="V292" s="13"/>
      <c r="W292" s="4" t="str">
        <f t="shared" si="97"/>
        <v>J=</v>
      </c>
      <c r="X292" s="30">
        <f t="shared" si="98"/>
        <v>44635</v>
      </c>
      <c r="Y292" s="3"/>
      <c r="Z292" s="71">
        <f>[2]Plan1!$A362</f>
        <v>47654</v>
      </c>
      <c r="AA292" s="71" t="str">
        <f>[2]Plan1!$C362</f>
        <v>Corpus Christi</v>
      </c>
      <c r="AB292" s="64"/>
      <c r="AC292" s="1"/>
      <c r="AD292" s="3"/>
      <c r="AE292" s="62"/>
      <c r="AF292" s="62"/>
      <c r="AG292" s="62"/>
      <c r="AH292" s="64"/>
      <c r="AI292" s="10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36">
        <f t="shared" si="90"/>
        <v>44551</v>
      </c>
      <c r="B293" s="14">
        <f t="shared" ca="1" si="99"/>
        <v>1.1202476700000001</v>
      </c>
      <c r="C293" s="13">
        <f t="shared" ca="1" si="91"/>
        <v>1.0036087300000001</v>
      </c>
      <c r="D293" s="12">
        <f ca="1">IF(A293&lt;$B$1,VLOOKUP(A293,[1]DI!$A$4:$B$15000,2,FALSE),0)</f>
        <v>9.1499999999999998E-2</v>
      </c>
      <c r="E293" s="13">
        <f t="shared" ca="1" si="100"/>
        <v>1.00034749</v>
      </c>
      <c r="F293" s="13">
        <f ca="1">(TRUNC(PRODUCT($E$12:$E292),16))</f>
        <v>1.0372509060059001</v>
      </c>
      <c r="G293" s="13">
        <f t="shared" si="101"/>
        <v>1</v>
      </c>
      <c r="H293" s="13">
        <f t="shared" ca="1" si="102"/>
        <v>1.03725091</v>
      </c>
      <c r="I293" s="12">
        <f t="shared" si="103"/>
        <v>0.1</v>
      </c>
      <c r="J293" s="30">
        <f t="shared" si="92"/>
        <v>44270</v>
      </c>
      <c r="K293" s="2">
        <f t="shared" si="93"/>
        <v>194</v>
      </c>
      <c r="L293" s="15">
        <f t="shared" si="94"/>
        <v>194</v>
      </c>
      <c r="M293" s="11">
        <f t="shared" si="86"/>
        <v>1.0761326229999999</v>
      </c>
      <c r="N293" s="11">
        <f t="shared" ca="1" si="87"/>
        <v>1.1162195420000001</v>
      </c>
      <c r="O293" s="15">
        <f t="shared" si="95"/>
        <v>0</v>
      </c>
      <c r="P293" s="13">
        <f t="shared" ca="1" si="88"/>
        <v>0.11663894</v>
      </c>
      <c r="Q293" s="19">
        <f t="shared" si="89"/>
        <v>0</v>
      </c>
      <c r="R293" s="13">
        <f t="shared" si="96"/>
        <v>0</v>
      </c>
      <c r="S293" s="13"/>
      <c r="T293" s="13"/>
      <c r="U293" s="13"/>
      <c r="V293" s="13"/>
      <c r="W293" s="4" t="str">
        <f t="shared" si="97"/>
        <v>J=</v>
      </c>
      <c r="X293" s="30">
        <f t="shared" si="98"/>
        <v>44635</v>
      </c>
      <c r="Y293" s="3"/>
      <c r="Z293" s="71">
        <f>[2]Plan1!$A363</f>
        <v>47733</v>
      </c>
      <c r="AA293" s="71" t="str">
        <f>[2]Plan1!$C363</f>
        <v>Independência do Brasil</v>
      </c>
      <c r="AB293" s="64"/>
      <c r="AC293" s="1"/>
      <c r="AD293" s="3"/>
      <c r="AE293" s="62"/>
      <c r="AF293" s="62"/>
      <c r="AG293" s="62"/>
      <c r="AH293" s="64"/>
      <c r="AI293" s="10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36">
        <f t="shared" si="90"/>
        <v>44552</v>
      </c>
      <c r="B294" s="14">
        <f t="shared" ca="1" si="99"/>
        <v>1.12106086</v>
      </c>
      <c r="C294" s="13">
        <f t="shared" ca="1" si="91"/>
        <v>1.0036087300000001</v>
      </c>
      <c r="D294" s="12">
        <f ca="1">IF(A294&lt;$B$1,VLOOKUP(A294,[1]DI!$A$4:$B$15000,2,FALSE),0)</f>
        <v>9.1499999999999998E-2</v>
      </c>
      <c r="E294" s="13">
        <f t="shared" ca="1" si="100"/>
        <v>1.00034749</v>
      </c>
      <c r="F294" s="13">
        <f ca="1">(TRUNC(PRODUCT($E$12:$E293),16))</f>
        <v>1.0376113403232301</v>
      </c>
      <c r="G294" s="13">
        <f t="shared" si="101"/>
        <v>1</v>
      </c>
      <c r="H294" s="13">
        <f t="shared" ca="1" si="102"/>
        <v>1.03761134</v>
      </c>
      <c r="I294" s="12">
        <f t="shared" si="103"/>
        <v>0.1</v>
      </c>
      <c r="J294" s="30">
        <f t="shared" si="92"/>
        <v>44270</v>
      </c>
      <c r="K294" s="2">
        <f t="shared" si="93"/>
        <v>195</v>
      </c>
      <c r="L294" s="15">
        <f t="shared" si="94"/>
        <v>195</v>
      </c>
      <c r="M294" s="11">
        <f t="shared" si="86"/>
        <v>1.07653971</v>
      </c>
      <c r="N294" s="11">
        <f t="shared" ca="1" si="87"/>
        <v>1.1170298110000001</v>
      </c>
      <c r="O294" s="15">
        <f t="shared" si="95"/>
        <v>0</v>
      </c>
      <c r="P294" s="13">
        <f t="shared" ca="1" si="88"/>
        <v>0.11745213</v>
      </c>
      <c r="Q294" s="19">
        <f t="shared" si="89"/>
        <v>0</v>
      </c>
      <c r="R294" s="13">
        <f t="shared" si="96"/>
        <v>0</v>
      </c>
      <c r="S294" s="13"/>
      <c r="T294" s="13"/>
      <c r="U294" s="13"/>
      <c r="V294" s="13"/>
      <c r="W294" s="4" t="str">
        <f t="shared" si="97"/>
        <v>J=</v>
      </c>
      <c r="X294" s="30">
        <f t="shared" si="98"/>
        <v>44635</v>
      </c>
      <c r="Y294" s="3"/>
      <c r="Z294" s="71">
        <f>[2]Plan1!$A364</f>
        <v>47768</v>
      </c>
      <c r="AA294" s="71" t="str">
        <f>[2]Plan1!$C364</f>
        <v>Nossa Sr.a Aparecida - Padroeira do Brasil</v>
      </c>
      <c r="AB294" s="64"/>
      <c r="AC294" s="1"/>
      <c r="AD294" s="3"/>
      <c r="AE294" s="62"/>
      <c r="AF294" s="62"/>
      <c r="AG294" s="62"/>
      <c r="AH294" s="64"/>
      <c r="AI294" s="10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36">
        <f t="shared" si="90"/>
        <v>44553</v>
      </c>
      <c r="B295" s="14">
        <f t="shared" ca="1" si="99"/>
        <v>1.1218746500000001</v>
      </c>
      <c r="C295" s="13">
        <f t="shared" ca="1" si="91"/>
        <v>1.0036087300000001</v>
      </c>
      <c r="D295" s="12">
        <f ca="1">IF(A295&lt;$B$1,VLOOKUP(A295,[1]DI!$A$4:$B$15000,2,FALSE),0)</f>
        <v>9.1499999999999998E-2</v>
      </c>
      <c r="E295" s="13">
        <f t="shared" ca="1" si="100"/>
        <v>1.00034749</v>
      </c>
      <c r="F295" s="13">
        <f ca="1">(TRUNC(PRODUCT($E$12:$E294),16))</f>
        <v>1.03797189988788</v>
      </c>
      <c r="G295" s="13">
        <f t="shared" si="101"/>
        <v>1</v>
      </c>
      <c r="H295" s="13">
        <f t="shared" ca="1" si="102"/>
        <v>1.0379719000000001</v>
      </c>
      <c r="I295" s="12">
        <f t="shared" si="103"/>
        <v>0.1</v>
      </c>
      <c r="J295" s="30">
        <f t="shared" si="92"/>
        <v>44270</v>
      </c>
      <c r="K295" s="2">
        <f t="shared" si="93"/>
        <v>196</v>
      </c>
      <c r="L295" s="15">
        <f t="shared" si="94"/>
        <v>196</v>
      </c>
      <c r="M295" s="11">
        <f t="shared" si="86"/>
        <v>1.07694695</v>
      </c>
      <c r="N295" s="11">
        <f t="shared" ca="1" si="87"/>
        <v>1.117840672</v>
      </c>
      <c r="O295" s="15">
        <f t="shared" si="95"/>
        <v>0</v>
      </c>
      <c r="P295" s="13">
        <f t="shared" ca="1" si="88"/>
        <v>0.11826592</v>
      </c>
      <c r="Q295" s="19">
        <f t="shared" si="89"/>
        <v>0</v>
      </c>
      <c r="R295" s="13">
        <f t="shared" si="96"/>
        <v>0</v>
      </c>
      <c r="S295" s="13"/>
      <c r="T295" s="13"/>
      <c r="U295" s="13"/>
      <c r="V295" s="13"/>
      <c r="W295" s="4" t="str">
        <f t="shared" si="97"/>
        <v>J=</v>
      </c>
      <c r="X295" s="30">
        <f t="shared" si="98"/>
        <v>44635</v>
      </c>
      <c r="Y295" s="3"/>
      <c r="Z295" s="71">
        <f>[2]Plan1!$A365</f>
        <v>47789</v>
      </c>
      <c r="AA295" s="71" t="str">
        <f>[2]Plan1!$C365</f>
        <v>Finados</v>
      </c>
      <c r="AB295" s="64"/>
      <c r="AC295" s="1"/>
      <c r="AD295" s="3"/>
      <c r="AE295" s="62"/>
      <c r="AF295" s="62"/>
      <c r="AG295" s="62"/>
      <c r="AH295" s="64"/>
      <c r="AI295" s="10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36">
        <f t="shared" si="90"/>
        <v>44554</v>
      </c>
      <c r="B296" s="14">
        <f t="shared" ca="1" si="99"/>
        <v>1.1226890300000001</v>
      </c>
      <c r="C296" s="13">
        <f t="shared" ca="1" si="91"/>
        <v>1.0036087300000001</v>
      </c>
      <c r="D296" s="12">
        <f ca="1">IF(A296&lt;$B$1,VLOOKUP(A296,[1]DI!$A$4:$B$15000,2,FALSE),0)</f>
        <v>9.1499999999999998E-2</v>
      </c>
      <c r="E296" s="13">
        <f t="shared" ca="1" si="100"/>
        <v>1.00034749</v>
      </c>
      <c r="F296" s="13">
        <f ca="1">(TRUNC(PRODUCT($E$12:$E295),16))</f>
        <v>1.03833258474337</v>
      </c>
      <c r="G296" s="13">
        <f t="shared" si="101"/>
        <v>1</v>
      </c>
      <c r="H296" s="13">
        <f t="shared" ca="1" si="102"/>
        <v>1.0383325800000001</v>
      </c>
      <c r="I296" s="12">
        <f t="shared" si="103"/>
        <v>0.1</v>
      </c>
      <c r="J296" s="30">
        <f t="shared" si="92"/>
        <v>44270</v>
      </c>
      <c r="K296" s="2">
        <f t="shared" si="93"/>
        <v>197</v>
      </c>
      <c r="L296" s="15">
        <f t="shared" si="94"/>
        <v>197</v>
      </c>
      <c r="M296" s="11">
        <f t="shared" si="86"/>
        <v>1.077354345</v>
      </c>
      <c r="N296" s="11">
        <f t="shared" ca="1" si="87"/>
        <v>1.1186521169999999</v>
      </c>
      <c r="O296" s="15">
        <f t="shared" si="95"/>
        <v>0</v>
      </c>
      <c r="P296" s="13">
        <f t="shared" ca="1" si="88"/>
        <v>0.1190803</v>
      </c>
      <c r="Q296" s="19">
        <f t="shared" si="89"/>
        <v>0</v>
      </c>
      <c r="R296" s="13">
        <f t="shared" si="96"/>
        <v>0</v>
      </c>
      <c r="S296" s="13"/>
      <c r="T296" s="13"/>
      <c r="U296" s="13"/>
      <c r="V296" s="13"/>
      <c r="W296" s="4" t="str">
        <f t="shared" si="97"/>
        <v>J=</v>
      </c>
      <c r="X296" s="30">
        <f t="shared" si="98"/>
        <v>44635</v>
      </c>
      <c r="Y296" s="3"/>
      <c r="Z296" s="71">
        <f>[2]Plan1!$A366</f>
        <v>47802</v>
      </c>
      <c r="AA296" s="71" t="str">
        <f>[2]Plan1!$C366</f>
        <v>Proclamação da República</v>
      </c>
      <c r="AB296" s="64"/>
      <c r="AC296" s="1"/>
      <c r="AD296" s="3"/>
      <c r="AE296" s="62"/>
      <c r="AF296" s="62"/>
      <c r="AG296" s="62"/>
      <c r="AH296" s="64"/>
      <c r="AI296" s="10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36">
        <f t="shared" si="90"/>
        <v>44555</v>
      </c>
      <c r="B297" s="14">
        <f t="shared" ca="1" si="99"/>
        <v>1.1235039900000001</v>
      </c>
      <c r="C297" s="13">
        <f t="shared" ca="1" si="91"/>
        <v>1.0036087300000001</v>
      </c>
      <c r="D297" s="12">
        <f ca="1">IF(A297&lt;$B$1,VLOOKUP(A297,[1]DI!$A$4:$B$15000,2,FALSE),0)</f>
        <v>0</v>
      </c>
      <c r="E297" s="13">
        <f t="shared" ca="1" si="100"/>
        <v>1</v>
      </c>
      <c r="F297" s="13">
        <f ca="1">(TRUNC(PRODUCT($E$12:$E296),16))</f>
        <v>1.03869339493325</v>
      </c>
      <c r="G297" s="13">
        <f t="shared" si="101"/>
        <v>1</v>
      </c>
      <c r="H297" s="13">
        <f t="shared" ca="1" si="102"/>
        <v>1.0386933899999999</v>
      </c>
      <c r="I297" s="12">
        <f t="shared" si="103"/>
        <v>0.1</v>
      </c>
      <c r="J297" s="30">
        <f t="shared" si="92"/>
        <v>44270</v>
      </c>
      <c r="K297" s="2">
        <f t="shared" si="93"/>
        <v>197</v>
      </c>
      <c r="L297" s="15">
        <f t="shared" si="94"/>
        <v>198</v>
      </c>
      <c r="M297" s="11">
        <f t="shared" si="86"/>
        <v>1.0777618929999999</v>
      </c>
      <c r="N297" s="11">
        <f t="shared" ca="1" si="87"/>
        <v>1.1194641540000001</v>
      </c>
      <c r="O297" s="15">
        <f t="shared" si="95"/>
        <v>0</v>
      </c>
      <c r="P297" s="13">
        <f t="shared" ca="1" si="88"/>
        <v>0.11989526</v>
      </c>
      <c r="Q297" s="19">
        <f t="shared" si="89"/>
        <v>0</v>
      </c>
      <c r="R297" s="13">
        <f t="shared" si="96"/>
        <v>0</v>
      </c>
      <c r="S297" s="13"/>
      <c r="T297" s="13"/>
      <c r="U297" s="13"/>
      <c r="V297" s="13"/>
      <c r="W297" s="4" t="str">
        <f t="shared" si="97"/>
        <v>J=</v>
      </c>
      <c r="X297" s="30">
        <f t="shared" si="98"/>
        <v>44635</v>
      </c>
      <c r="Y297" s="3"/>
      <c r="Z297" s="71">
        <f>[2]Plan1!$A367</f>
        <v>47807</v>
      </c>
      <c r="AA297" s="71" t="str">
        <f>[2]Plan1!$C367</f>
        <v>Dia Nacional de Zumbi e da Consciência Negra</v>
      </c>
      <c r="AB297" s="64"/>
      <c r="AC297" s="1"/>
      <c r="AD297" s="3"/>
      <c r="AE297" s="62"/>
      <c r="AF297" s="62"/>
      <c r="AG297" s="62"/>
      <c r="AH297" s="64"/>
      <c r="AI297" s="10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36">
        <f t="shared" si="90"/>
        <v>44556</v>
      </c>
      <c r="B298" s="14">
        <f t="shared" ca="1" si="99"/>
        <v>1.1235039900000001</v>
      </c>
      <c r="C298" s="13">
        <f t="shared" ca="1" si="91"/>
        <v>1.0036087300000001</v>
      </c>
      <c r="D298" s="12">
        <f ca="1">IF(A298&lt;$B$1,VLOOKUP(A298,[1]DI!$A$4:$B$15000,2,FALSE),0)</f>
        <v>0</v>
      </c>
      <c r="E298" s="13">
        <f t="shared" ca="1" si="100"/>
        <v>1</v>
      </c>
      <c r="F298" s="13">
        <f ca="1">(TRUNC(PRODUCT($E$12:$E297),16))</f>
        <v>1.03869339493325</v>
      </c>
      <c r="G298" s="13">
        <f t="shared" si="101"/>
        <v>1</v>
      </c>
      <c r="H298" s="13">
        <f t="shared" ca="1" si="102"/>
        <v>1.0386933899999999</v>
      </c>
      <c r="I298" s="12">
        <f t="shared" si="103"/>
        <v>0.1</v>
      </c>
      <c r="J298" s="30">
        <f t="shared" si="92"/>
        <v>44270</v>
      </c>
      <c r="K298" s="2">
        <f t="shared" si="93"/>
        <v>197</v>
      </c>
      <c r="L298" s="15">
        <f t="shared" si="94"/>
        <v>198</v>
      </c>
      <c r="M298" s="11">
        <f t="shared" si="86"/>
        <v>1.0777618929999999</v>
      </c>
      <c r="N298" s="11">
        <f t="shared" ca="1" si="87"/>
        <v>1.1194641540000001</v>
      </c>
      <c r="O298" s="15">
        <f t="shared" si="95"/>
        <v>0</v>
      </c>
      <c r="P298" s="13">
        <f t="shared" ca="1" si="88"/>
        <v>0.11989526</v>
      </c>
      <c r="Q298" s="19">
        <f t="shared" si="89"/>
        <v>0</v>
      </c>
      <c r="R298" s="13">
        <f t="shared" si="96"/>
        <v>0</v>
      </c>
      <c r="S298" s="13"/>
      <c r="T298" s="13"/>
      <c r="U298" s="13"/>
      <c r="V298" s="13"/>
      <c r="W298" s="4" t="str">
        <f t="shared" si="97"/>
        <v>J=</v>
      </c>
      <c r="X298" s="30">
        <f t="shared" si="98"/>
        <v>44635</v>
      </c>
      <c r="Y298" s="3"/>
      <c r="Z298" s="71">
        <f>[2]Plan1!$A368</f>
        <v>47842</v>
      </c>
      <c r="AA298" s="71" t="str">
        <f>[2]Plan1!$C368</f>
        <v>Natal</v>
      </c>
      <c r="AB298" s="64"/>
      <c r="AC298" s="1"/>
      <c r="AD298" s="3"/>
      <c r="AE298" s="62"/>
      <c r="AF298" s="62"/>
      <c r="AG298" s="62"/>
      <c r="AH298" s="64"/>
      <c r="AI298" s="10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36">
        <f t="shared" si="90"/>
        <v>44557</v>
      </c>
      <c r="B299" s="14">
        <f t="shared" ca="1" si="99"/>
        <v>1.1235039900000001</v>
      </c>
      <c r="C299" s="13">
        <f t="shared" ca="1" si="91"/>
        <v>1.0036087300000001</v>
      </c>
      <c r="D299" s="12">
        <f ca="1">IF(A299&lt;$B$1,VLOOKUP(A299,[1]DI!$A$4:$B$15000,2,FALSE),0)</f>
        <v>9.1499999999999998E-2</v>
      </c>
      <c r="E299" s="13">
        <f t="shared" ca="1" si="100"/>
        <v>1.00034749</v>
      </c>
      <c r="F299" s="13">
        <f ca="1">(TRUNC(PRODUCT($E$12:$E298),16))</f>
        <v>1.03869339493325</v>
      </c>
      <c r="G299" s="13">
        <f t="shared" si="101"/>
        <v>1</v>
      </c>
      <c r="H299" s="13">
        <f t="shared" ca="1" si="102"/>
        <v>1.0386933899999999</v>
      </c>
      <c r="I299" s="12">
        <f t="shared" si="103"/>
        <v>0.1</v>
      </c>
      <c r="J299" s="30">
        <f t="shared" si="92"/>
        <v>44270</v>
      </c>
      <c r="K299" s="2">
        <f t="shared" si="93"/>
        <v>198</v>
      </c>
      <c r="L299" s="15">
        <f t="shared" si="94"/>
        <v>198</v>
      </c>
      <c r="M299" s="11">
        <f t="shared" si="86"/>
        <v>1.0777618929999999</v>
      </c>
      <c r="N299" s="11">
        <f t="shared" ca="1" si="87"/>
        <v>1.1194641540000001</v>
      </c>
      <c r="O299" s="15">
        <f t="shared" si="95"/>
        <v>0</v>
      </c>
      <c r="P299" s="13">
        <f t="shared" ca="1" si="88"/>
        <v>0.11989526</v>
      </c>
      <c r="Q299" s="19">
        <f t="shared" si="89"/>
        <v>0</v>
      </c>
      <c r="R299" s="13">
        <f t="shared" si="96"/>
        <v>0</v>
      </c>
      <c r="S299" s="13"/>
      <c r="T299" s="13"/>
      <c r="U299" s="13"/>
      <c r="V299" s="13"/>
      <c r="W299" s="4" t="str">
        <f t="shared" si="97"/>
        <v>J=</v>
      </c>
      <c r="X299" s="30">
        <f t="shared" si="98"/>
        <v>44635</v>
      </c>
      <c r="Y299" s="3"/>
      <c r="Z299" s="71">
        <f>[2]Plan1!$A369</f>
        <v>47849</v>
      </c>
      <c r="AA299" s="71" t="str">
        <f>[2]Plan1!$C369</f>
        <v>Confraternização Universal</v>
      </c>
      <c r="AB299" s="64"/>
      <c r="AC299" s="1"/>
      <c r="AD299" s="3"/>
      <c r="AE299" s="3"/>
      <c r="AF299" s="3"/>
      <c r="AG299" s="3"/>
      <c r="AH299" s="3"/>
      <c r="AI299" s="10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36">
        <f t="shared" si="90"/>
        <v>44558</v>
      </c>
      <c r="B300" s="14">
        <f t="shared" ca="1" si="99"/>
        <v>1.12431956</v>
      </c>
      <c r="C300" s="13">
        <f t="shared" ca="1" si="91"/>
        <v>1.0036087300000001</v>
      </c>
      <c r="D300" s="12">
        <f ca="1">IF(A300&lt;$B$1,VLOOKUP(A300,[1]DI!$A$4:$B$15000,2,FALSE),0)</f>
        <v>9.1499999999999998E-2</v>
      </c>
      <c r="E300" s="13">
        <f t="shared" ca="1" si="100"/>
        <v>1.00034749</v>
      </c>
      <c r="F300" s="13">
        <f ca="1">(TRUNC(PRODUCT($E$12:$E299),16))</f>
        <v>1.03905433050105</v>
      </c>
      <c r="G300" s="13">
        <f t="shared" si="101"/>
        <v>1</v>
      </c>
      <c r="H300" s="13">
        <f t="shared" ca="1" si="102"/>
        <v>1.0390543299999999</v>
      </c>
      <c r="I300" s="12">
        <f t="shared" si="103"/>
        <v>0.1</v>
      </c>
      <c r="J300" s="30">
        <f t="shared" si="92"/>
        <v>44270</v>
      </c>
      <c r="K300" s="2">
        <f t="shared" si="93"/>
        <v>199</v>
      </c>
      <c r="L300" s="15">
        <f t="shared" si="94"/>
        <v>199</v>
      </c>
      <c r="M300" s="11">
        <f t="shared" si="86"/>
        <v>1.078169596</v>
      </c>
      <c r="N300" s="11">
        <f t="shared" ca="1" si="87"/>
        <v>1.1202767870000001</v>
      </c>
      <c r="O300" s="15">
        <f t="shared" si="95"/>
        <v>0</v>
      </c>
      <c r="P300" s="13">
        <f t="shared" ca="1" si="88"/>
        <v>0.12071083000000001</v>
      </c>
      <c r="Q300" s="19">
        <f t="shared" si="89"/>
        <v>0</v>
      </c>
      <c r="R300" s="13">
        <f t="shared" si="96"/>
        <v>0</v>
      </c>
      <c r="S300" s="13"/>
      <c r="T300" s="13"/>
      <c r="U300" s="13"/>
      <c r="V300" s="13"/>
      <c r="W300" s="4" t="str">
        <f t="shared" si="97"/>
        <v>J=</v>
      </c>
      <c r="X300" s="30">
        <f t="shared" si="98"/>
        <v>44635</v>
      </c>
      <c r="Y300" s="3"/>
      <c r="Z300" s="71">
        <f>[2]Plan1!$A370</f>
        <v>47903</v>
      </c>
      <c r="AA300" s="71" t="str">
        <f>[2]Plan1!$C370</f>
        <v>Carnaval</v>
      </c>
      <c r="AB300" s="64"/>
      <c r="AC300" s="1"/>
      <c r="AD300" s="3"/>
      <c r="AE300" s="3"/>
      <c r="AF300" s="3"/>
      <c r="AG300" s="3"/>
      <c r="AH300" s="3"/>
      <c r="AI300" s="10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36">
        <f t="shared" si="90"/>
        <v>44559</v>
      </c>
      <c r="B301" s="14">
        <f t="shared" ca="1" si="99"/>
        <v>1.1251357100000001</v>
      </c>
      <c r="C301" s="13">
        <f t="shared" ca="1" si="91"/>
        <v>1.0036087300000001</v>
      </c>
      <c r="D301" s="12">
        <f ca="1">IF(A301&lt;$B$1,VLOOKUP(A301,[1]DI!$A$4:$B$15000,2,FALSE),0)</f>
        <v>9.1499999999999998E-2</v>
      </c>
      <c r="E301" s="13">
        <f t="shared" ca="1" si="100"/>
        <v>1.00034749</v>
      </c>
      <c r="F301" s="13">
        <f ca="1">(TRUNC(PRODUCT($E$12:$E300),16))</f>
        <v>1.0394153914903601</v>
      </c>
      <c r="G301" s="13">
        <f t="shared" si="101"/>
        <v>1</v>
      </c>
      <c r="H301" s="13">
        <f t="shared" ca="1" si="102"/>
        <v>1.0394153900000001</v>
      </c>
      <c r="I301" s="12">
        <f t="shared" si="103"/>
        <v>0.1</v>
      </c>
      <c r="J301" s="30">
        <f t="shared" si="92"/>
        <v>44270</v>
      </c>
      <c r="K301" s="2">
        <f t="shared" si="93"/>
        <v>200</v>
      </c>
      <c r="L301" s="15">
        <f t="shared" si="94"/>
        <v>200</v>
      </c>
      <c r="M301" s="11">
        <f t="shared" si="86"/>
        <v>1.0785774530000001</v>
      </c>
      <c r="N301" s="11">
        <f t="shared" ca="1" si="87"/>
        <v>1.121090004</v>
      </c>
      <c r="O301" s="15">
        <f t="shared" si="95"/>
        <v>0</v>
      </c>
      <c r="P301" s="13">
        <f t="shared" ca="1" si="88"/>
        <v>0.12152698000000001</v>
      </c>
      <c r="Q301" s="19">
        <f t="shared" si="89"/>
        <v>0</v>
      </c>
      <c r="R301" s="13">
        <f t="shared" si="96"/>
        <v>0</v>
      </c>
      <c r="S301" s="13"/>
      <c r="T301" s="13"/>
      <c r="U301" s="13"/>
      <c r="V301" s="13"/>
      <c r="W301" s="4" t="str">
        <f t="shared" si="97"/>
        <v>J=</v>
      </c>
      <c r="X301" s="30">
        <f t="shared" si="98"/>
        <v>44635</v>
      </c>
      <c r="Y301" s="3"/>
      <c r="Z301" s="71">
        <f>[2]Plan1!$A371</f>
        <v>47904</v>
      </c>
      <c r="AA301" s="71" t="str">
        <f>[2]Plan1!$C371</f>
        <v>Carnaval</v>
      </c>
      <c r="AB301" s="64"/>
      <c r="AC301" s="1"/>
      <c r="AD301" s="3"/>
      <c r="AE301" s="3"/>
      <c r="AF301" s="3"/>
      <c r="AG301" s="3"/>
      <c r="AH301" s="3"/>
      <c r="AI301" s="10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36">
        <f t="shared" si="90"/>
        <v>44560</v>
      </c>
      <c r="B302" s="14">
        <f t="shared" ca="1" si="99"/>
        <v>1.1259524600000002</v>
      </c>
      <c r="C302" s="13">
        <f t="shared" ca="1" si="91"/>
        <v>1.0036087300000001</v>
      </c>
      <c r="D302" s="12">
        <f ca="1">IF(A302&lt;$B$1,VLOOKUP(A302,[1]DI!$A$4:$B$15000,2,FALSE),0)</f>
        <v>9.1499999999999998E-2</v>
      </c>
      <c r="E302" s="13">
        <f t="shared" ca="1" si="100"/>
        <v>1.00034749</v>
      </c>
      <c r="F302" s="13">
        <f ca="1">(TRUNC(PRODUCT($E$12:$E301),16))</f>
        <v>1.0397765779447501</v>
      </c>
      <c r="G302" s="13">
        <f t="shared" si="101"/>
        <v>1</v>
      </c>
      <c r="H302" s="13">
        <f t="shared" ca="1" si="102"/>
        <v>1.0397765800000001</v>
      </c>
      <c r="I302" s="12">
        <f t="shared" si="103"/>
        <v>0.1</v>
      </c>
      <c r="J302" s="30">
        <f t="shared" si="92"/>
        <v>44270</v>
      </c>
      <c r="K302" s="2">
        <f t="shared" si="93"/>
        <v>201</v>
      </c>
      <c r="L302" s="15">
        <f t="shared" si="94"/>
        <v>201</v>
      </c>
      <c r="M302" s="11">
        <f t="shared" si="86"/>
        <v>1.0789854640000001</v>
      </c>
      <c r="N302" s="11">
        <f t="shared" ca="1" si="87"/>
        <v>1.1219038160000001</v>
      </c>
      <c r="O302" s="15">
        <f t="shared" si="95"/>
        <v>0</v>
      </c>
      <c r="P302" s="13">
        <f t="shared" ca="1" si="88"/>
        <v>0.12234373</v>
      </c>
      <c r="Q302" s="19">
        <f t="shared" si="89"/>
        <v>0</v>
      </c>
      <c r="R302" s="13">
        <f t="shared" si="96"/>
        <v>0</v>
      </c>
      <c r="S302" s="13"/>
      <c r="T302" s="13"/>
      <c r="U302" s="13"/>
      <c r="V302" s="13"/>
      <c r="W302" s="4" t="str">
        <f t="shared" si="97"/>
        <v>J=</v>
      </c>
      <c r="X302" s="30">
        <f t="shared" si="98"/>
        <v>44635</v>
      </c>
      <c r="Y302" s="3"/>
      <c r="Z302" s="71">
        <f>[2]Plan1!$A372</f>
        <v>47949</v>
      </c>
      <c r="AA302" s="71" t="str">
        <f>[2]Plan1!$C372</f>
        <v>Paixão de Cristo</v>
      </c>
      <c r="AB302" s="65"/>
      <c r="AC302" s="23"/>
      <c r="AD302" s="20"/>
      <c r="AE302" s="3"/>
      <c r="AF302" s="3"/>
      <c r="AG302" s="3"/>
      <c r="AH302" s="3"/>
      <c r="AI302" s="10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36">
        <f t="shared" si="90"/>
        <v>44561</v>
      </c>
      <c r="B303" s="14">
        <f t="shared" ca="1" si="99"/>
        <v>1.12676979</v>
      </c>
      <c r="C303" s="13">
        <f t="shared" ca="1" si="91"/>
        <v>1.0036087300000001</v>
      </c>
      <c r="D303" s="12">
        <f ca="1">IF(A303&lt;$B$1,VLOOKUP(A303,[1]DI!$A$4:$B$15000,2,FALSE),0)</f>
        <v>9.1499999999999998E-2</v>
      </c>
      <c r="E303" s="13">
        <f t="shared" ca="1" si="100"/>
        <v>1.00034749</v>
      </c>
      <c r="F303" s="13">
        <f ca="1">(TRUNC(PRODUCT($E$12:$E302),16))</f>
        <v>1.04013788990782</v>
      </c>
      <c r="G303" s="13">
        <f t="shared" si="101"/>
        <v>1</v>
      </c>
      <c r="H303" s="13">
        <f t="shared" ca="1" si="102"/>
        <v>1.04013789</v>
      </c>
      <c r="I303" s="12">
        <f t="shared" si="103"/>
        <v>0.1</v>
      </c>
      <c r="J303" s="30">
        <f t="shared" si="92"/>
        <v>44270</v>
      </c>
      <c r="K303" s="2">
        <f t="shared" si="93"/>
        <v>202</v>
      </c>
      <c r="L303" s="15">
        <f t="shared" si="94"/>
        <v>202</v>
      </c>
      <c r="M303" s="11">
        <f t="shared" si="86"/>
        <v>1.07939363</v>
      </c>
      <c r="N303" s="11">
        <f t="shared" ca="1" si="87"/>
        <v>1.122718213</v>
      </c>
      <c r="O303" s="15">
        <f t="shared" si="95"/>
        <v>0</v>
      </c>
      <c r="P303" s="13">
        <f t="shared" ca="1" si="88"/>
        <v>0.12316106</v>
      </c>
      <c r="Q303" s="19">
        <f t="shared" si="89"/>
        <v>0</v>
      </c>
      <c r="R303" s="13">
        <f t="shared" si="96"/>
        <v>0</v>
      </c>
      <c r="S303" s="13"/>
      <c r="T303" s="13"/>
      <c r="U303" s="13"/>
      <c r="V303" s="13"/>
      <c r="W303" s="4" t="str">
        <f t="shared" si="97"/>
        <v>J=</v>
      </c>
      <c r="X303" s="30">
        <f t="shared" si="98"/>
        <v>44635</v>
      </c>
      <c r="Y303" s="3"/>
      <c r="Z303" s="71">
        <f>[2]Plan1!$A373</f>
        <v>47959</v>
      </c>
      <c r="AA303" s="71" t="str">
        <f>[2]Plan1!$C373</f>
        <v>Tiradentes</v>
      </c>
      <c r="AB303" s="64"/>
      <c r="AC303" s="1"/>
      <c r="AD303" s="3"/>
      <c r="AE303" s="3"/>
      <c r="AF303" s="3"/>
      <c r="AG303" s="3"/>
      <c r="AH303" s="3"/>
      <c r="AI303" s="10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36">
        <f t="shared" si="90"/>
        <v>44562</v>
      </c>
      <c r="B304" s="14">
        <f t="shared" ca="1" si="99"/>
        <v>1.1275877300000001</v>
      </c>
      <c r="C304" s="13">
        <f t="shared" ca="1" si="91"/>
        <v>1.0036087300000001</v>
      </c>
      <c r="D304" s="12">
        <f ca="1">IF(A304&lt;$B$1,VLOOKUP(A304,[1]DI!$A$4:$B$15000,2,FALSE),0)</f>
        <v>0</v>
      </c>
      <c r="E304" s="13">
        <f t="shared" ca="1" si="100"/>
        <v>1</v>
      </c>
      <c r="F304" s="13">
        <f ca="1">(TRUNC(PRODUCT($E$12:$E303),16))</f>
        <v>1.04049932742318</v>
      </c>
      <c r="G304" s="13">
        <f t="shared" si="101"/>
        <v>1</v>
      </c>
      <c r="H304" s="13">
        <f t="shared" ca="1" si="102"/>
        <v>1.0404993300000001</v>
      </c>
      <c r="I304" s="12">
        <f t="shared" si="103"/>
        <v>0.1</v>
      </c>
      <c r="J304" s="30">
        <f t="shared" si="92"/>
        <v>44270</v>
      </c>
      <c r="K304" s="2">
        <f t="shared" si="93"/>
        <v>202</v>
      </c>
      <c r="L304" s="15">
        <f t="shared" si="94"/>
        <v>203</v>
      </c>
      <c r="M304" s="11">
        <f t="shared" si="86"/>
        <v>1.07980195</v>
      </c>
      <c r="N304" s="11">
        <f t="shared" ca="1" si="87"/>
        <v>1.1235332060000001</v>
      </c>
      <c r="O304" s="15">
        <f t="shared" si="95"/>
        <v>0</v>
      </c>
      <c r="P304" s="13">
        <f t="shared" ca="1" si="88"/>
        <v>0.12397900000000001</v>
      </c>
      <c r="Q304" s="19">
        <f t="shared" si="89"/>
        <v>0</v>
      </c>
      <c r="R304" s="13">
        <f t="shared" si="96"/>
        <v>0</v>
      </c>
      <c r="S304" s="13"/>
      <c r="T304" s="13"/>
      <c r="U304" s="13"/>
      <c r="V304" s="13"/>
      <c r="W304" s="4" t="str">
        <f t="shared" si="97"/>
        <v>J=</v>
      </c>
      <c r="X304" s="30">
        <f t="shared" si="98"/>
        <v>44635</v>
      </c>
      <c r="Y304" s="3"/>
      <c r="Z304" s="71">
        <f>[2]Plan1!$A374</f>
        <v>47969</v>
      </c>
      <c r="AA304" s="71" t="str">
        <f>[2]Plan1!$C374</f>
        <v>Dia do Trabalho</v>
      </c>
      <c r="AB304" s="64"/>
      <c r="AC304" s="1"/>
      <c r="AD304" s="3"/>
      <c r="AE304" s="3"/>
      <c r="AF304" s="3"/>
      <c r="AG304" s="3"/>
      <c r="AH304" s="3"/>
      <c r="AI304" s="10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36">
        <f t="shared" si="90"/>
        <v>44563</v>
      </c>
      <c r="B305" s="14">
        <f t="shared" ca="1" si="99"/>
        <v>1.1275877300000001</v>
      </c>
      <c r="C305" s="13">
        <f t="shared" ca="1" si="91"/>
        <v>1.0036087300000001</v>
      </c>
      <c r="D305" s="12">
        <f ca="1">IF(A305&lt;$B$1,VLOOKUP(A305,[1]DI!$A$4:$B$15000,2,FALSE),0)</f>
        <v>0</v>
      </c>
      <c r="E305" s="13">
        <f t="shared" ca="1" si="100"/>
        <v>1</v>
      </c>
      <c r="F305" s="13">
        <f ca="1">(TRUNC(PRODUCT($E$12:$E304),16))</f>
        <v>1.04049932742318</v>
      </c>
      <c r="G305" s="13">
        <f t="shared" si="101"/>
        <v>1</v>
      </c>
      <c r="H305" s="13">
        <f t="shared" ca="1" si="102"/>
        <v>1.0404993300000001</v>
      </c>
      <c r="I305" s="12">
        <f t="shared" si="103"/>
        <v>0.1</v>
      </c>
      <c r="J305" s="30">
        <f t="shared" si="92"/>
        <v>44270</v>
      </c>
      <c r="K305" s="2">
        <f t="shared" si="93"/>
        <v>202</v>
      </c>
      <c r="L305" s="15">
        <f t="shared" si="94"/>
        <v>203</v>
      </c>
      <c r="M305" s="11">
        <f t="shared" si="86"/>
        <v>1.07980195</v>
      </c>
      <c r="N305" s="11">
        <f t="shared" ca="1" si="87"/>
        <v>1.1235332060000001</v>
      </c>
      <c r="O305" s="15">
        <f t="shared" si="95"/>
        <v>0</v>
      </c>
      <c r="P305" s="13">
        <f t="shared" ca="1" si="88"/>
        <v>0.12397900000000001</v>
      </c>
      <c r="Q305" s="19">
        <f t="shared" si="89"/>
        <v>0</v>
      </c>
      <c r="R305" s="13">
        <f t="shared" si="96"/>
        <v>0</v>
      </c>
      <c r="S305" s="13"/>
      <c r="T305" s="13"/>
      <c r="U305" s="13"/>
      <c r="V305" s="13"/>
      <c r="W305" s="4" t="str">
        <f t="shared" si="97"/>
        <v>J=</v>
      </c>
      <c r="X305" s="30">
        <f t="shared" si="98"/>
        <v>44635</v>
      </c>
      <c r="Y305" s="3"/>
      <c r="Z305" s="71">
        <f>[2]Plan1!$A375</f>
        <v>48011</v>
      </c>
      <c r="AA305" s="71" t="str">
        <f>[2]Plan1!$C375</f>
        <v>Corpus Christi</v>
      </c>
      <c r="AB305" s="65"/>
      <c r="AC305" s="23"/>
      <c r="AD305" s="20"/>
      <c r="AE305" s="3"/>
      <c r="AF305" s="3"/>
      <c r="AG305" s="3"/>
      <c r="AH305" s="3"/>
      <c r="AI305" s="10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36">
        <f t="shared" si="90"/>
        <v>44564</v>
      </c>
      <c r="B306" s="14">
        <f t="shared" ca="1" si="99"/>
        <v>1.1275877300000001</v>
      </c>
      <c r="C306" s="13">
        <f t="shared" ca="1" si="91"/>
        <v>1.0036087300000001</v>
      </c>
      <c r="D306" s="12">
        <f ca="1">IF(A306&lt;$B$1,VLOOKUP(A306,[1]DI!$A$4:$B$15000,2,FALSE),0)</f>
        <v>9.1499999999999998E-2</v>
      </c>
      <c r="E306" s="13">
        <f t="shared" ca="1" si="100"/>
        <v>1.00034749</v>
      </c>
      <c r="F306" s="13">
        <f ca="1">(TRUNC(PRODUCT($E$12:$E305),16))</f>
        <v>1.04049932742318</v>
      </c>
      <c r="G306" s="13">
        <f t="shared" si="101"/>
        <v>1</v>
      </c>
      <c r="H306" s="13">
        <f t="shared" ca="1" si="102"/>
        <v>1.0404993300000001</v>
      </c>
      <c r="I306" s="12">
        <f t="shared" si="103"/>
        <v>0.1</v>
      </c>
      <c r="J306" s="30">
        <f t="shared" si="92"/>
        <v>44270</v>
      </c>
      <c r="K306" s="2">
        <f t="shared" si="93"/>
        <v>203</v>
      </c>
      <c r="L306" s="15">
        <f t="shared" si="94"/>
        <v>203</v>
      </c>
      <c r="M306" s="11">
        <f t="shared" si="86"/>
        <v>1.07980195</v>
      </c>
      <c r="N306" s="11">
        <f t="shared" ca="1" si="87"/>
        <v>1.1235332060000001</v>
      </c>
      <c r="O306" s="15">
        <f t="shared" si="95"/>
        <v>0</v>
      </c>
      <c r="P306" s="13">
        <f t="shared" ca="1" si="88"/>
        <v>0.12397900000000001</v>
      </c>
      <c r="Q306" s="19">
        <f t="shared" si="89"/>
        <v>0</v>
      </c>
      <c r="R306" s="13">
        <f t="shared" si="96"/>
        <v>0</v>
      </c>
      <c r="S306" s="13"/>
      <c r="T306" s="13"/>
      <c r="U306" s="13"/>
      <c r="V306" s="13"/>
      <c r="W306" s="4" t="str">
        <f t="shared" si="97"/>
        <v>J=</v>
      </c>
      <c r="X306" s="30">
        <f t="shared" si="98"/>
        <v>44635</v>
      </c>
      <c r="Y306" s="3"/>
      <c r="Z306" s="71">
        <f>[2]Plan1!$A376</f>
        <v>48098</v>
      </c>
      <c r="AA306" s="71" t="str">
        <f>[2]Plan1!$C376</f>
        <v>Independência do Brasil</v>
      </c>
      <c r="AB306" s="64"/>
      <c r="AC306" s="1"/>
      <c r="AD306" s="3"/>
      <c r="AE306" s="3"/>
      <c r="AF306" s="3"/>
      <c r="AG306" s="3"/>
      <c r="AH306" s="3"/>
      <c r="AI306" s="10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36">
        <f t="shared" si="90"/>
        <v>44565</v>
      </c>
      <c r="B307" s="14">
        <f t="shared" ca="1" si="99"/>
        <v>1.1284062500000001</v>
      </c>
      <c r="C307" s="13">
        <f t="shared" ca="1" si="91"/>
        <v>1.0036087300000001</v>
      </c>
      <c r="D307" s="12">
        <f ca="1">IF(A307&lt;$B$1,VLOOKUP(A307,[1]DI!$A$4:$B$15000,2,FALSE),0)</f>
        <v>9.1499999999999998E-2</v>
      </c>
      <c r="E307" s="13">
        <f t="shared" ca="1" si="100"/>
        <v>1.00034749</v>
      </c>
      <c r="F307" s="13">
        <f ca="1">(TRUNC(PRODUCT($E$12:$E306),16))</f>
        <v>1.0408608905344701</v>
      </c>
      <c r="G307" s="13">
        <f t="shared" si="101"/>
        <v>1</v>
      </c>
      <c r="H307" s="13">
        <f t="shared" ca="1" si="102"/>
        <v>1.04086089</v>
      </c>
      <c r="I307" s="12">
        <f t="shared" si="103"/>
        <v>0.1</v>
      </c>
      <c r="J307" s="30">
        <f t="shared" si="92"/>
        <v>44270</v>
      </c>
      <c r="K307" s="2">
        <f t="shared" si="93"/>
        <v>204</v>
      </c>
      <c r="L307" s="15">
        <f t="shared" si="94"/>
        <v>204</v>
      </c>
      <c r="M307" s="11">
        <f t="shared" si="86"/>
        <v>1.080210425</v>
      </c>
      <c r="N307" s="11">
        <f t="shared" ca="1" si="87"/>
        <v>1.1243487839999999</v>
      </c>
      <c r="O307" s="15">
        <f t="shared" si="95"/>
        <v>0</v>
      </c>
      <c r="P307" s="13">
        <f t="shared" ca="1" si="88"/>
        <v>0.12479752</v>
      </c>
      <c r="Q307" s="19">
        <f t="shared" si="89"/>
        <v>0</v>
      </c>
      <c r="R307" s="13">
        <f t="shared" si="96"/>
        <v>0</v>
      </c>
      <c r="S307" s="13"/>
      <c r="T307" s="13"/>
      <c r="U307" s="13"/>
      <c r="V307" s="13"/>
      <c r="W307" s="4" t="str">
        <f t="shared" si="97"/>
        <v>J=</v>
      </c>
      <c r="X307" s="30">
        <f t="shared" si="98"/>
        <v>44635</v>
      </c>
      <c r="Y307" s="3"/>
      <c r="Z307" s="71">
        <f>[2]Plan1!$A377</f>
        <v>48133</v>
      </c>
      <c r="AA307" s="71" t="str">
        <f>[2]Plan1!$C377</f>
        <v>Nossa Sr.a Aparecida - Padroeira do Brasil</v>
      </c>
      <c r="AB307" s="64"/>
      <c r="AC307" s="1"/>
      <c r="AD307" s="3"/>
      <c r="AE307" s="3"/>
      <c r="AF307" s="3"/>
      <c r="AG307" s="3"/>
      <c r="AH307" s="3"/>
      <c r="AI307" s="10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36">
        <f t="shared" si="90"/>
        <v>44566</v>
      </c>
      <c r="B308" s="14">
        <f t="shared" ca="1" si="99"/>
        <v>1.1292253700000001</v>
      </c>
      <c r="C308" s="13">
        <f t="shared" ca="1" si="91"/>
        <v>1.0036087300000001</v>
      </c>
      <c r="D308" s="12">
        <f ca="1">IF(A308&lt;$B$1,VLOOKUP(A308,[1]DI!$A$4:$B$15000,2,FALSE),0)</f>
        <v>9.1499999999999998E-2</v>
      </c>
      <c r="E308" s="13">
        <f t="shared" ca="1" si="100"/>
        <v>1.00034749</v>
      </c>
      <c r="F308" s="13">
        <f ca="1">(TRUNC(PRODUCT($E$12:$E307),16))</f>
        <v>1.04122257928532</v>
      </c>
      <c r="G308" s="13">
        <f t="shared" si="101"/>
        <v>1</v>
      </c>
      <c r="H308" s="13">
        <f t="shared" ca="1" si="102"/>
        <v>1.0412225799999999</v>
      </c>
      <c r="I308" s="12">
        <f t="shared" si="103"/>
        <v>0.1</v>
      </c>
      <c r="J308" s="30">
        <f t="shared" si="92"/>
        <v>44270</v>
      </c>
      <c r="K308" s="2">
        <f t="shared" si="93"/>
        <v>205</v>
      </c>
      <c r="L308" s="15">
        <f t="shared" si="94"/>
        <v>205</v>
      </c>
      <c r="M308" s="11">
        <f t="shared" si="86"/>
        <v>1.080619054</v>
      </c>
      <c r="N308" s="11">
        <f t="shared" ca="1" si="87"/>
        <v>1.1251649589999999</v>
      </c>
      <c r="O308" s="15">
        <f t="shared" si="95"/>
        <v>0</v>
      </c>
      <c r="P308" s="13">
        <f t="shared" ca="1" si="88"/>
        <v>0.12561664</v>
      </c>
      <c r="Q308" s="19">
        <f t="shared" si="89"/>
        <v>0</v>
      </c>
      <c r="R308" s="13">
        <f t="shared" si="96"/>
        <v>0</v>
      </c>
      <c r="S308" s="13"/>
      <c r="T308" s="13"/>
      <c r="U308" s="13"/>
      <c r="V308" s="13"/>
      <c r="W308" s="4" t="str">
        <f t="shared" si="97"/>
        <v>J=</v>
      </c>
      <c r="X308" s="30">
        <f t="shared" si="98"/>
        <v>44635</v>
      </c>
      <c r="Y308" s="3"/>
      <c r="Z308" s="71">
        <f>[2]Plan1!$A378</f>
        <v>48154</v>
      </c>
      <c r="AA308" s="71" t="str">
        <f>[2]Plan1!$C378</f>
        <v>Finados</v>
      </c>
      <c r="AB308" s="64"/>
      <c r="AC308" s="1"/>
      <c r="AD308" s="3"/>
      <c r="AE308" s="3"/>
      <c r="AF308" s="3"/>
      <c r="AG308" s="3"/>
      <c r="AH308" s="3"/>
      <c r="AI308" s="10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36">
        <f t="shared" si="90"/>
        <v>44567</v>
      </c>
      <c r="B309" s="14">
        <f t="shared" ca="1" si="99"/>
        <v>1.1300450800000001</v>
      </c>
      <c r="C309" s="13">
        <f t="shared" ca="1" si="91"/>
        <v>1.0036087300000001</v>
      </c>
      <c r="D309" s="12">
        <f ca="1">IF(A309&lt;$B$1,VLOOKUP(A309,[1]DI!$A$4:$B$15000,2,FALSE),0)</f>
        <v>9.1499999999999998E-2</v>
      </c>
      <c r="E309" s="13">
        <f t="shared" ca="1" si="100"/>
        <v>1.00034749</v>
      </c>
      <c r="F309" s="13">
        <f ca="1">(TRUNC(PRODUCT($E$12:$E308),16))</f>
        <v>1.04158439371939</v>
      </c>
      <c r="G309" s="13">
        <f t="shared" si="101"/>
        <v>1</v>
      </c>
      <c r="H309" s="13">
        <f t="shared" ca="1" si="102"/>
        <v>1.0415843899999999</v>
      </c>
      <c r="I309" s="12">
        <f t="shared" si="103"/>
        <v>0.1</v>
      </c>
      <c r="J309" s="30">
        <f t="shared" si="92"/>
        <v>44270</v>
      </c>
      <c r="K309" s="2">
        <f t="shared" si="93"/>
        <v>206</v>
      </c>
      <c r="L309" s="15">
        <f t="shared" si="94"/>
        <v>206</v>
      </c>
      <c r="M309" s="11">
        <f t="shared" si="86"/>
        <v>1.0810278369999999</v>
      </c>
      <c r="N309" s="11">
        <f t="shared" ca="1" si="87"/>
        <v>1.12598172</v>
      </c>
      <c r="O309" s="15">
        <f t="shared" si="95"/>
        <v>0</v>
      </c>
      <c r="P309" s="13">
        <f t="shared" ca="1" si="88"/>
        <v>0.12643635</v>
      </c>
      <c r="Q309" s="19">
        <f t="shared" si="89"/>
        <v>0</v>
      </c>
      <c r="R309" s="13">
        <f t="shared" si="96"/>
        <v>0</v>
      </c>
      <c r="S309" s="13"/>
      <c r="T309" s="13"/>
      <c r="U309" s="13"/>
      <c r="V309" s="13"/>
      <c r="W309" s="4" t="str">
        <f t="shared" si="97"/>
        <v>J=</v>
      </c>
      <c r="X309" s="30">
        <f t="shared" si="98"/>
        <v>44635</v>
      </c>
      <c r="Y309" s="3"/>
      <c r="Z309" s="71">
        <f>[2]Plan1!$A379</f>
        <v>48167</v>
      </c>
      <c r="AA309" s="71" t="str">
        <f>[2]Plan1!$C379</f>
        <v>Proclamação da República</v>
      </c>
      <c r="AB309" s="64"/>
      <c r="AC309" s="1"/>
      <c r="AD309" s="3"/>
      <c r="AE309" s="3"/>
      <c r="AF309" s="3"/>
      <c r="AG309" s="3"/>
      <c r="AH309" s="3"/>
      <c r="AI309" s="10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36">
        <f t="shared" si="90"/>
        <v>44568</v>
      </c>
      <c r="B310" s="14">
        <f t="shared" ca="1" si="99"/>
        <v>1.1308653900000001</v>
      </c>
      <c r="C310" s="13">
        <f t="shared" ca="1" si="91"/>
        <v>1.0036087300000001</v>
      </c>
      <c r="D310" s="12">
        <f ca="1">IF(A310&lt;$B$1,VLOOKUP(A310,[1]DI!$A$4:$B$15000,2,FALSE),0)</f>
        <v>9.1499999999999998E-2</v>
      </c>
      <c r="E310" s="13">
        <f t="shared" ca="1" si="100"/>
        <v>1.00034749</v>
      </c>
      <c r="F310" s="13">
        <f ca="1">(TRUNC(PRODUCT($E$12:$E309),16))</f>
        <v>1.0419463338803701</v>
      </c>
      <c r="G310" s="13">
        <f t="shared" si="101"/>
        <v>1</v>
      </c>
      <c r="H310" s="13">
        <f t="shared" ca="1" si="102"/>
        <v>1.04194633</v>
      </c>
      <c r="I310" s="12">
        <f t="shared" si="103"/>
        <v>0.1</v>
      </c>
      <c r="J310" s="30">
        <f t="shared" si="92"/>
        <v>44270</v>
      </c>
      <c r="K310" s="2">
        <f t="shared" si="93"/>
        <v>207</v>
      </c>
      <c r="L310" s="15">
        <f t="shared" si="94"/>
        <v>207</v>
      </c>
      <c r="M310" s="11">
        <f t="shared" si="86"/>
        <v>1.0814367760000001</v>
      </c>
      <c r="N310" s="11">
        <f t="shared" ca="1" si="87"/>
        <v>1.1267990800000001</v>
      </c>
      <c r="O310" s="15">
        <f t="shared" si="95"/>
        <v>0</v>
      </c>
      <c r="P310" s="13">
        <f t="shared" ca="1" si="88"/>
        <v>0.12725665999999999</v>
      </c>
      <c r="Q310" s="19">
        <f t="shared" si="89"/>
        <v>0</v>
      </c>
      <c r="R310" s="13">
        <f t="shared" si="96"/>
        <v>0</v>
      </c>
      <c r="S310" s="13"/>
      <c r="T310" s="13"/>
      <c r="U310" s="13"/>
      <c r="V310" s="13"/>
      <c r="W310" s="4" t="str">
        <f t="shared" si="97"/>
        <v>J=</v>
      </c>
      <c r="X310" s="30">
        <f t="shared" si="98"/>
        <v>44635</v>
      </c>
      <c r="Y310" s="3"/>
      <c r="Z310" s="71">
        <f>[2]Plan1!$A380</f>
        <v>48172</v>
      </c>
      <c r="AA310" s="71" t="str">
        <f>[2]Plan1!$C380</f>
        <v>Dia Nacional de Zumbi e da Consciência Negra</v>
      </c>
      <c r="AB310" s="64"/>
      <c r="AC310" s="1"/>
      <c r="AD310" s="3"/>
      <c r="AE310" s="3"/>
      <c r="AF310" s="3"/>
      <c r="AG310" s="3"/>
      <c r="AH310" s="3"/>
      <c r="AI310" s="10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36">
        <f t="shared" si="90"/>
        <v>44569</v>
      </c>
      <c r="B311" s="14">
        <f t="shared" ca="1" si="99"/>
        <v>1.1316863000000001</v>
      </c>
      <c r="C311" s="13">
        <f t="shared" ca="1" si="91"/>
        <v>1.0036087300000001</v>
      </c>
      <c r="D311" s="12">
        <f ca="1">IF(A311&lt;$B$1,VLOOKUP(A311,[1]DI!$A$4:$B$15000,2,FALSE),0)</f>
        <v>0</v>
      </c>
      <c r="E311" s="13">
        <f t="shared" ca="1" si="100"/>
        <v>1</v>
      </c>
      <c r="F311" s="13">
        <f ca="1">(TRUNC(PRODUCT($E$12:$E310),16))</f>
        <v>1.04230839981193</v>
      </c>
      <c r="G311" s="13">
        <f t="shared" si="101"/>
        <v>1</v>
      </c>
      <c r="H311" s="13">
        <f t="shared" ca="1" si="102"/>
        <v>1.0423084</v>
      </c>
      <c r="I311" s="12">
        <f t="shared" si="103"/>
        <v>0.1</v>
      </c>
      <c r="J311" s="30">
        <f t="shared" si="92"/>
        <v>44270</v>
      </c>
      <c r="K311" s="2">
        <f t="shared" si="93"/>
        <v>207</v>
      </c>
      <c r="L311" s="15">
        <f t="shared" si="94"/>
        <v>208</v>
      </c>
      <c r="M311" s="11">
        <f t="shared" si="86"/>
        <v>1.0818458689999999</v>
      </c>
      <c r="N311" s="11">
        <f t="shared" ca="1" si="87"/>
        <v>1.127617037</v>
      </c>
      <c r="O311" s="15">
        <f t="shared" si="95"/>
        <v>0</v>
      </c>
      <c r="P311" s="13">
        <f t="shared" ca="1" si="88"/>
        <v>0.12807757</v>
      </c>
      <c r="Q311" s="19">
        <f t="shared" si="89"/>
        <v>0</v>
      </c>
      <c r="R311" s="13">
        <f t="shared" si="96"/>
        <v>0</v>
      </c>
      <c r="S311" s="13"/>
      <c r="T311" s="13"/>
      <c r="U311" s="13"/>
      <c r="V311" s="13"/>
      <c r="W311" s="4" t="str">
        <f t="shared" si="97"/>
        <v>J=</v>
      </c>
      <c r="X311" s="30">
        <f t="shared" si="98"/>
        <v>44635</v>
      </c>
      <c r="Y311" s="3"/>
      <c r="Z311" s="71">
        <f>[2]Plan1!$A381</f>
        <v>48207</v>
      </c>
      <c r="AA311" s="71" t="str">
        <f>[2]Plan1!$C381</f>
        <v>Natal</v>
      </c>
      <c r="AB311" s="64"/>
      <c r="AC311" s="1"/>
      <c r="AD311" s="3"/>
      <c r="AE311" s="3"/>
      <c r="AF311" s="3"/>
      <c r="AG311" s="3"/>
      <c r="AH311" s="3"/>
      <c r="AI311" s="10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36">
        <f t="shared" si="90"/>
        <v>44570</v>
      </c>
      <c r="B312" s="14">
        <f t="shared" ca="1" si="99"/>
        <v>1.1316863000000001</v>
      </c>
      <c r="C312" s="13">
        <f t="shared" ca="1" si="91"/>
        <v>1.0036087300000001</v>
      </c>
      <c r="D312" s="12">
        <f ca="1">IF(A312&lt;$B$1,VLOOKUP(A312,[1]DI!$A$4:$B$15000,2,FALSE),0)</f>
        <v>0</v>
      </c>
      <c r="E312" s="13">
        <f t="shared" ca="1" si="100"/>
        <v>1</v>
      </c>
      <c r="F312" s="13">
        <f ca="1">(TRUNC(PRODUCT($E$12:$E311),16))</f>
        <v>1.04230839981193</v>
      </c>
      <c r="G312" s="13">
        <f t="shared" si="101"/>
        <v>1</v>
      </c>
      <c r="H312" s="13">
        <f t="shared" ca="1" si="102"/>
        <v>1.0423084</v>
      </c>
      <c r="I312" s="12">
        <f t="shared" si="103"/>
        <v>0.1</v>
      </c>
      <c r="J312" s="30">
        <f t="shared" si="92"/>
        <v>44270</v>
      </c>
      <c r="K312" s="2">
        <f t="shared" si="93"/>
        <v>207</v>
      </c>
      <c r="L312" s="15">
        <f t="shared" si="94"/>
        <v>208</v>
      </c>
      <c r="M312" s="11">
        <f t="shared" si="86"/>
        <v>1.0818458689999999</v>
      </c>
      <c r="N312" s="11">
        <f t="shared" ca="1" si="87"/>
        <v>1.127617037</v>
      </c>
      <c r="O312" s="15">
        <f t="shared" si="95"/>
        <v>0</v>
      </c>
      <c r="P312" s="13">
        <f t="shared" ca="1" si="88"/>
        <v>0.12807757</v>
      </c>
      <c r="Q312" s="19">
        <f t="shared" si="89"/>
        <v>0</v>
      </c>
      <c r="R312" s="13">
        <f t="shared" si="96"/>
        <v>0</v>
      </c>
      <c r="S312" s="13"/>
      <c r="T312" s="13"/>
      <c r="U312" s="13"/>
      <c r="V312" s="13"/>
      <c r="W312" s="4" t="str">
        <f t="shared" si="97"/>
        <v>J=</v>
      </c>
      <c r="X312" s="30">
        <f t="shared" si="98"/>
        <v>44635</v>
      </c>
      <c r="Y312" s="3"/>
      <c r="Z312" s="71">
        <f>[2]Plan1!$A382</f>
        <v>48214</v>
      </c>
      <c r="AA312" s="71" t="str">
        <f>[2]Plan1!$C382</f>
        <v>Confraternização Universal</v>
      </c>
      <c r="AB312" s="64"/>
      <c r="AC312" s="1"/>
      <c r="AD312" s="3"/>
      <c r="AE312" s="3"/>
      <c r="AF312" s="3"/>
      <c r="AG312" s="3"/>
      <c r="AH312" s="3"/>
      <c r="AI312" s="10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36">
        <f t="shared" si="90"/>
        <v>44571</v>
      </c>
      <c r="B313" s="14">
        <f t="shared" ca="1" si="99"/>
        <v>1.1316863000000001</v>
      </c>
      <c r="C313" s="13">
        <f t="shared" ca="1" si="91"/>
        <v>1.0036087300000001</v>
      </c>
      <c r="D313" s="12">
        <f ca="1">IF(A313&lt;$B$1,VLOOKUP(A313,[1]DI!$A$4:$B$15000,2,FALSE),0)</f>
        <v>9.1499999999999998E-2</v>
      </c>
      <c r="E313" s="13">
        <f t="shared" ca="1" si="100"/>
        <v>1.00034749</v>
      </c>
      <c r="F313" s="13">
        <f ca="1">(TRUNC(PRODUCT($E$12:$E312),16))</f>
        <v>1.04230839981193</v>
      </c>
      <c r="G313" s="13">
        <f t="shared" si="101"/>
        <v>1</v>
      </c>
      <c r="H313" s="13">
        <f t="shared" ca="1" si="102"/>
        <v>1.0423084</v>
      </c>
      <c r="I313" s="12">
        <f t="shared" si="103"/>
        <v>0.1</v>
      </c>
      <c r="J313" s="30">
        <f t="shared" si="92"/>
        <v>44270</v>
      </c>
      <c r="K313" s="2">
        <f t="shared" si="93"/>
        <v>208</v>
      </c>
      <c r="L313" s="15">
        <f t="shared" si="94"/>
        <v>208</v>
      </c>
      <c r="M313" s="11">
        <f t="shared" si="86"/>
        <v>1.0818458689999999</v>
      </c>
      <c r="N313" s="11">
        <f t="shared" ca="1" si="87"/>
        <v>1.127617037</v>
      </c>
      <c r="O313" s="15">
        <f t="shared" si="95"/>
        <v>0</v>
      </c>
      <c r="P313" s="13">
        <f t="shared" ca="1" si="88"/>
        <v>0.12807757</v>
      </c>
      <c r="Q313" s="19">
        <f t="shared" si="89"/>
        <v>0</v>
      </c>
      <c r="R313" s="13">
        <f t="shared" si="96"/>
        <v>0</v>
      </c>
      <c r="S313" s="13"/>
      <c r="T313" s="13"/>
      <c r="U313" s="13"/>
      <c r="V313" s="13"/>
      <c r="W313" s="4" t="str">
        <f t="shared" si="97"/>
        <v>J=</v>
      </c>
      <c r="X313" s="30">
        <f t="shared" si="98"/>
        <v>44635</v>
      </c>
      <c r="Y313" s="3"/>
      <c r="Z313" s="71">
        <f>[2]Plan1!$A383</f>
        <v>48253</v>
      </c>
      <c r="AA313" s="71" t="str">
        <f>[2]Plan1!$C383</f>
        <v>Carnaval</v>
      </c>
      <c r="AB313" s="64"/>
      <c r="AC313" s="1"/>
      <c r="AD313" s="3"/>
      <c r="AE313" s="3"/>
      <c r="AF313" s="3"/>
      <c r="AG313" s="3"/>
      <c r="AH313" s="3"/>
      <c r="AI313" s="10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36">
        <f t="shared" si="90"/>
        <v>44572</v>
      </c>
      <c r="B314" s="14">
        <f t="shared" ca="1" si="99"/>
        <v>1.13250779</v>
      </c>
      <c r="C314" s="13">
        <f t="shared" ca="1" si="91"/>
        <v>1.0036087300000001</v>
      </c>
      <c r="D314" s="12">
        <f ca="1">IF(A314&lt;$B$1,VLOOKUP(A314,[1]DI!$A$4:$B$15000,2,FALSE),0)</f>
        <v>9.1499999999999998E-2</v>
      </c>
      <c r="E314" s="13">
        <f t="shared" ca="1" si="100"/>
        <v>1.00034749</v>
      </c>
      <c r="F314" s="13">
        <f ca="1">(TRUNC(PRODUCT($E$12:$E313),16))</f>
        <v>1.0426705915577801</v>
      </c>
      <c r="G314" s="13">
        <f t="shared" si="101"/>
        <v>1</v>
      </c>
      <c r="H314" s="13">
        <f t="shared" ca="1" si="102"/>
        <v>1.04267059</v>
      </c>
      <c r="I314" s="12">
        <f t="shared" si="103"/>
        <v>0.1</v>
      </c>
      <c r="J314" s="30">
        <f t="shared" si="92"/>
        <v>44270</v>
      </c>
      <c r="K314" s="2">
        <f t="shared" si="93"/>
        <v>209</v>
      </c>
      <c r="L314" s="15">
        <f t="shared" si="94"/>
        <v>209</v>
      </c>
      <c r="M314" s="11">
        <f t="shared" si="86"/>
        <v>1.082255116</v>
      </c>
      <c r="N314" s="11">
        <f t="shared" ca="1" si="87"/>
        <v>1.1284355800000001</v>
      </c>
      <c r="O314" s="15">
        <f t="shared" si="95"/>
        <v>0</v>
      </c>
      <c r="P314" s="13">
        <f t="shared" ca="1" si="88"/>
        <v>0.12889906000000001</v>
      </c>
      <c r="Q314" s="19">
        <f t="shared" si="89"/>
        <v>0</v>
      </c>
      <c r="R314" s="13">
        <f t="shared" si="96"/>
        <v>0</v>
      </c>
      <c r="S314" s="13"/>
      <c r="T314" s="13"/>
      <c r="U314" s="13"/>
      <c r="V314" s="13"/>
      <c r="W314" s="4" t="str">
        <f t="shared" si="97"/>
        <v>J=</v>
      </c>
      <c r="X314" s="30">
        <f t="shared" si="98"/>
        <v>44635</v>
      </c>
      <c r="Y314" s="3"/>
      <c r="Z314" s="71">
        <f>[2]Plan1!$A384</f>
        <v>48254</v>
      </c>
      <c r="AA314" s="71" t="str">
        <f>[2]Plan1!$C384</f>
        <v>Carnaval</v>
      </c>
      <c r="AB314" s="64"/>
      <c r="AC314" s="1"/>
      <c r="AD314" s="3"/>
      <c r="AE314" s="3"/>
      <c r="AF314" s="3"/>
      <c r="AG314" s="3"/>
      <c r="AH314" s="3"/>
      <c r="AI314" s="10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36">
        <f t="shared" si="90"/>
        <v>44573</v>
      </c>
      <c r="B315" s="14">
        <f t="shared" ca="1" si="99"/>
        <v>1.1333298900000002</v>
      </c>
      <c r="C315" s="13">
        <f t="shared" ca="1" si="91"/>
        <v>1.0036087300000001</v>
      </c>
      <c r="D315" s="12">
        <f ca="1">IF(A315&lt;$B$1,VLOOKUP(A315,[1]DI!$A$4:$B$15000,2,FALSE),0)</f>
        <v>9.1499999999999998E-2</v>
      </c>
      <c r="E315" s="13">
        <f t="shared" ca="1" si="100"/>
        <v>1.00034749</v>
      </c>
      <c r="F315" s="13">
        <f ca="1">(TRUNC(PRODUCT($E$12:$E314),16))</f>
        <v>1.0430329091616399</v>
      </c>
      <c r="G315" s="13">
        <f t="shared" si="101"/>
        <v>1</v>
      </c>
      <c r="H315" s="13">
        <f t="shared" ca="1" si="102"/>
        <v>1.04303291</v>
      </c>
      <c r="I315" s="12">
        <f t="shared" si="103"/>
        <v>0.1</v>
      </c>
      <c r="J315" s="30">
        <f t="shared" si="92"/>
        <v>44270</v>
      </c>
      <c r="K315" s="2">
        <f t="shared" si="93"/>
        <v>210</v>
      </c>
      <c r="L315" s="15">
        <f t="shared" si="94"/>
        <v>210</v>
      </c>
      <c r="M315" s="11">
        <f t="shared" si="86"/>
        <v>1.0826645189999999</v>
      </c>
      <c r="N315" s="11">
        <f t="shared" ca="1" si="87"/>
        <v>1.1292547239999999</v>
      </c>
      <c r="O315" s="15">
        <f t="shared" si="95"/>
        <v>0</v>
      </c>
      <c r="P315" s="13">
        <f t="shared" ca="1" si="88"/>
        <v>0.12972116</v>
      </c>
      <c r="Q315" s="19">
        <f t="shared" si="89"/>
        <v>0</v>
      </c>
      <c r="R315" s="13">
        <f t="shared" si="96"/>
        <v>0</v>
      </c>
      <c r="S315" s="13"/>
      <c r="T315" s="13"/>
      <c r="U315" s="13"/>
      <c r="V315" s="13"/>
      <c r="W315" s="4" t="str">
        <f t="shared" si="97"/>
        <v>J=</v>
      </c>
      <c r="X315" s="30">
        <f t="shared" si="98"/>
        <v>44635</v>
      </c>
      <c r="Y315" s="3"/>
      <c r="Z315" s="71">
        <f>[2]Plan1!$A385</f>
        <v>48299</v>
      </c>
      <c r="AA315" s="71" t="str">
        <f>[2]Plan1!$C385</f>
        <v>Paixão de Cristo</v>
      </c>
      <c r="AB315" s="64"/>
      <c r="AC315" s="1"/>
      <c r="AD315" s="3"/>
      <c r="AE315" s="3"/>
      <c r="AF315" s="3"/>
      <c r="AG315" s="3"/>
      <c r="AH315" s="3"/>
      <c r="AI315" s="10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36">
        <f t="shared" si="90"/>
        <v>44574</v>
      </c>
      <c r="B316" s="14">
        <f t="shared" ca="1" si="99"/>
        <v>1.1341525800000001</v>
      </c>
      <c r="C316" s="13">
        <f t="shared" ca="1" si="91"/>
        <v>1.0036087300000001</v>
      </c>
      <c r="D316" s="12">
        <f ca="1">IF(A316&lt;$B$1,VLOOKUP(A316,[1]DI!$A$4:$B$15000,2,FALSE),0)</f>
        <v>9.1499999999999998E-2</v>
      </c>
      <c r="E316" s="13">
        <f t="shared" ca="1" si="100"/>
        <v>1.00034749</v>
      </c>
      <c r="F316" s="13">
        <f ca="1">(TRUNC(PRODUCT($E$12:$E315),16))</f>
        <v>1.0433953526672399</v>
      </c>
      <c r="G316" s="13">
        <f t="shared" si="101"/>
        <v>1</v>
      </c>
      <c r="H316" s="13">
        <f t="shared" ca="1" si="102"/>
        <v>1.0433953499999999</v>
      </c>
      <c r="I316" s="12">
        <f t="shared" si="103"/>
        <v>0.1</v>
      </c>
      <c r="J316" s="30">
        <f t="shared" si="92"/>
        <v>44270</v>
      </c>
      <c r="K316" s="2">
        <f t="shared" si="93"/>
        <v>211</v>
      </c>
      <c r="L316" s="15">
        <f t="shared" si="94"/>
        <v>211</v>
      </c>
      <c r="M316" s="11">
        <f t="shared" si="86"/>
        <v>1.0830740759999999</v>
      </c>
      <c r="N316" s="11">
        <f t="shared" ca="1" si="87"/>
        <v>1.1300744549999999</v>
      </c>
      <c r="O316" s="15">
        <f t="shared" si="95"/>
        <v>0</v>
      </c>
      <c r="P316" s="13">
        <f t="shared" ca="1" si="88"/>
        <v>0.13054384999999999</v>
      </c>
      <c r="Q316" s="19">
        <f t="shared" si="89"/>
        <v>0</v>
      </c>
      <c r="R316" s="13">
        <f t="shared" si="96"/>
        <v>0</v>
      </c>
      <c r="S316" s="13"/>
      <c r="T316" s="13"/>
      <c r="U316" s="13"/>
      <c r="V316" s="13"/>
      <c r="W316" s="4" t="str">
        <f t="shared" si="97"/>
        <v>J=</v>
      </c>
      <c r="X316" s="30">
        <f t="shared" si="98"/>
        <v>44635</v>
      </c>
      <c r="Y316" s="3"/>
      <c r="Z316" s="71">
        <f>[2]Plan1!$A386</f>
        <v>48325</v>
      </c>
      <c r="AA316" s="71" t="str">
        <f>[2]Plan1!$C386</f>
        <v>Tiradentes</v>
      </c>
      <c r="AB316" s="64"/>
      <c r="AC316" s="1"/>
      <c r="AD316" s="3"/>
      <c r="AE316" s="3"/>
      <c r="AF316" s="3"/>
      <c r="AG316" s="3"/>
      <c r="AH316" s="3"/>
      <c r="AI316" s="10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36">
        <f t="shared" si="90"/>
        <v>44575</v>
      </c>
      <c r="B317" s="14">
        <f t="shared" ca="1" si="99"/>
        <v>1.1349758700000001</v>
      </c>
      <c r="C317" s="13">
        <f t="shared" ca="1" si="91"/>
        <v>1.0036087300000001</v>
      </c>
      <c r="D317" s="12">
        <f ca="1">IF(A317&lt;$B$1,VLOOKUP(A317,[1]DI!$A$4:$B$15000,2,FALSE),0)</f>
        <v>9.1499999999999998E-2</v>
      </c>
      <c r="E317" s="13">
        <f t="shared" ca="1" si="100"/>
        <v>1.00034749</v>
      </c>
      <c r="F317" s="13">
        <f ca="1">(TRUNC(PRODUCT($E$12:$E316),16))</f>
        <v>1.04375792211834</v>
      </c>
      <c r="G317" s="13">
        <f t="shared" si="101"/>
        <v>1</v>
      </c>
      <c r="H317" s="13">
        <f t="shared" ca="1" si="102"/>
        <v>1.04375792</v>
      </c>
      <c r="I317" s="12">
        <f t="shared" si="103"/>
        <v>0.1</v>
      </c>
      <c r="J317" s="30">
        <f t="shared" si="92"/>
        <v>44270</v>
      </c>
      <c r="K317" s="2">
        <f t="shared" si="93"/>
        <v>212</v>
      </c>
      <c r="L317" s="15">
        <f t="shared" si="94"/>
        <v>212</v>
      </c>
      <c r="M317" s="11">
        <f t="shared" si="86"/>
        <v>1.083483789</v>
      </c>
      <c r="N317" s="11">
        <f t="shared" ca="1" si="87"/>
        <v>1.130894786</v>
      </c>
      <c r="O317" s="15">
        <f t="shared" si="95"/>
        <v>0</v>
      </c>
      <c r="P317" s="13">
        <f t="shared" ca="1" si="88"/>
        <v>0.13136713999999999</v>
      </c>
      <c r="Q317" s="19">
        <f t="shared" si="89"/>
        <v>0</v>
      </c>
      <c r="R317" s="13">
        <f t="shared" si="96"/>
        <v>0</v>
      </c>
      <c r="S317" s="13"/>
      <c r="T317" s="13"/>
      <c r="U317" s="13"/>
      <c r="V317" s="13"/>
      <c r="W317" s="4" t="str">
        <f t="shared" si="97"/>
        <v>J=</v>
      </c>
      <c r="X317" s="30">
        <f t="shared" si="98"/>
        <v>44635</v>
      </c>
      <c r="Y317" s="3"/>
      <c r="Z317" s="71">
        <f>[2]Plan1!$A387</f>
        <v>48335</v>
      </c>
      <c r="AA317" s="71" t="str">
        <f>[2]Plan1!$C387</f>
        <v>Dia do Trabalho</v>
      </c>
      <c r="AB317" s="64"/>
      <c r="AC317" s="1"/>
      <c r="AD317" s="3"/>
      <c r="AE317" s="3"/>
      <c r="AF317" s="3"/>
      <c r="AG317" s="3"/>
      <c r="AH317" s="3"/>
      <c r="AI317" s="10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36">
        <f t="shared" si="90"/>
        <v>44576</v>
      </c>
      <c r="B318" s="14">
        <f t="shared" ca="1" si="99"/>
        <v>1.13579977</v>
      </c>
      <c r="C318" s="13">
        <f t="shared" ca="1" si="91"/>
        <v>1.0036087300000001</v>
      </c>
      <c r="D318" s="12">
        <f ca="1">IF(A318&lt;$B$1,VLOOKUP(A318,[1]DI!$A$4:$B$15000,2,FALSE),0)</f>
        <v>0</v>
      </c>
      <c r="E318" s="13">
        <f t="shared" ca="1" si="100"/>
        <v>1</v>
      </c>
      <c r="F318" s="13">
        <f ca="1">(TRUNC(PRODUCT($E$12:$E317),16))</f>
        <v>1.0441206175586999</v>
      </c>
      <c r="G318" s="13">
        <f t="shared" si="101"/>
        <v>1</v>
      </c>
      <c r="H318" s="13">
        <f t="shared" ca="1" si="102"/>
        <v>1.0441206199999999</v>
      </c>
      <c r="I318" s="12">
        <f t="shared" si="103"/>
        <v>0.1</v>
      </c>
      <c r="J318" s="30">
        <f t="shared" si="92"/>
        <v>44270</v>
      </c>
      <c r="K318" s="2">
        <f t="shared" si="93"/>
        <v>212</v>
      </c>
      <c r="L318" s="15">
        <f t="shared" si="94"/>
        <v>213</v>
      </c>
      <c r="M318" s="11">
        <f t="shared" si="86"/>
        <v>1.0838936560000001</v>
      </c>
      <c r="N318" s="11">
        <f t="shared" ca="1" si="87"/>
        <v>1.131715716</v>
      </c>
      <c r="O318" s="15">
        <f t="shared" si="95"/>
        <v>0</v>
      </c>
      <c r="P318" s="13">
        <f t="shared" ca="1" si="88"/>
        <v>0.13219104000000001</v>
      </c>
      <c r="Q318" s="19">
        <f t="shared" si="89"/>
        <v>0</v>
      </c>
      <c r="R318" s="13">
        <f t="shared" si="96"/>
        <v>0</v>
      </c>
      <c r="S318" s="13"/>
      <c r="T318" s="13"/>
      <c r="U318" s="13"/>
      <c r="V318" s="13"/>
      <c r="W318" s="4" t="str">
        <f t="shared" si="97"/>
        <v>J=</v>
      </c>
      <c r="X318" s="30">
        <f t="shared" si="98"/>
        <v>44635</v>
      </c>
      <c r="Y318" s="3"/>
      <c r="Z318" s="71">
        <f>[2]Plan1!$A388</f>
        <v>48361</v>
      </c>
      <c r="AA318" s="71" t="str">
        <f>[2]Plan1!$C388</f>
        <v>Corpus Christi</v>
      </c>
      <c r="AB318" s="64"/>
      <c r="AC318" s="1"/>
      <c r="AD318" s="3"/>
      <c r="AE318" s="3"/>
      <c r="AF318" s="3"/>
      <c r="AG318" s="3"/>
      <c r="AH318" s="3"/>
      <c r="AI318" s="10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36">
        <f t="shared" si="90"/>
        <v>44577</v>
      </c>
      <c r="B319" s="14">
        <f t="shared" ca="1" si="99"/>
        <v>1.13579977</v>
      </c>
      <c r="C319" s="13">
        <f t="shared" ca="1" si="91"/>
        <v>1.0036087300000001</v>
      </c>
      <c r="D319" s="12">
        <f ca="1">IF(A319&lt;$B$1,VLOOKUP(A319,[1]DI!$A$4:$B$15000,2,FALSE),0)</f>
        <v>0</v>
      </c>
      <c r="E319" s="13">
        <f t="shared" ca="1" si="100"/>
        <v>1</v>
      </c>
      <c r="F319" s="13">
        <f ca="1">(TRUNC(PRODUCT($E$12:$E318),16))</f>
        <v>1.0441206175586999</v>
      </c>
      <c r="G319" s="13">
        <f t="shared" si="101"/>
        <v>1</v>
      </c>
      <c r="H319" s="13">
        <f t="shared" ca="1" si="102"/>
        <v>1.0441206199999999</v>
      </c>
      <c r="I319" s="12">
        <f t="shared" si="103"/>
        <v>0.1</v>
      </c>
      <c r="J319" s="30">
        <f t="shared" si="92"/>
        <v>44270</v>
      </c>
      <c r="K319" s="2">
        <f t="shared" si="93"/>
        <v>212</v>
      </c>
      <c r="L319" s="15">
        <f t="shared" si="94"/>
        <v>213</v>
      </c>
      <c r="M319" s="11">
        <f t="shared" si="86"/>
        <v>1.0838936560000001</v>
      </c>
      <c r="N319" s="11">
        <f t="shared" ca="1" si="87"/>
        <v>1.131715716</v>
      </c>
      <c r="O319" s="15">
        <f t="shared" si="95"/>
        <v>0</v>
      </c>
      <c r="P319" s="13">
        <f t="shared" ca="1" si="88"/>
        <v>0.13219104000000001</v>
      </c>
      <c r="Q319" s="19">
        <f t="shared" si="89"/>
        <v>0</v>
      </c>
      <c r="R319" s="13">
        <f t="shared" si="96"/>
        <v>0</v>
      </c>
      <c r="S319" s="13"/>
      <c r="T319" s="13"/>
      <c r="U319" s="13"/>
      <c r="V319" s="13"/>
      <c r="W319" s="4" t="str">
        <f t="shared" si="97"/>
        <v>J=</v>
      </c>
      <c r="X319" s="30">
        <f t="shared" si="98"/>
        <v>44635</v>
      </c>
      <c r="Y319" s="3"/>
      <c r="Z319" s="71">
        <f>[2]Plan1!$A389</f>
        <v>48464</v>
      </c>
      <c r="AA319" s="71" t="str">
        <f>[2]Plan1!$C389</f>
        <v>Independência do Brasil</v>
      </c>
      <c r="AB319" s="64"/>
      <c r="AC319" s="1"/>
      <c r="AD319" s="3"/>
      <c r="AE319" s="3"/>
      <c r="AF319" s="3"/>
      <c r="AG319" s="3"/>
      <c r="AH319" s="3"/>
      <c r="AI319" s="10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36">
        <f t="shared" si="90"/>
        <v>44578</v>
      </c>
      <c r="B320" s="14">
        <f t="shared" ca="1" si="99"/>
        <v>1.13579977</v>
      </c>
      <c r="C320" s="13">
        <f t="shared" ca="1" si="91"/>
        <v>1.0036087300000001</v>
      </c>
      <c r="D320" s="12">
        <f ca="1">IF(A320&lt;$B$1,VLOOKUP(A320,[1]DI!$A$4:$B$15000,2,FALSE),0)</f>
        <v>9.1499999999999998E-2</v>
      </c>
      <c r="E320" s="13">
        <f t="shared" ca="1" si="100"/>
        <v>1.00034749</v>
      </c>
      <c r="F320" s="13">
        <f ca="1">(TRUNC(PRODUCT($E$12:$E319),16))</f>
        <v>1.0441206175586999</v>
      </c>
      <c r="G320" s="13">
        <f t="shared" si="101"/>
        <v>1</v>
      </c>
      <c r="H320" s="13">
        <f t="shared" ca="1" si="102"/>
        <v>1.0441206199999999</v>
      </c>
      <c r="I320" s="12">
        <f t="shared" si="103"/>
        <v>0.1</v>
      </c>
      <c r="J320" s="30">
        <f t="shared" si="92"/>
        <v>44270</v>
      </c>
      <c r="K320" s="2">
        <f t="shared" si="93"/>
        <v>213</v>
      </c>
      <c r="L320" s="15">
        <f t="shared" si="94"/>
        <v>213</v>
      </c>
      <c r="M320" s="11">
        <f t="shared" si="86"/>
        <v>1.0838936560000001</v>
      </c>
      <c r="N320" s="11">
        <f t="shared" ca="1" si="87"/>
        <v>1.131715716</v>
      </c>
      <c r="O320" s="15">
        <f t="shared" si="95"/>
        <v>0</v>
      </c>
      <c r="P320" s="13">
        <f t="shared" ca="1" si="88"/>
        <v>0.13219104000000001</v>
      </c>
      <c r="Q320" s="19">
        <f t="shared" si="89"/>
        <v>0</v>
      </c>
      <c r="R320" s="13">
        <f t="shared" si="96"/>
        <v>0</v>
      </c>
      <c r="S320" s="13"/>
      <c r="T320" s="13"/>
      <c r="U320" s="13"/>
      <c r="V320" s="13"/>
      <c r="W320" s="4" t="str">
        <f t="shared" si="97"/>
        <v>J=</v>
      </c>
      <c r="X320" s="30">
        <f t="shared" si="98"/>
        <v>44635</v>
      </c>
      <c r="Y320" s="3"/>
      <c r="Z320" s="71">
        <f>[2]Plan1!$A390</f>
        <v>48499</v>
      </c>
      <c r="AA320" s="71" t="str">
        <f>[2]Plan1!$C390</f>
        <v>Nossa Sr.a Aparecida - Padroeira do Brasil</v>
      </c>
      <c r="AB320" s="64"/>
      <c r="AC320" s="1"/>
      <c r="AD320" s="3"/>
      <c r="AE320" s="3"/>
      <c r="AF320" s="3"/>
      <c r="AG320" s="3"/>
      <c r="AH320" s="3"/>
      <c r="AI320" s="10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36">
        <f t="shared" si="90"/>
        <v>44579</v>
      </c>
      <c r="B321" s="14">
        <f t="shared" ca="1" si="99"/>
        <v>1.1366242500000001</v>
      </c>
      <c r="C321" s="13">
        <f t="shared" ca="1" si="91"/>
        <v>1.0036087300000001</v>
      </c>
      <c r="D321" s="12">
        <f ca="1">IF(A321&lt;$B$1,VLOOKUP(A321,[1]DI!$A$4:$B$15000,2,FALSE),0)</f>
        <v>9.1499999999999998E-2</v>
      </c>
      <c r="E321" s="13">
        <f t="shared" ca="1" si="100"/>
        <v>1.00034749</v>
      </c>
      <c r="F321" s="13">
        <f ca="1">(TRUNC(PRODUCT($E$12:$E320),16))</f>
        <v>1.0444834390320901</v>
      </c>
      <c r="G321" s="13">
        <f t="shared" si="101"/>
        <v>1</v>
      </c>
      <c r="H321" s="13">
        <f t="shared" ca="1" si="102"/>
        <v>1.04448344</v>
      </c>
      <c r="I321" s="12">
        <f t="shared" si="103"/>
        <v>0.1</v>
      </c>
      <c r="J321" s="30">
        <f t="shared" si="92"/>
        <v>44270</v>
      </c>
      <c r="K321" s="2">
        <f t="shared" si="93"/>
        <v>214</v>
      </c>
      <c r="L321" s="15">
        <f t="shared" si="94"/>
        <v>214</v>
      </c>
      <c r="M321" s="11">
        <f t="shared" si="86"/>
        <v>1.0843036779999999</v>
      </c>
      <c r="N321" s="11">
        <f t="shared" ca="1" si="87"/>
        <v>1.1325372359999999</v>
      </c>
      <c r="O321" s="15">
        <f t="shared" si="95"/>
        <v>0</v>
      </c>
      <c r="P321" s="13">
        <f t="shared" ca="1" si="88"/>
        <v>0.13301552</v>
      </c>
      <c r="Q321" s="19">
        <f t="shared" si="89"/>
        <v>0</v>
      </c>
      <c r="R321" s="13">
        <f t="shared" si="96"/>
        <v>0</v>
      </c>
      <c r="S321" s="13"/>
      <c r="T321" s="13"/>
      <c r="U321" s="13"/>
      <c r="V321" s="13"/>
      <c r="W321" s="4" t="str">
        <f t="shared" si="97"/>
        <v>J=</v>
      </c>
      <c r="X321" s="30">
        <f t="shared" si="98"/>
        <v>44635</v>
      </c>
      <c r="Y321" s="3"/>
      <c r="Z321" s="71">
        <f>[2]Plan1!$A391</f>
        <v>48520</v>
      </c>
      <c r="AA321" s="71" t="str">
        <f>[2]Plan1!$C391</f>
        <v>Finados</v>
      </c>
      <c r="AB321" s="64"/>
      <c r="AC321" s="1"/>
      <c r="AD321" s="3"/>
      <c r="AE321" s="3"/>
      <c r="AF321" s="3"/>
      <c r="AG321" s="3"/>
      <c r="AH321" s="3"/>
      <c r="AI321" s="10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36">
        <f t="shared" si="90"/>
        <v>44580</v>
      </c>
      <c r="B322" s="14">
        <f t="shared" ca="1" si="99"/>
        <v>1.1374493400000001</v>
      </c>
      <c r="C322" s="13">
        <f t="shared" ca="1" si="91"/>
        <v>1.0036087300000001</v>
      </c>
      <c r="D322" s="12">
        <f ca="1">IF(A322&lt;$B$1,VLOOKUP(A322,[1]DI!$A$4:$B$15000,2,FALSE),0)</f>
        <v>9.1499999999999998E-2</v>
      </c>
      <c r="E322" s="13">
        <f t="shared" ca="1" si="100"/>
        <v>1.00034749</v>
      </c>
      <c r="F322" s="13">
        <f ca="1">(TRUNC(PRODUCT($E$12:$E321),16))</f>
        <v>1.0448463865823201</v>
      </c>
      <c r="G322" s="13">
        <f t="shared" si="101"/>
        <v>1</v>
      </c>
      <c r="H322" s="13">
        <f t="shared" ca="1" si="102"/>
        <v>1.04484639</v>
      </c>
      <c r="I322" s="12">
        <f t="shared" si="103"/>
        <v>0.1</v>
      </c>
      <c r="J322" s="30">
        <f t="shared" si="92"/>
        <v>44270</v>
      </c>
      <c r="K322" s="2">
        <f t="shared" si="93"/>
        <v>215</v>
      </c>
      <c r="L322" s="15">
        <f t="shared" si="94"/>
        <v>215</v>
      </c>
      <c r="M322" s="11">
        <f t="shared" si="86"/>
        <v>1.084713856</v>
      </c>
      <c r="N322" s="11">
        <f t="shared" ca="1" si="87"/>
        <v>1.133359357</v>
      </c>
      <c r="O322" s="15">
        <f t="shared" si="95"/>
        <v>0</v>
      </c>
      <c r="P322" s="13">
        <f t="shared" ca="1" si="88"/>
        <v>0.13384061</v>
      </c>
      <c r="Q322" s="19">
        <f t="shared" si="89"/>
        <v>0</v>
      </c>
      <c r="R322" s="13">
        <f t="shared" si="96"/>
        <v>0</v>
      </c>
      <c r="S322" s="13"/>
      <c r="T322" s="13"/>
      <c r="U322" s="13"/>
      <c r="V322" s="13"/>
      <c r="W322" s="4" t="str">
        <f t="shared" si="97"/>
        <v>J=</v>
      </c>
      <c r="X322" s="30">
        <f t="shared" si="98"/>
        <v>44635</v>
      </c>
      <c r="Y322" s="3"/>
      <c r="Z322" s="71">
        <f>[2]Plan1!$A392</f>
        <v>48533</v>
      </c>
      <c r="AA322" s="71" t="str">
        <f>[2]Plan1!$C392</f>
        <v>Proclamação da República</v>
      </c>
      <c r="AB322" s="64"/>
      <c r="AC322" s="1"/>
      <c r="AD322" s="3"/>
      <c r="AE322" s="3"/>
      <c r="AF322" s="3"/>
      <c r="AG322" s="3"/>
      <c r="AH322" s="3"/>
      <c r="AI322" s="10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36">
        <f t="shared" si="90"/>
        <v>44581</v>
      </c>
      <c r="B323" s="14">
        <f t="shared" ca="1" si="99"/>
        <v>1.13827502</v>
      </c>
      <c r="C323" s="13">
        <f t="shared" ca="1" si="91"/>
        <v>1.0036087300000001</v>
      </c>
      <c r="D323" s="12">
        <f ca="1">IF(A323&lt;$B$1,VLOOKUP(A323,[1]DI!$A$4:$B$15000,2,FALSE),0)</f>
        <v>9.1499999999999998E-2</v>
      </c>
      <c r="E323" s="13">
        <f t="shared" ca="1" si="100"/>
        <v>1.00034749</v>
      </c>
      <c r="F323" s="13">
        <f ca="1">(TRUNC(PRODUCT($E$12:$E322),16))</f>
        <v>1.0452094602532001</v>
      </c>
      <c r="G323" s="13">
        <f t="shared" si="101"/>
        <v>1</v>
      </c>
      <c r="H323" s="13">
        <f t="shared" ca="1" si="102"/>
        <v>1.0452094599999999</v>
      </c>
      <c r="I323" s="12">
        <f t="shared" si="103"/>
        <v>0.1</v>
      </c>
      <c r="J323" s="30">
        <f t="shared" si="92"/>
        <v>44270</v>
      </c>
      <c r="K323" s="2">
        <f t="shared" si="93"/>
        <v>216</v>
      </c>
      <c r="L323" s="15">
        <f t="shared" si="94"/>
        <v>216</v>
      </c>
      <c r="M323" s="11">
        <f t="shared" si="86"/>
        <v>1.085124188</v>
      </c>
      <c r="N323" s="11">
        <f t="shared" ca="1" si="87"/>
        <v>1.134182067</v>
      </c>
      <c r="O323" s="15">
        <f t="shared" si="95"/>
        <v>0</v>
      </c>
      <c r="P323" s="13">
        <f t="shared" ca="1" si="88"/>
        <v>0.13466628999999999</v>
      </c>
      <c r="Q323" s="19">
        <f t="shared" si="89"/>
        <v>0</v>
      </c>
      <c r="R323" s="13">
        <f t="shared" si="96"/>
        <v>0</v>
      </c>
      <c r="S323" s="13"/>
      <c r="T323" s="13"/>
      <c r="U323" s="13"/>
      <c r="V323" s="13"/>
      <c r="W323" s="4" t="str">
        <f t="shared" si="97"/>
        <v>J=</v>
      </c>
      <c r="X323" s="30">
        <f t="shared" si="98"/>
        <v>44635</v>
      </c>
      <c r="Y323" s="3"/>
      <c r="Z323" s="71">
        <f>[2]Plan1!$A393</f>
        <v>48538</v>
      </c>
      <c r="AA323" s="71" t="str">
        <f>[2]Plan1!$C393</f>
        <v>Dia Nacional de Zumbi e da Consciência Negra</v>
      </c>
      <c r="AB323" s="64"/>
      <c r="AC323" s="1"/>
      <c r="AD323" s="3"/>
      <c r="AE323" s="3"/>
      <c r="AF323" s="3"/>
      <c r="AG323" s="3"/>
      <c r="AH323" s="3"/>
      <c r="AI323" s="10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36">
        <f t="shared" si="90"/>
        <v>44582</v>
      </c>
      <c r="B324" s="14">
        <f t="shared" ca="1" si="99"/>
        <v>1.1391013000000001</v>
      </c>
      <c r="C324" s="13">
        <f t="shared" ca="1" si="91"/>
        <v>1.0036087300000001</v>
      </c>
      <c r="D324" s="12">
        <f ca="1">IF(A324&lt;$B$1,VLOOKUP(A324,[1]DI!$A$4:$B$15000,2,FALSE),0)</f>
        <v>9.1499999999999998E-2</v>
      </c>
      <c r="E324" s="13">
        <f t="shared" ca="1" si="100"/>
        <v>1.00034749</v>
      </c>
      <c r="F324" s="13">
        <f ca="1">(TRUNC(PRODUCT($E$12:$E323),16))</f>
        <v>1.04557266008854</v>
      </c>
      <c r="G324" s="13">
        <f t="shared" si="101"/>
        <v>1</v>
      </c>
      <c r="H324" s="13">
        <f t="shared" ca="1" si="102"/>
        <v>1.0455726599999999</v>
      </c>
      <c r="I324" s="12">
        <f t="shared" si="103"/>
        <v>0.1</v>
      </c>
      <c r="J324" s="30">
        <f t="shared" si="92"/>
        <v>44270</v>
      </c>
      <c r="K324" s="2">
        <f t="shared" si="93"/>
        <v>217</v>
      </c>
      <c r="L324" s="15">
        <f t="shared" si="94"/>
        <v>217</v>
      </c>
      <c r="M324" s="11">
        <f t="shared" si="86"/>
        <v>1.085534676</v>
      </c>
      <c r="N324" s="11">
        <f t="shared" ca="1" si="87"/>
        <v>1.1350053790000001</v>
      </c>
      <c r="O324" s="15">
        <f t="shared" si="95"/>
        <v>0</v>
      </c>
      <c r="P324" s="13">
        <f t="shared" ca="1" si="88"/>
        <v>0.13549257000000001</v>
      </c>
      <c r="Q324" s="19">
        <f t="shared" si="89"/>
        <v>0</v>
      </c>
      <c r="R324" s="13">
        <f t="shared" si="96"/>
        <v>0</v>
      </c>
      <c r="S324" s="13"/>
      <c r="T324" s="13"/>
      <c r="U324" s="13"/>
      <c r="V324" s="13"/>
      <c r="W324" s="4" t="str">
        <f t="shared" si="97"/>
        <v>J=</v>
      </c>
      <c r="X324" s="30">
        <f t="shared" si="98"/>
        <v>44635</v>
      </c>
      <c r="Y324" s="3"/>
      <c r="Z324" s="71">
        <f>[2]Plan1!$A394</f>
        <v>48573</v>
      </c>
      <c r="AA324" s="71" t="str">
        <f>[2]Plan1!$C394</f>
        <v>Natal</v>
      </c>
      <c r="AB324" s="64"/>
      <c r="AC324" s="1"/>
      <c r="AD324" s="3"/>
      <c r="AE324" s="3"/>
      <c r="AF324" s="3"/>
      <c r="AG324" s="3"/>
      <c r="AH324" s="3"/>
      <c r="AI324" s="10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36">
        <f t="shared" si="90"/>
        <v>44583</v>
      </c>
      <c r="B325" s="14">
        <f t="shared" ca="1" si="99"/>
        <v>1.13992819</v>
      </c>
      <c r="C325" s="13">
        <f t="shared" ca="1" si="91"/>
        <v>1.0036087300000001</v>
      </c>
      <c r="D325" s="12">
        <f ca="1">IF(A325&lt;$B$1,VLOOKUP(A325,[1]DI!$A$4:$B$15000,2,FALSE),0)</f>
        <v>0</v>
      </c>
      <c r="E325" s="13">
        <f t="shared" ca="1" si="100"/>
        <v>1</v>
      </c>
      <c r="F325" s="13">
        <f ca="1">(TRUNC(PRODUCT($E$12:$E324),16))</f>
        <v>1.0459359861322</v>
      </c>
      <c r="G325" s="13">
        <f t="shared" si="101"/>
        <v>1</v>
      </c>
      <c r="H325" s="13">
        <f t="shared" ca="1" si="102"/>
        <v>1.04593599</v>
      </c>
      <c r="I325" s="12">
        <f t="shared" si="103"/>
        <v>0.1</v>
      </c>
      <c r="J325" s="30">
        <f t="shared" si="92"/>
        <v>44270</v>
      </c>
      <c r="K325" s="2">
        <f t="shared" si="93"/>
        <v>217</v>
      </c>
      <c r="L325" s="15">
        <f t="shared" si="94"/>
        <v>218</v>
      </c>
      <c r="M325" s="11">
        <f t="shared" si="86"/>
        <v>1.0859453189999999</v>
      </c>
      <c r="N325" s="11">
        <f t="shared" ca="1" si="87"/>
        <v>1.1358292919999999</v>
      </c>
      <c r="O325" s="15">
        <f t="shared" si="95"/>
        <v>0</v>
      </c>
      <c r="P325" s="13">
        <f t="shared" ca="1" si="88"/>
        <v>0.13631946</v>
      </c>
      <c r="Q325" s="19">
        <f t="shared" si="89"/>
        <v>0</v>
      </c>
      <c r="R325" s="13">
        <f t="shared" si="96"/>
        <v>0</v>
      </c>
      <c r="S325" s="13"/>
      <c r="T325" s="13"/>
      <c r="U325" s="13"/>
      <c r="V325" s="13"/>
      <c r="W325" s="4" t="str">
        <f t="shared" si="97"/>
        <v>J=</v>
      </c>
      <c r="X325" s="30">
        <f t="shared" si="98"/>
        <v>44635</v>
      </c>
      <c r="Y325" s="3"/>
      <c r="Z325" s="71">
        <f>[2]Plan1!$A395</f>
        <v>48580</v>
      </c>
      <c r="AA325" s="71" t="str">
        <f>[2]Plan1!$C395</f>
        <v>Confraternização Universal</v>
      </c>
      <c r="AB325" s="64"/>
      <c r="AC325" s="1"/>
      <c r="AD325" s="3"/>
      <c r="AE325" s="3"/>
      <c r="AF325" s="3"/>
      <c r="AG325" s="3"/>
      <c r="AH325" s="3"/>
      <c r="AI325" s="10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36">
        <f t="shared" si="90"/>
        <v>44584</v>
      </c>
      <c r="B326" s="14">
        <f t="shared" ca="1" si="99"/>
        <v>1.13992819</v>
      </c>
      <c r="C326" s="13">
        <f t="shared" ca="1" si="91"/>
        <v>1.0036087300000001</v>
      </c>
      <c r="D326" s="12">
        <f ca="1">IF(A326&lt;$B$1,VLOOKUP(A326,[1]DI!$A$4:$B$15000,2,FALSE),0)</f>
        <v>0</v>
      </c>
      <c r="E326" s="13">
        <f t="shared" ca="1" si="100"/>
        <v>1</v>
      </c>
      <c r="F326" s="13">
        <f ca="1">(TRUNC(PRODUCT($E$12:$E325),16))</f>
        <v>1.0459359861322</v>
      </c>
      <c r="G326" s="13">
        <f t="shared" si="101"/>
        <v>1</v>
      </c>
      <c r="H326" s="13">
        <f t="shared" ca="1" si="102"/>
        <v>1.04593599</v>
      </c>
      <c r="I326" s="12">
        <f t="shared" si="103"/>
        <v>0.1</v>
      </c>
      <c r="J326" s="30">
        <f t="shared" si="92"/>
        <v>44270</v>
      </c>
      <c r="K326" s="2">
        <f t="shared" si="93"/>
        <v>217</v>
      </c>
      <c r="L326" s="15">
        <f t="shared" si="94"/>
        <v>218</v>
      </c>
      <c r="M326" s="11">
        <f t="shared" si="86"/>
        <v>1.0859453189999999</v>
      </c>
      <c r="N326" s="11">
        <f t="shared" ca="1" si="87"/>
        <v>1.1358292919999999</v>
      </c>
      <c r="O326" s="15">
        <f t="shared" si="95"/>
        <v>0</v>
      </c>
      <c r="P326" s="13">
        <f t="shared" ca="1" si="88"/>
        <v>0.13631946</v>
      </c>
      <c r="Q326" s="19">
        <f t="shared" si="89"/>
        <v>0</v>
      </c>
      <c r="R326" s="13">
        <f t="shared" si="96"/>
        <v>0</v>
      </c>
      <c r="S326" s="13"/>
      <c r="T326" s="13"/>
      <c r="U326" s="13"/>
      <c r="V326" s="13"/>
      <c r="W326" s="4" t="str">
        <f t="shared" si="97"/>
        <v>J=</v>
      </c>
      <c r="X326" s="30">
        <f t="shared" si="98"/>
        <v>44635</v>
      </c>
      <c r="Y326" s="3"/>
      <c r="Z326" s="71">
        <f>[2]Plan1!$A396</f>
        <v>48638</v>
      </c>
      <c r="AA326" s="71" t="str">
        <f>[2]Plan1!$C396</f>
        <v>Carnaval</v>
      </c>
      <c r="AB326" s="64"/>
      <c r="AC326" s="1"/>
      <c r="AD326" s="3"/>
      <c r="AE326" s="3"/>
      <c r="AF326" s="3"/>
      <c r="AG326" s="3"/>
      <c r="AH326" s="3"/>
      <c r="AI326" s="10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36">
        <f t="shared" si="90"/>
        <v>44585</v>
      </c>
      <c r="B327" s="14">
        <f t="shared" ca="1" si="99"/>
        <v>1.13992819</v>
      </c>
      <c r="C327" s="13">
        <f t="shared" ca="1" si="91"/>
        <v>1.0036087300000001</v>
      </c>
      <c r="D327" s="12">
        <f ca="1">IF(A327&lt;$B$1,VLOOKUP(A327,[1]DI!$A$4:$B$15000,2,FALSE),0)</f>
        <v>9.1499999999999998E-2</v>
      </c>
      <c r="E327" s="13">
        <f t="shared" ca="1" si="100"/>
        <v>1.00034749</v>
      </c>
      <c r="F327" s="13">
        <f ca="1">(TRUNC(PRODUCT($E$12:$E326),16))</f>
        <v>1.0459359861322</v>
      </c>
      <c r="G327" s="13">
        <f t="shared" si="101"/>
        <v>1</v>
      </c>
      <c r="H327" s="13">
        <f t="shared" ca="1" si="102"/>
        <v>1.04593599</v>
      </c>
      <c r="I327" s="12">
        <f t="shared" si="103"/>
        <v>0.1</v>
      </c>
      <c r="J327" s="30">
        <f t="shared" si="92"/>
        <v>44270</v>
      </c>
      <c r="K327" s="2">
        <f t="shared" si="93"/>
        <v>218</v>
      </c>
      <c r="L327" s="15">
        <f t="shared" si="94"/>
        <v>218</v>
      </c>
      <c r="M327" s="11">
        <f t="shared" si="86"/>
        <v>1.0859453189999999</v>
      </c>
      <c r="N327" s="11">
        <f t="shared" ca="1" si="87"/>
        <v>1.1358292919999999</v>
      </c>
      <c r="O327" s="15">
        <f t="shared" si="95"/>
        <v>0</v>
      </c>
      <c r="P327" s="13">
        <f t="shared" ca="1" si="88"/>
        <v>0.13631946</v>
      </c>
      <c r="Q327" s="19">
        <f t="shared" si="89"/>
        <v>0</v>
      </c>
      <c r="R327" s="13">
        <f t="shared" si="96"/>
        <v>0</v>
      </c>
      <c r="S327" s="13"/>
      <c r="T327" s="13"/>
      <c r="U327" s="13"/>
      <c r="V327" s="13"/>
      <c r="W327" s="4" t="str">
        <f t="shared" si="97"/>
        <v>J=</v>
      </c>
      <c r="X327" s="30">
        <f t="shared" si="98"/>
        <v>44635</v>
      </c>
      <c r="Y327" s="3"/>
      <c r="Z327" s="71">
        <f>[2]Plan1!$A397</f>
        <v>48639</v>
      </c>
      <c r="AA327" s="71" t="str">
        <f>[2]Plan1!$C397</f>
        <v>Carnaval</v>
      </c>
      <c r="AB327" s="64"/>
      <c r="AC327" s="1"/>
      <c r="AD327" s="3"/>
      <c r="AE327" s="3"/>
      <c r="AF327" s="3"/>
      <c r="AG327" s="3"/>
      <c r="AH327" s="3"/>
      <c r="AI327" s="10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36">
        <f t="shared" si="90"/>
        <v>44586</v>
      </c>
      <c r="B328" s="14">
        <f t="shared" ca="1" si="99"/>
        <v>1.1407556700000001</v>
      </c>
      <c r="C328" s="13">
        <f t="shared" ca="1" si="91"/>
        <v>1.0036087300000001</v>
      </c>
      <c r="D328" s="12">
        <f ca="1">IF(A328&lt;$B$1,VLOOKUP(A328,[1]DI!$A$4:$B$15000,2,FALSE),0)</f>
        <v>9.1499999999999998E-2</v>
      </c>
      <c r="E328" s="13">
        <f t="shared" ca="1" si="100"/>
        <v>1.00034749</v>
      </c>
      <c r="F328" s="13">
        <f ca="1">(TRUNC(PRODUCT($E$12:$E327),16))</f>
        <v>1.04629943842802</v>
      </c>
      <c r="G328" s="13">
        <f t="shared" si="101"/>
        <v>1</v>
      </c>
      <c r="H328" s="13">
        <f t="shared" ca="1" si="102"/>
        <v>1.0462994400000001</v>
      </c>
      <c r="I328" s="12">
        <f t="shared" si="103"/>
        <v>0.1</v>
      </c>
      <c r="J328" s="30">
        <f t="shared" si="92"/>
        <v>44270</v>
      </c>
      <c r="K328" s="2">
        <f t="shared" si="93"/>
        <v>219</v>
      </c>
      <c r="L328" s="15">
        <f t="shared" si="94"/>
        <v>219</v>
      </c>
      <c r="M328" s="11">
        <f t="shared" si="86"/>
        <v>1.0863561180000001</v>
      </c>
      <c r="N328" s="11">
        <f t="shared" ca="1" si="87"/>
        <v>1.136653798</v>
      </c>
      <c r="O328" s="15">
        <f t="shared" si="95"/>
        <v>0</v>
      </c>
      <c r="P328" s="13">
        <f t="shared" ca="1" si="88"/>
        <v>0.13714693999999999</v>
      </c>
      <c r="Q328" s="19">
        <f t="shared" si="89"/>
        <v>0</v>
      </c>
      <c r="R328" s="13">
        <f t="shared" si="96"/>
        <v>0</v>
      </c>
      <c r="S328" s="13"/>
      <c r="T328" s="13"/>
      <c r="U328" s="13"/>
      <c r="V328" s="13"/>
      <c r="W328" s="4" t="str">
        <f t="shared" si="97"/>
        <v>J=</v>
      </c>
      <c r="X328" s="30">
        <f t="shared" si="98"/>
        <v>44635</v>
      </c>
      <c r="Y328" s="3"/>
      <c r="Z328" s="71">
        <f>[2]Plan1!$A398</f>
        <v>48684</v>
      </c>
      <c r="AA328" s="71" t="str">
        <f>[2]Plan1!$C398</f>
        <v>Paixão de Cristo</v>
      </c>
      <c r="AB328" s="64"/>
      <c r="AC328" s="1"/>
      <c r="AD328" s="3"/>
      <c r="AE328" s="3"/>
      <c r="AF328" s="3"/>
      <c r="AG328" s="3"/>
      <c r="AH328" s="3"/>
      <c r="AI328" s="10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36">
        <f t="shared" si="90"/>
        <v>44587</v>
      </c>
      <c r="B329" s="14">
        <f t="shared" ca="1" si="99"/>
        <v>1.1415837600000001</v>
      </c>
      <c r="C329" s="13">
        <f t="shared" ca="1" si="91"/>
        <v>1.0036087300000001</v>
      </c>
      <c r="D329" s="12">
        <f ca="1">IF(A329&lt;$B$1,VLOOKUP(A329,[1]DI!$A$4:$B$15000,2,FALSE),0)</f>
        <v>9.1499999999999998E-2</v>
      </c>
      <c r="E329" s="13">
        <f t="shared" ca="1" si="100"/>
        <v>1.00034749</v>
      </c>
      <c r="F329" s="13">
        <f ca="1">(TRUNC(PRODUCT($E$12:$E328),16))</f>
        <v>1.0466630170198801</v>
      </c>
      <c r="G329" s="13">
        <f t="shared" si="101"/>
        <v>1</v>
      </c>
      <c r="H329" s="13">
        <f t="shared" ca="1" si="102"/>
        <v>1.04666302</v>
      </c>
      <c r="I329" s="12">
        <f t="shared" si="103"/>
        <v>0.1</v>
      </c>
      <c r="J329" s="30">
        <f t="shared" si="92"/>
        <v>44270</v>
      </c>
      <c r="K329" s="2">
        <f t="shared" si="93"/>
        <v>220</v>
      </c>
      <c r="L329" s="15">
        <f t="shared" si="94"/>
        <v>220</v>
      </c>
      <c r="M329" s="11">
        <f t="shared" si="86"/>
        <v>1.086767072</v>
      </c>
      <c r="N329" s="11">
        <f t="shared" ca="1" si="87"/>
        <v>1.1374789059999999</v>
      </c>
      <c r="O329" s="15">
        <f t="shared" si="95"/>
        <v>0</v>
      </c>
      <c r="P329" s="13">
        <f t="shared" ca="1" si="88"/>
        <v>0.13797503</v>
      </c>
      <c r="Q329" s="19">
        <f t="shared" si="89"/>
        <v>0</v>
      </c>
      <c r="R329" s="13">
        <f t="shared" si="96"/>
        <v>0</v>
      </c>
      <c r="S329" s="13"/>
      <c r="T329" s="13"/>
      <c r="U329" s="13"/>
      <c r="V329" s="13"/>
      <c r="W329" s="4" t="str">
        <f t="shared" si="97"/>
        <v>J=</v>
      </c>
      <c r="X329" s="30">
        <f t="shared" si="98"/>
        <v>44635</v>
      </c>
      <c r="Y329" s="3"/>
      <c r="Z329" s="71">
        <f>[2]Plan1!$A399</f>
        <v>48690</v>
      </c>
      <c r="AA329" s="71" t="str">
        <f>[2]Plan1!$C399</f>
        <v>Tiradentes</v>
      </c>
      <c r="AB329" s="64"/>
      <c r="AC329" s="1"/>
      <c r="AD329" s="3"/>
      <c r="AE329" s="3"/>
      <c r="AF329" s="3"/>
      <c r="AG329" s="3"/>
      <c r="AH329" s="3"/>
      <c r="AI329" s="10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36">
        <f t="shared" si="90"/>
        <v>44588</v>
      </c>
      <c r="B330" s="14">
        <f t="shared" ca="1" si="99"/>
        <v>1.14241243</v>
      </c>
      <c r="C330" s="13">
        <f t="shared" ca="1" si="91"/>
        <v>1.0036087300000001</v>
      </c>
      <c r="D330" s="12">
        <f ca="1">IF(A330&lt;$B$1,VLOOKUP(A330,[1]DI!$A$4:$B$15000,2,FALSE),0)</f>
        <v>9.1499999999999998E-2</v>
      </c>
      <c r="E330" s="13">
        <f t="shared" ca="1" si="100"/>
        <v>1.00034749</v>
      </c>
      <c r="F330" s="13">
        <f ca="1">(TRUNC(PRODUCT($E$12:$E329),16))</f>
        <v>1.04702672195166</v>
      </c>
      <c r="G330" s="13">
        <f t="shared" si="101"/>
        <v>1</v>
      </c>
      <c r="H330" s="13">
        <f t="shared" ca="1" si="102"/>
        <v>1.0470267200000001</v>
      </c>
      <c r="I330" s="12">
        <f t="shared" si="103"/>
        <v>0.1</v>
      </c>
      <c r="J330" s="30">
        <f t="shared" si="92"/>
        <v>44270</v>
      </c>
      <c r="K330" s="2">
        <f t="shared" si="93"/>
        <v>221</v>
      </c>
      <c r="L330" s="15">
        <f t="shared" si="94"/>
        <v>221</v>
      </c>
      <c r="M330" s="11">
        <f t="shared" si="86"/>
        <v>1.0871781810000001</v>
      </c>
      <c r="N330" s="11">
        <f t="shared" ca="1" si="87"/>
        <v>1.1383046050000001</v>
      </c>
      <c r="O330" s="15">
        <f t="shared" si="95"/>
        <v>0</v>
      </c>
      <c r="P330" s="13">
        <f t="shared" ca="1" si="88"/>
        <v>0.1388037</v>
      </c>
      <c r="Q330" s="19">
        <f t="shared" si="89"/>
        <v>0</v>
      </c>
      <c r="R330" s="13">
        <f t="shared" si="96"/>
        <v>0</v>
      </c>
      <c r="S330" s="13"/>
      <c r="T330" s="13"/>
      <c r="U330" s="13"/>
      <c r="V330" s="13"/>
      <c r="W330" s="4" t="str">
        <f t="shared" si="97"/>
        <v>J=</v>
      </c>
      <c r="X330" s="30">
        <f t="shared" si="98"/>
        <v>44635</v>
      </c>
      <c r="Y330" s="3"/>
      <c r="Z330" s="71">
        <f>[2]Plan1!$A400</f>
        <v>48700</v>
      </c>
      <c r="AA330" s="71" t="str">
        <f>[2]Plan1!$C400</f>
        <v>Dia do Trabalho</v>
      </c>
      <c r="AB330" s="64"/>
      <c r="AC330" s="1"/>
      <c r="AD330" s="3"/>
      <c r="AE330" s="3"/>
      <c r="AF330" s="3"/>
      <c r="AG330" s="3"/>
      <c r="AH330" s="3"/>
      <c r="AI330" s="10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36">
        <f t="shared" si="90"/>
        <v>44589</v>
      </c>
      <c r="B331" s="14">
        <f t="shared" ca="1" si="99"/>
        <v>1.14324172</v>
      </c>
      <c r="C331" s="13">
        <f t="shared" ca="1" si="91"/>
        <v>1.0036087300000001</v>
      </c>
      <c r="D331" s="12">
        <f ca="1">IF(A331&lt;$B$1,VLOOKUP(A331,[1]DI!$A$4:$B$15000,2,FALSE),0)</f>
        <v>9.1499999999999998E-2</v>
      </c>
      <c r="E331" s="13">
        <f t="shared" ca="1" si="100"/>
        <v>1.00034749</v>
      </c>
      <c r="F331" s="13">
        <f ca="1">(TRUNC(PRODUCT($E$12:$E330),16))</f>
        <v>1.04739055326727</v>
      </c>
      <c r="G331" s="13">
        <f t="shared" si="101"/>
        <v>1</v>
      </c>
      <c r="H331" s="13">
        <f t="shared" ca="1" si="102"/>
        <v>1.04739055</v>
      </c>
      <c r="I331" s="12">
        <f t="shared" si="103"/>
        <v>0.1</v>
      </c>
      <c r="J331" s="30">
        <f t="shared" si="92"/>
        <v>44270</v>
      </c>
      <c r="K331" s="2">
        <f t="shared" si="93"/>
        <v>222</v>
      </c>
      <c r="L331" s="15">
        <f t="shared" si="94"/>
        <v>222</v>
      </c>
      <c r="M331" s="11">
        <f t="shared" si="86"/>
        <v>1.087589446</v>
      </c>
      <c r="N331" s="11">
        <f t="shared" ca="1" si="87"/>
        <v>1.1391309080000001</v>
      </c>
      <c r="O331" s="15">
        <f t="shared" si="95"/>
        <v>0</v>
      </c>
      <c r="P331" s="13">
        <f t="shared" ca="1" si="88"/>
        <v>0.13963299000000001</v>
      </c>
      <c r="Q331" s="19">
        <f t="shared" si="89"/>
        <v>0</v>
      </c>
      <c r="R331" s="13">
        <f t="shared" si="96"/>
        <v>0</v>
      </c>
      <c r="S331" s="13"/>
      <c r="T331" s="13"/>
      <c r="U331" s="13"/>
      <c r="V331" s="13"/>
      <c r="W331" s="4" t="str">
        <f t="shared" si="97"/>
        <v>J=</v>
      </c>
      <c r="X331" s="30">
        <f t="shared" si="98"/>
        <v>44635</v>
      </c>
      <c r="Y331" s="3"/>
      <c r="Z331" s="71">
        <f>[2]Plan1!$A401</f>
        <v>48746</v>
      </c>
      <c r="AA331" s="71" t="str">
        <f>[2]Plan1!$C401</f>
        <v>Corpus Christi</v>
      </c>
      <c r="AB331" s="64"/>
      <c r="AC331" s="1"/>
      <c r="AD331" s="3"/>
      <c r="AE331" s="3"/>
      <c r="AF331" s="3"/>
      <c r="AG331" s="3"/>
      <c r="AH331" s="3"/>
      <c r="AI331" s="10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36">
        <f t="shared" si="90"/>
        <v>44590</v>
      </c>
      <c r="B332" s="14">
        <f t="shared" ca="1" si="99"/>
        <v>1.1440716100000001</v>
      </c>
      <c r="C332" s="13">
        <f t="shared" ca="1" si="91"/>
        <v>1.0036087300000001</v>
      </c>
      <c r="D332" s="12">
        <f ca="1">IF(A332&lt;$B$1,VLOOKUP(A332,[1]DI!$A$4:$B$15000,2,FALSE),0)</f>
        <v>0</v>
      </c>
      <c r="E332" s="13">
        <f t="shared" ca="1" si="100"/>
        <v>1</v>
      </c>
      <c r="F332" s="13">
        <f ca="1">(TRUNC(PRODUCT($E$12:$E331),16))</f>
        <v>1.0477545110106301</v>
      </c>
      <c r="G332" s="13">
        <f t="shared" si="101"/>
        <v>1</v>
      </c>
      <c r="H332" s="13">
        <f t="shared" ca="1" si="102"/>
        <v>1.0477545100000001</v>
      </c>
      <c r="I332" s="12">
        <f t="shared" si="103"/>
        <v>0.1</v>
      </c>
      <c r="J332" s="30">
        <f t="shared" si="92"/>
        <v>44270</v>
      </c>
      <c r="K332" s="2">
        <f t="shared" si="93"/>
        <v>222</v>
      </c>
      <c r="L332" s="15">
        <f t="shared" si="94"/>
        <v>223</v>
      </c>
      <c r="M332" s="11">
        <f t="shared" ref="M332:M376" si="104">ROUND((I332+1)^(L332/252),9)</f>
        <v>1.088000866</v>
      </c>
      <c r="N332" s="11">
        <f t="shared" ref="N332:N376" ca="1" si="105">ROUND(H332*M332,9)</f>
        <v>1.139957814</v>
      </c>
      <c r="O332" s="15">
        <f t="shared" si="95"/>
        <v>0</v>
      </c>
      <c r="P332" s="13">
        <f t="shared" ref="P332:P376" ca="1" si="106">TRUNC(((N332-1)*C332),8)</f>
        <v>0.14046288000000001</v>
      </c>
      <c r="Q332" s="19">
        <f t="shared" ref="Q332:Q376" si="107">IF($O332&gt;0,VLOOKUP($O332,$Z$12:$AF$150,7),0)</f>
        <v>0</v>
      </c>
      <c r="R332" s="13">
        <f t="shared" si="96"/>
        <v>0</v>
      </c>
      <c r="S332" s="13"/>
      <c r="T332" s="13"/>
      <c r="U332" s="13"/>
      <c r="V332" s="13"/>
      <c r="W332" s="4" t="str">
        <f t="shared" si="97"/>
        <v>J=</v>
      </c>
      <c r="X332" s="30">
        <f t="shared" si="98"/>
        <v>44635</v>
      </c>
      <c r="Y332" s="3"/>
      <c r="Z332" s="71">
        <f>[2]Plan1!$A402</f>
        <v>48829</v>
      </c>
      <c r="AA332" s="71" t="str">
        <f>[2]Plan1!$C402</f>
        <v>Independência do Brasil</v>
      </c>
      <c r="AB332" s="64"/>
      <c r="AC332" s="1"/>
      <c r="AD332" s="3"/>
      <c r="AE332" s="3"/>
      <c r="AF332" s="3"/>
      <c r="AG332" s="3"/>
      <c r="AH332" s="3"/>
      <c r="AI332" s="10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36">
        <f t="shared" ref="A333:A396" si="108">(A332+1)</f>
        <v>44591</v>
      </c>
      <c r="B333" s="14">
        <f t="shared" ca="1" si="99"/>
        <v>1.1440716100000001</v>
      </c>
      <c r="C333" s="13">
        <f t="shared" ref="C333:C376" ca="1" si="109">(C332-R332)</f>
        <v>1.0036087300000001</v>
      </c>
      <c r="D333" s="12">
        <f ca="1">IF(A333&lt;$B$1,VLOOKUP(A333,[1]DI!$A$4:$B$15000,2,FALSE),0)</f>
        <v>0</v>
      </c>
      <c r="E333" s="13">
        <f t="shared" ca="1" si="100"/>
        <v>1</v>
      </c>
      <c r="F333" s="13">
        <f ca="1">(TRUNC(PRODUCT($E$12:$E332),16))</f>
        <v>1.0477545110106301</v>
      </c>
      <c r="G333" s="13">
        <f t="shared" si="101"/>
        <v>1</v>
      </c>
      <c r="H333" s="13">
        <f t="shared" ca="1" si="102"/>
        <v>1.0477545100000001</v>
      </c>
      <c r="I333" s="12">
        <f t="shared" si="103"/>
        <v>0.1</v>
      </c>
      <c r="J333" s="30">
        <f t="shared" ref="J333:J376" si="110">IF(O332&gt;0,VLOOKUP(O332,Z$12:AJ$150,2),J332)</f>
        <v>44270</v>
      </c>
      <c r="K333" s="2">
        <f t="shared" ref="K333:K376" si="111">IF(A333&gt;J333,IF(NETWORKDAYS(J333,A333,$Z$160:$Z$544)-1=0,1,NETWORKDAYS(J333,A333,$Z$160:$Z$544)-1),0)</f>
        <v>222</v>
      </c>
      <c r="L333" s="15">
        <f t="shared" ref="L333:L376" si="112">IF(AND(K333=1,K332=1),1,IF(K333&gt;0,IF(K333=K332,K333+1,K333),0))</f>
        <v>223</v>
      </c>
      <c r="M333" s="11">
        <f t="shared" si="104"/>
        <v>1.088000866</v>
      </c>
      <c r="N333" s="11">
        <f t="shared" ca="1" si="105"/>
        <v>1.139957814</v>
      </c>
      <c r="O333" s="15">
        <f t="shared" ref="O333:O376" si="113">IF(VLOOKUP(A333,AA$12:AH$150,8)=VLOOKUP(A332,AA$12:AH$150,8),0,VLOOKUP(A333,AA$12:AH$150,8))</f>
        <v>0</v>
      </c>
      <c r="P333" s="13">
        <f t="shared" ca="1" si="106"/>
        <v>0.14046288000000001</v>
      </c>
      <c r="Q333" s="19">
        <f t="shared" si="107"/>
        <v>0</v>
      </c>
      <c r="R333" s="13">
        <f t="shared" ref="R333:R396" si="114">IF(Q333&gt;0,TRUNC(Q333*C333,8),0)</f>
        <v>0</v>
      </c>
      <c r="S333" s="13"/>
      <c r="T333" s="13"/>
      <c r="U333" s="13"/>
      <c r="V333" s="13"/>
      <c r="W333" s="4" t="str">
        <f t="shared" ref="W333:W376" si="115">IF(O332&gt;0,VLOOKUP(O332,Z$12:AJ$150,10),W332)</f>
        <v>J=</v>
      </c>
      <c r="X333" s="30">
        <f t="shared" ref="X333:X376" si="116">IF(O332&gt;0,VLOOKUP(O332,Z$12:AJ$150,11),X332)</f>
        <v>44635</v>
      </c>
      <c r="Y333" s="3"/>
      <c r="Z333" s="71">
        <f>[2]Plan1!$A403</f>
        <v>48864</v>
      </c>
      <c r="AA333" s="71" t="str">
        <f>[2]Plan1!$C403</f>
        <v>Nossa Sr.a Aparecida - Padroeira do Brasil</v>
      </c>
      <c r="AB333" s="64"/>
      <c r="AC333" s="1"/>
      <c r="AD333" s="3"/>
      <c r="AE333" s="3"/>
      <c r="AF333" s="3"/>
      <c r="AG333" s="3"/>
      <c r="AH333" s="3"/>
      <c r="AI333" s="10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36">
        <f t="shared" si="108"/>
        <v>44592</v>
      </c>
      <c r="B334" s="14">
        <f t="shared" ref="B334:B397" ca="1" si="117">IF(A334&lt;=TODAY(),C334+P334,IF(AND(A334&gt;TODAY(),A334&lt;=$B$1),IF(VLOOKUP(TODAY(),$A$10:$D$5000,4,FALSE)=0,"n.d",C334+P334),"n.d"))</f>
        <v>1.1440716100000001</v>
      </c>
      <c r="C334" s="13">
        <f t="shared" ca="1" si="109"/>
        <v>1.0036087300000001</v>
      </c>
      <c r="D334" s="12">
        <f ca="1">IF(A334&lt;$B$1,VLOOKUP(A334,[1]DI!$A$4:$B$15000,2,FALSE),0)</f>
        <v>9.1499999999999998E-2</v>
      </c>
      <c r="E334" s="13">
        <f t="shared" ref="E334:E376" ca="1" si="118">ROUND(((1+D334)^(1/252)),8)</f>
        <v>1.00034749</v>
      </c>
      <c r="F334" s="13">
        <f ca="1">(TRUNC(PRODUCT($E$12:$E333),16))</f>
        <v>1.0477545110106301</v>
      </c>
      <c r="G334" s="13">
        <f t="shared" ref="G334:G376" si="119">IF(O333&gt;0,F333,G333)</f>
        <v>1</v>
      </c>
      <c r="H334" s="13">
        <f t="shared" ref="H334:H376" ca="1" si="120">ROUND(F334/G334,8)</f>
        <v>1.0477545100000001</v>
      </c>
      <c r="I334" s="12">
        <f t="shared" ref="I334:I397" si="121">IF(O333&gt;0,VLOOKUP(A333,AG$160:AH$222,2),I333)</f>
        <v>0.1</v>
      </c>
      <c r="J334" s="30">
        <f t="shared" si="110"/>
        <v>44270</v>
      </c>
      <c r="K334" s="2">
        <f t="shared" si="111"/>
        <v>223</v>
      </c>
      <c r="L334" s="15">
        <f t="shared" si="112"/>
        <v>223</v>
      </c>
      <c r="M334" s="11">
        <f t="shared" si="104"/>
        <v>1.088000866</v>
      </c>
      <c r="N334" s="11">
        <f t="shared" ca="1" si="105"/>
        <v>1.139957814</v>
      </c>
      <c r="O334" s="15">
        <f t="shared" si="113"/>
        <v>0</v>
      </c>
      <c r="P334" s="13">
        <f t="shared" ca="1" si="106"/>
        <v>0.14046288000000001</v>
      </c>
      <c r="Q334" s="19">
        <f t="shared" si="107"/>
        <v>0</v>
      </c>
      <c r="R334" s="13">
        <f t="shared" si="114"/>
        <v>0</v>
      </c>
      <c r="S334" s="13"/>
      <c r="T334" s="13"/>
      <c r="U334" s="13"/>
      <c r="V334" s="13"/>
      <c r="W334" s="4" t="str">
        <f t="shared" si="115"/>
        <v>J=</v>
      </c>
      <c r="X334" s="30">
        <f t="shared" si="116"/>
        <v>44635</v>
      </c>
      <c r="Y334" s="3"/>
      <c r="Z334" s="71">
        <f>[2]Plan1!$A404</f>
        <v>48885</v>
      </c>
      <c r="AA334" s="71" t="str">
        <f>[2]Plan1!$C404</f>
        <v>Finados</v>
      </c>
      <c r="AB334" s="64"/>
      <c r="AC334" s="1"/>
      <c r="AD334" s="3"/>
      <c r="AE334" s="3"/>
      <c r="AF334" s="3"/>
      <c r="AG334" s="3"/>
      <c r="AH334" s="3"/>
      <c r="AI334" s="10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36">
        <f t="shared" si="108"/>
        <v>44593</v>
      </c>
      <c r="B335" s="14">
        <f t="shared" ca="1" si="117"/>
        <v>1.1449021100000001</v>
      </c>
      <c r="C335" s="13">
        <f t="shared" ca="1" si="109"/>
        <v>1.0036087300000001</v>
      </c>
      <c r="D335" s="12">
        <f ca="1">IF(A335&lt;$B$1,VLOOKUP(A335,[1]DI!$A$4:$B$15000,2,FALSE),0)</f>
        <v>9.1499999999999998E-2</v>
      </c>
      <c r="E335" s="13">
        <f t="shared" ca="1" si="118"/>
        <v>1.00034749</v>
      </c>
      <c r="F335" s="13">
        <f ca="1">(TRUNC(PRODUCT($E$12:$E334),16))</f>
        <v>1.04811859522566</v>
      </c>
      <c r="G335" s="13">
        <f t="shared" si="119"/>
        <v>1</v>
      </c>
      <c r="H335" s="13">
        <f t="shared" ca="1" si="120"/>
        <v>1.0481186</v>
      </c>
      <c r="I335" s="12">
        <f t="shared" si="121"/>
        <v>0.1</v>
      </c>
      <c r="J335" s="30">
        <f t="shared" si="110"/>
        <v>44270</v>
      </c>
      <c r="K335" s="2">
        <f t="shared" si="111"/>
        <v>224</v>
      </c>
      <c r="L335" s="15">
        <f t="shared" si="112"/>
        <v>224</v>
      </c>
      <c r="M335" s="11">
        <f t="shared" si="104"/>
        <v>1.088412443</v>
      </c>
      <c r="N335" s="11">
        <f t="shared" ca="1" si="105"/>
        <v>1.140785326</v>
      </c>
      <c r="O335" s="15">
        <f t="shared" si="113"/>
        <v>0</v>
      </c>
      <c r="P335" s="13">
        <f t="shared" ca="1" si="106"/>
        <v>0.14129338</v>
      </c>
      <c r="Q335" s="19">
        <f t="shared" si="107"/>
        <v>0</v>
      </c>
      <c r="R335" s="13">
        <f t="shared" si="114"/>
        <v>0</v>
      </c>
      <c r="S335" s="13"/>
      <c r="T335" s="13"/>
      <c r="U335" s="13"/>
      <c r="V335" s="13"/>
      <c r="W335" s="4" t="str">
        <f t="shared" si="115"/>
        <v>J=</v>
      </c>
      <c r="X335" s="30">
        <f t="shared" si="116"/>
        <v>44635</v>
      </c>
      <c r="Y335" s="3"/>
      <c r="Z335" s="71">
        <f>[2]Plan1!$A405</f>
        <v>48898</v>
      </c>
      <c r="AA335" s="71" t="str">
        <f>[2]Plan1!$C405</f>
        <v>Proclamação da República</v>
      </c>
      <c r="AB335" s="64"/>
      <c r="AC335" s="1"/>
      <c r="AD335" s="3"/>
      <c r="AE335" s="3"/>
      <c r="AF335" s="3"/>
      <c r="AG335" s="3"/>
      <c r="AH335" s="3"/>
      <c r="AI335" s="10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36">
        <f t="shared" si="108"/>
        <v>44594</v>
      </c>
      <c r="B336" s="14">
        <f t="shared" ca="1" si="117"/>
        <v>1.1457332</v>
      </c>
      <c r="C336" s="13">
        <f t="shared" ca="1" si="109"/>
        <v>1.0036087300000001</v>
      </c>
      <c r="D336" s="12">
        <f ca="1">IF(A336&lt;$B$1,VLOOKUP(A336,[1]DI!$A$4:$B$15000,2,FALSE),0)</f>
        <v>9.1499999999999998E-2</v>
      </c>
      <c r="E336" s="13">
        <f t="shared" ca="1" si="118"/>
        <v>1.00034749</v>
      </c>
      <c r="F336" s="13">
        <f ca="1">(TRUNC(PRODUCT($E$12:$E335),16))</f>
        <v>1.04848280595631</v>
      </c>
      <c r="G336" s="13">
        <f t="shared" si="119"/>
        <v>1</v>
      </c>
      <c r="H336" s="13">
        <f t="shared" ca="1" si="120"/>
        <v>1.0484828100000001</v>
      </c>
      <c r="I336" s="12">
        <f t="shared" si="121"/>
        <v>0.1</v>
      </c>
      <c r="J336" s="30">
        <f t="shared" si="110"/>
        <v>44270</v>
      </c>
      <c r="K336" s="2">
        <f t="shared" si="111"/>
        <v>225</v>
      </c>
      <c r="L336" s="15">
        <f t="shared" si="112"/>
        <v>225</v>
      </c>
      <c r="M336" s="11">
        <f t="shared" si="104"/>
        <v>1.088824174</v>
      </c>
      <c r="N336" s="11">
        <f t="shared" ca="1" si="105"/>
        <v>1.14161343</v>
      </c>
      <c r="O336" s="15">
        <f t="shared" si="113"/>
        <v>0</v>
      </c>
      <c r="P336" s="13">
        <f t="shared" ca="1" si="106"/>
        <v>0.14212447</v>
      </c>
      <c r="Q336" s="19">
        <f t="shared" si="107"/>
        <v>0</v>
      </c>
      <c r="R336" s="13">
        <f t="shared" si="114"/>
        <v>0</v>
      </c>
      <c r="S336" s="13"/>
      <c r="T336" s="13"/>
      <c r="U336" s="13"/>
      <c r="V336" s="13"/>
      <c r="W336" s="4" t="str">
        <f t="shared" si="115"/>
        <v>J=</v>
      </c>
      <c r="X336" s="30">
        <f t="shared" si="116"/>
        <v>44635</v>
      </c>
      <c r="Y336" s="3"/>
      <c r="Z336" s="71">
        <f>[2]Plan1!$A406</f>
        <v>48903</v>
      </c>
      <c r="AA336" s="71" t="str">
        <f>[2]Plan1!$C406</f>
        <v>Dia Nacional de Zumbi e da Consciência Negra</v>
      </c>
      <c r="AB336" s="64"/>
      <c r="AC336" s="1"/>
      <c r="AD336" s="3"/>
      <c r="AE336" s="3"/>
      <c r="AF336" s="3"/>
      <c r="AG336" s="3"/>
      <c r="AH336" s="3"/>
      <c r="AI336" s="10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36">
        <f t="shared" si="108"/>
        <v>44595</v>
      </c>
      <c r="B337" s="14">
        <f t="shared" ca="1" si="117"/>
        <v>1.1465648900000001</v>
      </c>
      <c r="C337" s="13">
        <f t="shared" ca="1" si="109"/>
        <v>1.0036087300000001</v>
      </c>
      <c r="D337" s="12">
        <f ca="1">IF(A337&lt;$B$1,VLOOKUP(A337,[1]DI!$A$4:$B$15000,2,FALSE),0)</f>
        <v>0.1065</v>
      </c>
      <c r="E337" s="13">
        <f t="shared" ca="1" si="118"/>
        <v>1.00040168</v>
      </c>
      <c r="F337" s="13">
        <f ca="1">(TRUNC(PRODUCT($E$12:$E336),16))</f>
        <v>1.04884714324655</v>
      </c>
      <c r="G337" s="13">
        <f t="shared" si="119"/>
        <v>1</v>
      </c>
      <c r="H337" s="13">
        <f t="shared" ca="1" si="120"/>
        <v>1.0488471399999999</v>
      </c>
      <c r="I337" s="12">
        <f t="shared" si="121"/>
        <v>0.1</v>
      </c>
      <c r="J337" s="30">
        <f t="shared" si="110"/>
        <v>44270</v>
      </c>
      <c r="K337" s="2">
        <f t="shared" si="111"/>
        <v>226</v>
      </c>
      <c r="L337" s="15">
        <f t="shared" si="112"/>
        <v>226</v>
      </c>
      <c r="M337" s="11">
        <f t="shared" si="104"/>
        <v>1.0892360619999999</v>
      </c>
      <c r="N337" s="11">
        <f t="shared" ca="1" si="105"/>
        <v>1.1424421279999999</v>
      </c>
      <c r="O337" s="15">
        <f t="shared" si="113"/>
        <v>0</v>
      </c>
      <c r="P337" s="13">
        <f t="shared" ca="1" si="106"/>
        <v>0.14295616</v>
      </c>
      <c r="Q337" s="19">
        <f t="shared" si="107"/>
        <v>0</v>
      </c>
      <c r="R337" s="13">
        <f t="shared" si="114"/>
        <v>0</v>
      </c>
      <c r="S337" s="13"/>
      <c r="T337" s="13"/>
      <c r="U337" s="13"/>
      <c r="V337" s="13"/>
      <c r="W337" s="4" t="str">
        <f t="shared" si="115"/>
        <v>J=</v>
      </c>
      <c r="X337" s="30">
        <f t="shared" si="116"/>
        <v>44635</v>
      </c>
      <c r="Y337" s="3"/>
      <c r="Z337" s="71">
        <f>[2]Plan1!$A407</f>
        <v>48938</v>
      </c>
      <c r="AA337" s="71" t="str">
        <f>[2]Plan1!$C407</f>
        <v>Natal</v>
      </c>
      <c r="AB337" s="64"/>
      <c r="AC337" s="1"/>
      <c r="AD337" s="3"/>
      <c r="AE337" s="3"/>
      <c r="AF337" s="3"/>
      <c r="AG337" s="3"/>
      <c r="AH337" s="3"/>
      <c r="AI337" s="10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36">
        <f t="shared" si="108"/>
        <v>44596</v>
      </c>
      <c r="B338" s="14">
        <f t="shared" ca="1" si="117"/>
        <v>1.1474593400000002</v>
      </c>
      <c r="C338" s="13">
        <f t="shared" ca="1" si="109"/>
        <v>1.0036087300000001</v>
      </c>
      <c r="D338" s="12">
        <f ca="1">IF(A338&lt;$B$1,VLOOKUP(A338,[1]DI!$A$4:$B$15000,2,FALSE),0)</f>
        <v>0.1065</v>
      </c>
      <c r="E338" s="13">
        <f t="shared" ca="1" si="118"/>
        <v>1.00040168</v>
      </c>
      <c r="F338" s="13">
        <f ca="1">(TRUNC(PRODUCT($E$12:$E337),16))</f>
        <v>1.0492684441670499</v>
      </c>
      <c r="G338" s="13">
        <f t="shared" si="119"/>
        <v>1</v>
      </c>
      <c r="H338" s="13">
        <f t="shared" ca="1" si="120"/>
        <v>1.0492684400000001</v>
      </c>
      <c r="I338" s="12">
        <f t="shared" si="121"/>
        <v>0.1</v>
      </c>
      <c r="J338" s="30">
        <f t="shared" si="110"/>
        <v>44270</v>
      </c>
      <c r="K338" s="2">
        <f t="shared" si="111"/>
        <v>227</v>
      </c>
      <c r="L338" s="15">
        <f t="shared" si="112"/>
        <v>227</v>
      </c>
      <c r="M338" s="11">
        <f t="shared" si="104"/>
        <v>1.089648105</v>
      </c>
      <c r="N338" s="11">
        <f t="shared" ca="1" si="105"/>
        <v>1.1433333670000001</v>
      </c>
      <c r="O338" s="15">
        <f t="shared" si="113"/>
        <v>0</v>
      </c>
      <c r="P338" s="13">
        <f t="shared" ca="1" si="106"/>
        <v>0.14385060999999999</v>
      </c>
      <c r="Q338" s="19">
        <f t="shared" si="107"/>
        <v>0</v>
      </c>
      <c r="R338" s="13">
        <f t="shared" si="114"/>
        <v>0</v>
      </c>
      <c r="S338" s="13"/>
      <c r="T338" s="13"/>
      <c r="U338" s="13"/>
      <c r="V338" s="13"/>
      <c r="W338" s="4" t="str">
        <f t="shared" si="115"/>
        <v>J=</v>
      </c>
      <c r="X338" s="30">
        <f t="shared" si="116"/>
        <v>44635</v>
      </c>
      <c r="Y338" s="3"/>
      <c r="Z338" s="71">
        <f>[2]Plan1!$A408</f>
        <v>48945</v>
      </c>
      <c r="AA338" s="71" t="str">
        <f>[2]Plan1!$C408</f>
        <v>Confraternização Universal</v>
      </c>
      <c r="AB338" s="64"/>
      <c r="AC338" s="1"/>
      <c r="AD338" s="3"/>
      <c r="AE338" s="3"/>
      <c r="AF338" s="3"/>
      <c r="AG338" s="3"/>
      <c r="AH338" s="3"/>
      <c r="AI338" s="10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36">
        <f t="shared" si="108"/>
        <v>44597</v>
      </c>
      <c r="B339" s="14">
        <f t="shared" ca="1" si="117"/>
        <v>1.1483544999999999</v>
      </c>
      <c r="C339" s="13">
        <f t="shared" ca="1" si="109"/>
        <v>1.0036087300000001</v>
      </c>
      <c r="D339" s="12">
        <f ca="1">IF(A339&lt;$B$1,VLOOKUP(A339,[1]DI!$A$4:$B$15000,2,FALSE),0)</f>
        <v>0</v>
      </c>
      <c r="E339" s="13">
        <f t="shared" ca="1" si="118"/>
        <v>1</v>
      </c>
      <c r="F339" s="13">
        <f ca="1">(TRUNC(PRODUCT($E$12:$E338),16))</f>
        <v>1.0496899143157099</v>
      </c>
      <c r="G339" s="13">
        <f t="shared" si="119"/>
        <v>1</v>
      </c>
      <c r="H339" s="13">
        <f t="shared" ca="1" si="120"/>
        <v>1.0496899099999999</v>
      </c>
      <c r="I339" s="12">
        <f t="shared" si="121"/>
        <v>0.1</v>
      </c>
      <c r="J339" s="30">
        <f t="shared" si="110"/>
        <v>44270</v>
      </c>
      <c r="K339" s="2">
        <f t="shared" si="111"/>
        <v>227</v>
      </c>
      <c r="L339" s="15">
        <f t="shared" si="112"/>
        <v>228</v>
      </c>
      <c r="M339" s="11">
        <f t="shared" si="104"/>
        <v>1.0900603040000001</v>
      </c>
      <c r="N339" s="11">
        <f t="shared" ca="1" si="105"/>
        <v>1.1442253019999999</v>
      </c>
      <c r="O339" s="15">
        <f t="shared" si="113"/>
        <v>0</v>
      </c>
      <c r="P339" s="13">
        <f t="shared" ca="1" si="106"/>
        <v>0.14474577</v>
      </c>
      <c r="Q339" s="19">
        <f t="shared" si="107"/>
        <v>0</v>
      </c>
      <c r="R339" s="13">
        <f t="shared" si="114"/>
        <v>0</v>
      </c>
      <c r="S339" s="13"/>
      <c r="T339" s="13"/>
      <c r="U339" s="13"/>
      <c r="V339" s="13"/>
      <c r="W339" s="4" t="str">
        <f t="shared" si="115"/>
        <v>J=</v>
      </c>
      <c r="X339" s="30">
        <f t="shared" si="116"/>
        <v>44635</v>
      </c>
      <c r="Y339" s="3"/>
      <c r="Z339" s="71">
        <f>[2]Plan1!$A409</f>
        <v>48995</v>
      </c>
      <c r="AA339" s="71" t="str">
        <f>[2]Plan1!$C409</f>
        <v>Carnaval</v>
      </c>
      <c r="AB339" s="64"/>
      <c r="AC339" s="1"/>
      <c r="AD339" s="3"/>
      <c r="AE339" s="3"/>
      <c r="AF339" s="3"/>
      <c r="AG339" s="3"/>
      <c r="AH339" s="3"/>
      <c r="AI339" s="10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36">
        <f t="shared" si="108"/>
        <v>44598</v>
      </c>
      <c r="B340" s="14">
        <f t="shared" ca="1" si="117"/>
        <v>1.1483544999999999</v>
      </c>
      <c r="C340" s="13">
        <f t="shared" ca="1" si="109"/>
        <v>1.0036087300000001</v>
      </c>
      <c r="D340" s="12">
        <f ca="1">IF(A340&lt;$B$1,VLOOKUP(A340,[1]DI!$A$4:$B$15000,2,FALSE),0)</f>
        <v>0</v>
      </c>
      <c r="E340" s="13">
        <f t="shared" ca="1" si="118"/>
        <v>1</v>
      </c>
      <c r="F340" s="13">
        <f ca="1">(TRUNC(PRODUCT($E$12:$E339),16))</f>
        <v>1.0496899143157099</v>
      </c>
      <c r="G340" s="13">
        <f t="shared" si="119"/>
        <v>1</v>
      </c>
      <c r="H340" s="13">
        <f t="shared" ca="1" si="120"/>
        <v>1.0496899099999999</v>
      </c>
      <c r="I340" s="12">
        <f t="shared" si="121"/>
        <v>0.1</v>
      </c>
      <c r="J340" s="30">
        <f t="shared" si="110"/>
        <v>44270</v>
      </c>
      <c r="K340" s="2">
        <f t="shared" si="111"/>
        <v>227</v>
      </c>
      <c r="L340" s="15">
        <f t="shared" si="112"/>
        <v>228</v>
      </c>
      <c r="M340" s="11">
        <f t="shared" si="104"/>
        <v>1.0900603040000001</v>
      </c>
      <c r="N340" s="11">
        <f t="shared" ca="1" si="105"/>
        <v>1.1442253019999999</v>
      </c>
      <c r="O340" s="15">
        <f t="shared" si="113"/>
        <v>0</v>
      </c>
      <c r="P340" s="13">
        <f t="shared" ca="1" si="106"/>
        <v>0.14474577</v>
      </c>
      <c r="Q340" s="19">
        <f t="shared" si="107"/>
        <v>0</v>
      </c>
      <c r="R340" s="13">
        <f t="shared" si="114"/>
        <v>0</v>
      </c>
      <c r="S340" s="13"/>
      <c r="T340" s="13"/>
      <c r="U340" s="13"/>
      <c r="V340" s="13"/>
      <c r="W340" s="4" t="str">
        <f t="shared" si="115"/>
        <v>J=</v>
      </c>
      <c r="X340" s="30">
        <f t="shared" si="116"/>
        <v>44635</v>
      </c>
      <c r="Y340" s="3"/>
      <c r="Z340" s="71">
        <f>[2]Plan1!$A410</f>
        <v>48996</v>
      </c>
      <c r="AA340" s="71" t="str">
        <f>[2]Plan1!$C410</f>
        <v>Carnaval</v>
      </c>
      <c r="AB340" s="64"/>
      <c r="AC340" s="1"/>
      <c r="AD340" s="3"/>
      <c r="AE340" s="3"/>
      <c r="AF340" s="3"/>
      <c r="AG340" s="3"/>
      <c r="AH340" s="3"/>
      <c r="AI340" s="10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36">
        <f t="shared" si="108"/>
        <v>44599</v>
      </c>
      <c r="B341" s="14">
        <f t="shared" ca="1" si="117"/>
        <v>1.1483544999999999</v>
      </c>
      <c r="C341" s="13">
        <f t="shared" ca="1" si="109"/>
        <v>1.0036087300000001</v>
      </c>
      <c r="D341" s="12">
        <f ca="1">IF(A341&lt;$B$1,VLOOKUP(A341,[1]DI!$A$4:$B$15000,2,FALSE),0)</f>
        <v>0.1065</v>
      </c>
      <c r="E341" s="13">
        <f t="shared" ca="1" si="118"/>
        <v>1.00040168</v>
      </c>
      <c r="F341" s="13">
        <f ca="1">(TRUNC(PRODUCT($E$12:$E340),16))</f>
        <v>1.0496899143157099</v>
      </c>
      <c r="G341" s="13">
        <f t="shared" si="119"/>
        <v>1</v>
      </c>
      <c r="H341" s="13">
        <f t="shared" ca="1" si="120"/>
        <v>1.0496899099999999</v>
      </c>
      <c r="I341" s="12">
        <f t="shared" si="121"/>
        <v>0.1</v>
      </c>
      <c r="J341" s="30">
        <f t="shared" si="110"/>
        <v>44270</v>
      </c>
      <c r="K341" s="2">
        <f t="shared" si="111"/>
        <v>228</v>
      </c>
      <c r="L341" s="15">
        <f t="shared" si="112"/>
        <v>228</v>
      </c>
      <c r="M341" s="11">
        <f t="shared" si="104"/>
        <v>1.0900603040000001</v>
      </c>
      <c r="N341" s="11">
        <f t="shared" ca="1" si="105"/>
        <v>1.1442253019999999</v>
      </c>
      <c r="O341" s="15">
        <f t="shared" si="113"/>
        <v>0</v>
      </c>
      <c r="P341" s="13">
        <f t="shared" ca="1" si="106"/>
        <v>0.14474577</v>
      </c>
      <c r="Q341" s="19">
        <f t="shared" si="107"/>
        <v>0</v>
      </c>
      <c r="R341" s="13">
        <f t="shared" si="114"/>
        <v>0</v>
      </c>
      <c r="S341" s="13"/>
      <c r="T341" s="13"/>
      <c r="U341" s="13"/>
      <c r="V341" s="13"/>
      <c r="W341" s="4" t="str">
        <f t="shared" si="115"/>
        <v>J=</v>
      </c>
      <c r="X341" s="30">
        <f t="shared" si="116"/>
        <v>44635</v>
      </c>
      <c r="Y341" s="3"/>
      <c r="Z341" s="71">
        <f>[2]Plan1!$A411</f>
        <v>49041</v>
      </c>
      <c r="AA341" s="71" t="str">
        <f>[2]Plan1!$C411</f>
        <v>Paixão de Cristo</v>
      </c>
      <c r="AB341" s="64"/>
      <c r="AC341" s="1"/>
      <c r="AD341" s="3"/>
      <c r="AE341" s="3"/>
      <c r="AF341" s="3"/>
      <c r="AG341" s="3"/>
      <c r="AH341" s="3"/>
      <c r="AI341" s="10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36">
        <f t="shared" si="108"/>
        <v>44600</v>
      </c>
      <c r="B342" s="14">
        <f t="shared" ca="1" si="117"/>
        <v>1.14925035</v>
      </c>
      <c r="C342" s="13">
        <f t="shared" ca="1" si="109"/>
        <v>1.0036087300000001</v>
      </c>
      <c r="D342" s="12">
        <f ca="1">IF(A342&lt;$B$1,VLOOKUP(A342,[1]DI!$A$4:$B$15000,2,FALSE),0)</f>
        <v>0.1065</v>
      </c>
      <c r="E342" s="13">
        <f t="shared" ca="1" si="118"/>
        <v>1.00040168</v>
      </c>
      <c r="F342" s="13">
        <f ca="1">(TRUNC(PRODUCT($E$12:$E341),16))</f>
        <v>1.0501115537604899</v>
      </c>
      <c r="G342" s="13">
        <f t="shared" si="119"/>
        <v>1</v>
      </c>
      <c r="H342" s="13">
        <f t="shared" ca="1" si="120"/>
        <v>1.05011155</v>
      </c>
      <c r="I342" s="12">
        <f t="shared" si="121"/>
        <v>0.1</v>
      </c>
      <c r="J342" s="30">
        <f t="shared" si="110"/>
        <v>44270</v>
      </c>
      <c r="K342" s="2">
        <f t="shared" si="111"/>
        <v>229</v>
      </c>
      <c r="L342" s="15">
        <f t="shared" si="112"/>
        <v>229</v>
      </c>
      <c r="M342" s="11">
        <f t="shared" si="104"/>
        <v>1.0904726600000001</v>
      </c>
      <c r="N342" s="11">
        <f t="shared" ca="1" si="105"/>
        <v>1.145117935</v>
      </c>
      <c r="O342" s="15">
        <f t="shared" si="113"/>
        <v>0</v>
      </c>
      <c r="P342" s="13">
        <f t="shared" ca="1" si="106"/>
        <v>0.14564162</v>
      </c>
      <c r="Q342" s="19">
        <f t="shared" si="107"/>
        <v>0</v>
      </c>
      <c r="R342" s="13">
        <f t="shared" si="114"/>
        <v>0</v>
      </c>
      <c r="S342" s="13"/>
      <c r="T342" s="13"/>
      <c r="U342" s="13"/>
      <c r="V342" s="13"/>
      <c r="W342" s="4" t="str">
        <f t="shared" si="115"/>
        <v>J=</v>
      </c>
      <c r="X342" s="30">
        <f t="shared" si="116"/>
        <v>44635</v>
      </c>
      <c r="Y342" s="3"/>
      <c r="Z342" s="71">
        <f>[2]Plan1!$A412</f>
        <v>49055</v>
      </c>
      <c r="AA342" s="71" t="str">
        <f>[2]Plan1!$C412</f>
        <v>Tiradentes</v>
      </c>
      <c r="AB342" s="64"/>
      <c r="AC342" s="1"/>
      <c r="AD342" s="3"/>
      <c r="AE342" s="3"/>
      <c r="AF342" s="3"/>
      <c r="AG342" s="3"/>
      <c r="AH342" s="3"/>
      <c r="AI342" s="10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36">
        <f t="shared" si="108"/>
        <v>44601</v>
      </c>
      <c r="B343" s="14">
        <f t="shared" ca="1" si="117"/>
        <v>1.1501469</v>
      </c>
      <c r="C343" s="13">
        <f t="shared" ca="1" si="109"/>
        <v>1.0036087300000001</v>
      </c>
      <c r="D343" s="12">
        <f ca="1">IF(A343&lt;$B$1,VLOOKUP(A343,[1]DI!$A$4:$B$15000,2,FALSE),0)</f>
        <v>0.1065</v>
      </c>
      <c r="E343" s="13">
        <f t="shared" ca="1" si="118"/>
        <v>1.00040168</v>
      </c>
      <c r="F343" s="13">
        <f ca="1">(TRUNC(PRODUCT($E$12:$E342),16))</f>
        <v>1.0505333625694</v>
      </c>
      <c r="G343" s="13">
        <f t="shared" si="119"/>
        <v>1</v>
      </c>
      <c r="H343" s="13">
        <f t="shared" ca="1" si="120"/>
        <v>1.05053336</v>
      </c>
      <c r="I343" s="12">
        <f t="shared" si="121"/>
        <v>0.1</v>
      </c>
      <c r="J343" s="30">
        <f t="shared" si="110"/>
        <v>44270</v>
      </c>
      <c r="K343" s="2">
        <f t="shared" si="111"/>
        <v>230</v>
      </c>
      <c r="L343" s="15">
        <f t="shared" si="112"/>
        <v>230</v>
      </c>
      <c r="M343" s="11">
        <f t="shared" si="104"/>
        <v>1.090885171</v>
      </c>
      <c r="N343" s="11">
        <f t="shared" ca="1" si="105"/>
        <v>1.146011264</v>
      </c>
      <c r="O343" s="15">
        <f t="shared" si="113"/>
        <v>0</v>
      </c>
      <c r="P343" s="13">
        <f t="shared" ca="1" si="106"/>
        <v>0.14653817</v>
      </c>
      <c r="Q343" s="19">
        <f t="shared" si="107"/>
        <v>0</v>
      </c>
      <c r="R343" s="13">
        <f t="shared" si="114"/>
        <v>0</v>
      </c>
      <c r="S343" s="13"/>
      <c r="T343" s="13"/>
      <c r="U343" s="13"/>
      <c r="V343" s="13"/>
      <c r="W343" s="4" t="str">
        <f t="shared" si="115"/>
        <v>J=</v>
      </c>
      <c r="X343" s="30">
        <f t="shared" si="116"/>
        <v>44635</v>
      </c>
      <c r="Y343" s="3"/>
      <c r="Z343" s="71">
        <f>[2]Plan1!$A413</f>
        <v>49065</v>
      </c>
      <c r="AA343" s="71" t="str">
        <f>[2]Plan1!$C413</f>
        <v>Dia do Trabalho</v>
      </c>
      <c r="AB343" s="64"/>
      <c r="AC343" s="1"/>
      <c r="AD343" s="3"/>
      <c r="AE343" s="3"/>
      <c r="AF343" s="3"/>
      <c r="AG343" s="3"/>
      <c r="AH343" s="3"/>
      <c r="AI343" s="10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36">
        <f t="shared" si="108"/>
        <v>44602</v>
      </c>
      <c r="B344" s="14">
        <f t="shared" ca="1" si="117"/>
        <v>1.1510441600000001</v>
      </c>
      <c r="C344" s="13">
        <f t="shared" ca="1" si="109"/>
        <v>1.0036087300000001</v>
      </c>
      <c r="D344" s="12">
        <f ca="1">IF(A344&lt;$B$1,VLOOKUP(A344,[1]DI!$A$4:$B$15000,2,FALSE),0)</f>
        <v>0.1065</v>
      </c>
      <c r="E344" s="13">
        <f t="shared" ca="1" si="118"/>
        <v>1.00040168</v>
      </c>
      <c r="F344" s="13">
        <f ca="1">(TRUNC(PRODUCT($E$12:$E343),16))</f>
        <v>1.0509553408104799</v>
      </c>
      <c r="G344" s="13">
        <f t="shared" si="119"/>
        <v>1</v>
      </c>
      <c r="H344" s="13">
        <f t="shared" ca="1" si="120"/>
        <v>1.05095534</v>
      </c>
      <c r="I344" s="12">
        <f t="shared" si="121"/>
        <v>0.1</v>
      </c>
      <c r="J344" s="30">
        <f t="shared" si="110"/>
        <v>44270</v>
      </c>
      <c r="K344" s="2">
        <f t="shared" si="111"/>
        <v>231</v>
      </c>
      <c r="L344" s="15">
        <f t="shared" si="112"/>
        <v>231</v>
      </c>
      <c r="M344" s="11">
        <f t="shared" si="104"/>
        <v>1.091297838</v>
      </c>
      <c r="N344" s="11">
        <f t="shared" ca="1" si="105"/>
        <v>1.1469052900000001</v>
      </c>
      <c r="O344" s="15">
        <f t="shared" si="113"/>
        <v>0</v>
      </c>
      <c r="P344" s="13">
        <f t="shared" ca="1" si="106"/>
        <v>0.14743543000000001</v>
      </c>
      <c r="Q344" s="19">
        <f t="shared" si="107"/>
        <v>0</v>
      </c>
      <c r="R344" s="13">
        <f t="shared" si="114"/>
        <v>0</v>
      </c>
      <c r="S344" s="13"/>
      <c r="T344" s="13"/>
      <c r="U344" s="13"/>
      <c r="V344" s="13"/>
      <c r="W344" s="4" t="str">
        <f t="shared" si="115"/>
        <v>J=</v>
      </c>
      <c r="X344" s="30">
        <f t="shared" si="116"/>
        <v>44635</v>
      </c>
      <c r="Y344" s="3"/>
      <c r="Z344" s="71">
        <f>[2]Plan1!$A414</f>
        <v>49103</v>
      </c>
      <c r="AA344" s="71" t="str">
        <f>[2]Plan1!$C414</f>
        <v>Corpus Christi</v>
      </c>
      <c r="AB344" s="64"/>
      <c r="AC344" s="1"/>
      <c r="AD344" s="3"/>
      <c r="AE344" s="3"/>
      <c r="AF344" s="3"/>
      <c r="AG344" s="3"/>
      <c r="AH344" s="3"/>
      <c r="AI344" s="10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36">
        <f t="shared" si="108"/>
        <v>44603</v>
      </c>
      <c r="B345" s="14">
        <f t="shared" ca="1" si="117"/>
        <v>1.15194211</v>
      </c>
      <c r="C345" s="13">
        <f t="shared" ca="1" si="109"/>
        <v>1.0036087300000001</v>
      </c>
      <c r="D345" s="12">
        <f ca="1">IF(A345&lt;$B$1,VLOOKUP(A345,[1]DI!$A$4:$B$15000,2,FALSE),0)</f>
        <v>0.1065</v>
      </c>
      <c r="E345" s="13">
        <f t="shared" ca="1" si="118"/>
        <v>1.00040168</v>
      </c>
      <c r="F345" s="13">
        <f ca="1">(TRUNC(PRODUCT($E$12:$E344),16))</f>
        <v>1.0513774885517799</v>
      </c>
      <c r="G345" s="13">
        <f t="shared" si="119"/>
        <v>1</v>
      </c>
      <c r="H345" s="13">
        <f t="shared" ca="1" si="120"/>
        <v>1.0513774899999999</v>
      </c>
      <c r="I345" s="12">
        <f t="shared" si="121"/>
        <v>0.1</v>
      </c>
      <c r="J345" s="30">
        <f t="shared" si="110"/>
        <v>44270</v>
      </c>
      <c r="K345" s="2">
        <f t="shared" si="111"/>
        <v>232</v>
      </c>
      <c r="L345" s="15">
        <f t="shared" si="112"/>
        <v>232</v>
      </c>
      <c r="M345" s="11">
        <f t="shared" si="104"/>
        <v>1.091710661</v>
      </c>
      <c r="N345" s="11">
        <f t="shared" ca="1" si="105"/>
        <v>1.1478000150000001</v>
      </c>
      <c r="O345" s="15">
        <f t="shared" si="113"/>
        <v>0</v>
      </c>
      <c r="P345" s="13">
        <f t="shared" ca="1" si="106"/>
        <v>0.14833337999999999</v>
      </c>
      <c r="Q345" s="19">
        <f t="shared" si="107"/>
        <v>0</v>
      </c>
      <c r="R345" s="13">
        <f t="shared" si="114"/>
        <v>0</v>
      </c>
      <c r="S345" s="13"/>
      <c r="T345" s="13"/>
      <c r="U345" s="13"/>
      <c r="V345" s="13"/>
      <c r="W345" s="4" t="str">
        <f t="shared" si="115"/>
        <v>J=</v>
      </c>
      <c r="X345" s="30">
        <f t="shared" si="116"/>
        <v>44635</v>
      </c>
      <c r="Y345" s="3"/>
      <c r="Z345" s="71">
        <f>[2]Plan1!$A415</f>
        <v>49194</v>
      </c>
      <c r="AA345" s="71" t="str">
        <f>[2]Plan1!$C415</f>
        <v>Independência do Brasil</v>
      </c>
      <c r="AB345" s="64"/>
      <c r="AC345" s="1"/>
      <c r="AD345" s="3"/>
      <c r="AE345" s="3"/>
      <c r="AF345" s="3"/>
      <c r="AG345" s="3"/>
      <c r="AH345" s="3"/>
      <c r="AI345" s="10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36">
        <f t="shared" si="108"/>
        <v>44604</v>
      </c>
      <c r="B346" s="14">
        <f t="shared" ca="1" si="117"/>
        <v>1.1528407600000001</v>
      </c>
      <c r="C346" s="13">
        <f t="shared" ca="1" si="109"/>
        <v>1.0036087300000001</v>
      </c>
      <c r="D346" s="12">
        <f ca="1">IF(A346&lt;$B$1,VLOOKUP(A346,[1]DI!$A$4:$B$15000,2,FALSE),0)</f>
        <v>0</v>
      </c>
      <c r="E346" s="13">
        <f t="shared" ca="1" si="118"/>
        <v>1</v>
      </c>
      <c r="F346" s="13">
        <f ca="1">(TRUNC(PRODUCT($E$12:$E345),16))</f>
        <v>1.05179980586138</v>
      </c>
      <c r="G346" s="13">
        <f t="shared" si="119"/>
        <v>1</v>
      </c>
      <c r="H346" s="13">
        <f t="shared" ca="1" si="120"/>
        <v>1.0517998099999999</v>
      </c>
      <c r="I346" s="12">
        <f t="shared" si="121"/>
        <v>0.1</v>
      </c>
      <c r="J346" s="30">
        <f t="shared" si="110"/>
        <v>44270</v>
      </c>
      <c r="K346" s="2">
        <f t="shared" si="111"/>
        <v>232</v>
      </c>
      <c r="L346" s="15">
        <f t="shared" si="112"/>
        <v>233</v>
      </c>
      <c r="M346" s="11">
        <f t="shared" si="104"/>
        <v>1.0921236409999999</v>
      </c>
      <c r="N346" s="11">
        <f t="shared" ca="1" si="105"/>
        <v>1.1486954380000001</v>
      </c>
      <c r="O346" s="15">
        <f t="shared" si="113"/>
        <v>0</v>
      </c>
      <c r="P346" s="13">
        <f t="shared" ca="1" si="106"/>
        <v>0.14923202999999999</v>
      </c>
      <c r="Q346" s="19">
        <f t="shared" si="107"/>
        <v>0</v>
      </c>
      <c r="R346" s="13">
        <f t="shared" si="114"/>
        <v>0</v>
      </c>
      <c r="S346" s="13"/>
      <c r="T346" s="13"/>
      <c r="U346" s="13"/>
      <c r="V346" s="13"/>
      <c r="W346" s="4" t="str">
        <f t="shared" si="115"/>
        <v>J=</v>
      </c>
      <c r="X346" s="30">
        <f t="shared" si="116"/>
        <v>44635</v>
      </c>
      <c r="Y346" s="3"/>
      <c r="Z346" s="71">
        <f>[2]Plan1!$A416</f>
        <v>49229</v>
      </c>
      <c r="AA346" s="71" t="str">
        <f>[2]Plan1!$C416</f>
        <v>Nossa Sr.a Aparecida - Padroeira do Brasil</v>
      </c>
      <c r="AB346" s="64"/>
      <c r="AC346" s="1"/>
      <c r="AD346" s="3"/>
      <c r="AE346" s="3"/>
      <c r="AF346" s="3"/>
      <c r="AG346" s="3"/>
      <c r="AH346" s="3"/>
      <c r="AI346" s="10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36">
        <f t="shared" si="108"/>
        <v>44605</v>
      </c>
      <c r="B347" s="14">
        <f t="shared" ca="1" si="117"/>
        <v>1.1528407600000001</v>
      </c>
      <c r="C347" s="13">
        <f t="shared" ca="1" si="109"/>
        <v>1.0036087300000001</v>
      </c>
      <c r="D347" s="12">
        <f ca="1">IF(A347&lt;$B$1,VLOOKUP(A347,[1]DI!$A$4:$B$15000,2,FALSE),0)</f>
        <v>0</v>
      </c>
      <c r="E347" s="13">
        <f t="shared" ca="1" si="118"/>
        <v>1</v>
      </c>
      <c r="F347" s="13">
        <f ca="1">(TRUNC(PRODUCT($E$12:$E346),16))</f>
        <v>1.05179980586138</v>
      </c>
      <c r="G347" s="13">
        <f t="shared" si="119"/>
        <v>1</v>
      </c>
      <c r="H347" s="13">
        <f t="shared" ca="1" si="120"/>
        <v>1.0517998099999999</v>
      </c>
      <c r="I347" s="12">
        <f t="shared" si="121"/>
        <v>0.1</v>
      </c>
      <c r="J347" s="30">
        <f t="shared" si="110"/>
        <v>44270</v>
      </c>
      <c r="K347" s="2">
        <f t="shared" si="111"/>
        <v>232</v>
      </c>
      <c r="L347" s="15">
        <f t="shared" si="112"/>
        <v>233</v>
      </c>
      <c r="M347" s="11">
        <f t="shared" si="104"/>
        <v>1.0921236409999999</v>
      </c>
      <c r="N347" s="11">
        <f t="shared" ca="1" si="105"/>
        <v>1.1486954380000001</v>
      </c>
      <c r="O347" s="15">
        <f t="shared" si="113"/>
        <v>0</v>
      </c>
      <c r="P347" s="13">
        <f t="shared" ca="1" si="106"/>
        <v>0.14923202999999999</v>
      </c>
      <c r="Q347" s="19">
        <f t="shared" si="107"/>
        <v>0</v>
      </c>
      <c r="R347" s="13">
        <f t="shared" si="114"/>
        <v>0</v>
      </c>
      <c r="S347" s="13"/>
      <c r="T347" s="13"/>
      <c r="U347" s="13"/>
      <c r="V347" s="13"/>
      <c r="W347" s="4" t="str">
        <f t="shared" si="115"/>
        <v>J=</v>
      </c>
      <c r="X347" s="30">
        <f t="shared" si="116"/>
        <v>44635</v>
      </c>
      <c r="Y347" s="3"/>
      <c r="Z347" s="71">
        <f>[2]Plan1!$A417</f>
        <v>49250</v>
      </c>
      <c r="AA347" s="71" t="str">
        <f>[2]Plan1!$C417</f>
        <v>Finados</v>
      </c>
      <c r="AB347" s="64"/>
      <c r="AC347" s="1"/>
      <c r="AD347" s="3"/>
      <c r="AE347" s="3"/>
      <c r="AF347" s="3"/>
      <c r="AG347" s="3"/>
      <c r="AH347" s="3"/>
      <c r="AI347" s="10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36">
        <f t="shared" si="108"/>
        <v>44606</v>
      </c>
      <c r="B348" s="14">
        <f t="shared" ca="1" si="117"/>
        <v>1.1528407600000001</v>
      </c>
      <c r="C348" s="13">
        <f t="shared" ca="1" si="109"/>
        <v>1.0036087300000001</v>
      </c>
      <c r="D348" s="12">
        <f ca="1">IF(A348&lt;$B$1,VLOOKUP(A348,[1]DI!$A$4:$B$15000,2,FALSE),0)</f>
        <v>0.1065</v>
      </c>
      <c r="E348" s="13">
        <f t="shared" ca="1" si="118"/>
        <v>1.00040168</v>
      </c>
      <c r="F348" s="13">
        <f ca="1">(TRUNC(PRODUCT($E$12:$E347),16))</f>
        <v>1.05179980586138</v>
      </c>
      <c r="G348" s="13">
        <f t="shared" si="119"/>
        <v>1</v>
      </c>
      <c r="H348" s="13">
        <f t="shared" ca="1" si="120"/>
        <v>1.0517998099999999</v>
      </c>
      <c r="I348" s="12">
        <f t="shared" si="121"/>
        <v>0.1</v>
      </c>
      <c r="J348" s="30">
        <f t="shared" si="110"/>
        <v>44270</v>
      </c>
      <c r="K348" s="2">
        <f t="shared" si="111"/>
        <v>233</v>
      </c>
      <c r="L348" s="15">
        <f t="shared" si="112"/>
        <v>233</v>
      </c>
      <c r="M348" s="11">
        <f t="shared" si="104"/>
        <v>1.0921236409999999</v>
      </c>
      <c r="N348" s="11">
        <f t="shared" ca="1" si="105"/>
        <v>1.1486954380000001</v>
      </c>
      <c r="O348" s="15">
        <f t="shared" si="113"/>
        <v>0</v>
      </c>
      <c r="P348" s="13">
        <f t="shared" ca="1" si="106"/>
        <v>0.14923202999999999</v>
      </c>
      <c r="Q348" s="19">
        <f t="shared" si="107"/>
        <v>0</v>
      </c>
      <c r="R348" s="13">
        <f t="shared" si="114"/>
        <v>0</v>
      </c>
      <c r="S348" s="13"/>
      <c r="T348" s="13"/>
      <c r="U348" s="13"/>
      <c r="V348" s="13"/>
      <c r="W348" s="4" t="str">
        <f t="shared" si="115"/>
        <v>J=</v>
      </c>
      <c r="X348" s="30">
        <f t="shared" si="116"/>
        <v>44635</v>
      </c>
      <c r="Y348" s="3"/>
      <c r="Z348" s="71">
        <f>[2]Plan1!$A418</f>
        <v>49263</v>
      </c>
      <c r="AA348" s="71" t="str">
        <f>[2]Plan1!$C418</f>
        <v>Proclamação da República</v>
      </c>
      <c r="AB348" s="64"/>
      <c r="AC348" s="1"/>
      <c r="AD348" s="3"/>
      <c r="AE348" s="3"/>
      <c r="AF348" s="3"/>
      <c r="AG348" s="3"/>
      <c r="AH348" s="3"/>
      <c r="AI348" s="10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ht="18.75" x14ac:dyDescent="0.3">
      <c r="A349" s="129">
        <f t="shared" si="108"/>
        <v>44607</v>
      </c>
      <c r="B349" s="130">
        <f t="shared" ca="1" si="117"/>
        <v>1.15374011</v>
      </c>
      <c r="C349" s="131">
        <f t="shared" ca="1" si="109"/>
        <v>1.0036087300000001</v>
      </c>
      <c r="D349" s="132">
        <f ca="1">IF(A349&lt;$B$1,VLOOKUP(A349,[1]DI!$A$4:$B$15000,2,FALSE),0)</f>
        <v>0.1065</v>
      </c>
      <c r="E349" s="131">
        <f t="shared" ca="1" si="118"/>
        <v>1.00040168</v>
      </c>
      <c r="F349" s="131">
        <f ca="1">(TRUNC(PRODUCT($E$12:$E348),16))</f>
        <v>1.0522222928074001</v>
      </c>
      <c r="G349" s="131">
        <f t="shared" si="119"/>
        <v>1</v>
      </c>
      <c r="H349" s="131">
        <f t="shared" ca="1" si="120"/>
        <v>1.05222229</v>
      </c>
      <c r="I349" s="132">
        <f t="shared" si="121"/>
        <v>0.1</v>
      </c>
      <c r="J349" s="129">
        <f t="shared" si="110"/>
        <v>44270</v>
      </c>
      <c r="K349" s="133">
        <f t="shared" si="111"/>
        <v>234</v>
      </c>
      <c r="L349" s="134">
        <f t="shared" si="112"/>
        <v>234</v>
      </c>
      <c r="M349" s="135">
        <f t="shared" si="104"/>
        <v>1.092536776</v>
      </c>
      <c r="N349" s="135">
        <f t="shared" ca="1" si="105"/>
        <v>1.1495915480000001</v>
      </c>
      <c r="O349" s="134">
        <f t="shared" si="113"/>
        <v>0</v>
      </c>
      <c r="P349" s="131">
        <f t="shared" ca="1" si="106"/>
        <v>0.15013138000000001</v>
      </c>
      <c r="Q349" s="136">
        <f t="shared" si="107"/>
        <v>0</v>
      </c>
      <c r="R349" s="131">
        <f t="shared" si="114"/>
        <v>0</v>
      </c>
      <c r="S349" s="127">
        <f ca="1">TRUNC(0.02*($P349),8)</f>
        <v>3.0026200000000001E-3</v>
      </c>
      <c r="T349" s="13"/>
      <c r="V349" s="13"/>
      <c r="W349" s="4" t="str">
        <f t="shared" si="115"/>
        <v>J=</v>
      </c>
      <c r="X349" s="30">
        <f t="shared" si="116"/>
        <v>44635</v>
      </c>
      <c r="Y349" s="3"/>
      <c r="Z349" s="71">
        <f>[2]Plan1!$A419</f>
        <v>49268</v>
      </c>
      <c r="AA349" s="71" t="str">
        <f>[2]Plan1!$C419</f>
        <v>Dia Nacional de Zumbi e da Consciência Negra</v>
      </c>
      <c r="AB349" s="64"/>
      <c r="AC349" s="1"/>
      <c r="AD349" s="3"/>
      <c r="AE349" s="3"/>
      <c r="AF349" s="3"/>
      <c r="AG349" s="3"/>
      <c r="AH349" s="3"/>
      <c r="AI349" s="10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ht="18.75" x14ac:dyDescent="0.3">
      <c r="A350" s="36">
        <f t="shared" si="108"/>
        <v>44608</v>
      </c>
      <c r="B350" s="14">
        <f t="shared" ca="1" si="117"/>
        <v>1.15809465</v>
      </c>
      <c r="C350" s="127">
        <f ca="1">(C349-R349+S349)</f>
        <v>1.00661135</v>
      </c>
      <c r="D350" s="12">
        <f ca="1">IF(A350&lt;$B$1,VLOOKUP(A350,[1]DI!$A$4:$B$15000,2,FALSE),0)</f>
        <v>0.1065</v>
      </c>
      <c r="E350" s="13">
        <f t="shared" ca="1" si="118"/>
        <v>1.00040168</v>
      </c>
      <c r="F350" s="13">
        <f ca="1">(TRUNC(PRODUCT($E$12:$E349),16))</f>
        <v>1.0526449494579699</v>
      </c>
      <c r="G350" s="13">
        <f t="shared" si="119"/>
        <v>1</v>
      </c>
      <c r="H350" s="13">
        <f t="shared" ca="1" si="120"/>
        <v>1.0526449499999999</v>
      </c>
      <c r="I350" s="12">
        <f t="shared" si="121"/>
        <v>0.1</v>
      </c>
      <c r="J350" s="30">
        <f t="shared" si="110"/>
        <v>44270</v>
      </c>
      <c r="K350" s="2">
        <f t="shared" si="111"/>
        <v>235</v>
      </c>
      <c r="L350" s="15">
        <f t="shared" si="112"/>
        <v>235</v>
      </c>
      <c r="M350" s="11">
        <f t="shared" si="104"/>
        <v>1.0929500679999999</v>
      </c>
      <c r="N350" s="11">
        <f t="shared" ca="1" si="105"/>
        <v>1.1504883699999999</v>
      </c>
      <c r="O350" s="15">
        <f t="shared" si="113"/>
        <v>0</v>
      </c>
      <c r="P350" s="13">
        <f t="shared" ca="1" si="106"/>
        <v>0.15148329999999999</v>
      </c>
      <c r="Q350" s="19">
        <f t="shared" si="107"/>
        <v>0</v>
      </c>
      <c r="R350" s="13">
        <f t="shared" si="114"/>
        <v>0</v>
      </c>
      <c r="S350" s="13"/>
      <c r="T350" s="13"/>
      <c r="U350" s="13"/>
      <c r="V350" s="13"/>
      <c r="W350" s="4" t="str">
        <f t="shared" si="115"/>
        <v>J=</v>
      </c>
      <c r="X350" s="30">
        <f t="shared" si="116"/>
        <v>44635</v>
      </c>
      <c r="Y350" s="3"/>
      <c r="Z350" s="71">
        <f>[2]Plan1!$A420</f>
        <v>49303</v>
      </c>
      <c r="AA350" s="71" t="str">
        <f>[2]Plan1!$C420</f>
        <v>Natal</v>
      </c>
      <c r="AB350" s="64"/>
      <c r="AC350" s="1"/>
      <c r="AD350" s="3"/>
      <c r="AE350" s="3"/>
      <c r="AF350" s="3"/>
      <c r="AG350" s="3"/>
      <c r="AH350" s="3"/>
      <c r="AI350" s="10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36">
        <f t="shared" si="108"/>
        <v>44609</v>
      </c>
      <c r="B351" s="14">
        <f t="shared" ca="1" si="117"/>
        <v>1.1589981</v>
      </c>
      <c r="C351" s="13">
        <f t="shared" ca="1" si="109"/>
        <v>1.00661135</v>
      </c>
      <c r="D351" s="12">
        <f ca="1">IF(A351&lt;$B$1,VLOOKUP(A351,[1]DI!$A$4:$B$15000,2,FALSE),0)</f>
        <v>0.1065</v>
      </c>
      <c r="E351" s="13">
        <f t="shared" ca="1" si="118"/>
        <v>1.00040168</v>
      </c>
      <c r="F351" s="13">
        <f ca="1">(TRUNC(PRODUCT($E$12:$E350),16))</f>
        <v>1.0530677758812701</v>
      </c>
      <c r="G351" s="13">
        <f t="shared" si="119"/>
        <v>1</v>
      </c>
      <c r="H351" s="13">
        <f t="shared" ca="1" si="120"/>
        <v>1.0530677799999999</v>
      </c>
      <c r="I351" s="12">
        <f t="shared" si="121"/>
        <v>0.1</v>
      </c>
      <c r="J351" s="30">
        <f t="shared" si="110"/>
        <v>44270</v>
      </c>
      <c r="K351" s="2">
        <f t="shared" si="111"/>
        <v>236</v>
      </c>
      <c r="L351" s="15">
        <f t="shared" si="112"/>
        <v>236</v>
      </c>
      <c r="M351" s="11">
        <f t="shared" si="104"/>
        <v>1.0933635159999999</v>
      </c>
      <c r="N351" s="11">
        <f t="shared" ca="1" si="105"/>
        <v>1.1513858910000001</v>
      </c>
      <c r="O351" s="15">
        <f t="shared" si="113"/>
        <v>0</v>
      </c>
      <c r="P351" s="13">
        <f t="shared" ca="1" si="106"/>
        <v>0.15238674999999999</v>
      </c>
      <c r="Q351" s="19">
        <f t="shared" si="107"/>
        <v>0</v>
      </c>
      <c r="R351" s="13">
        <f t="shared" si="114"/>
        <v>0</v>
      </c>
      <c r="S351" s="13"/>
      <c r="T351" s="13"/>
      <c r="U351" s="13"/>
      <c r="V351" s="13"/>
      <c r="W351" s="4" t="str">
        <f t="shared" si="115"/>
        <v>J=</v>
      </c>
      <c r="X351" s="30">
        <f t="shared" si="116"/>
        <v>44635</v>
      </c>
      <c r="Y351" s="3"/>
      <c r="Z351" s="71">
        <f>[2]Plan1!$A421</f>
        <v>49310</v>
      </c>
      <c r="AA351" s="71" t="str">
        <f>[2]Plan1!$C421</f>
        <v>Confraternização Universal</v>
      </c>
      <c r="AB351" s="64"/>
      <c r="AC351" s="1"/>
      <c r="AD351" s="3"/>
      <c r="AE351" s="3"/>
      <c r="AF351" s="3"/>
      <c r="AG351" s="3"/>
      <c r="AH351" s="3"/>
      <c r="AI351" s="10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36">
        <f t="shared" si="108"/>
        <v>44610</v>
      </c>
      <c r="B352" s="14">
        <f t="shared" ca="1" si="117"/>
        <v>1.15990225</v>
      </c>
      <c r="C352" s="13">
        <f t="shared" ca="1" si="109"/>
        <v>1.00661135</v>
      </c>
      <c r="D352" s="12">
        <f ca="1">IF(A352&lt;$B$1,VLOOKUP(A352,[1]DI!$A$4:$B$15000,2,FALSE),0)</f>
        <v>0.1065</v>
      </c>
      <c r="E352" s="13">
        <f t="shared" ca="1" si="118"/>
        <v>1.00040168</v>
      </c>
      <c r="F352" s="13">
        <f ca="1">(TRUNC(PRODUCT($E$12:$E351),16))</f>
        <v>1.05349077214548</v>
      </c>
      <c r="G352" s="13">
        <f t="shared" si="119"/>
        <v>1</v>
      </c>
      <c r="H352" s="13">
        <f t="shared" ca="1" si="120"/>
        <v>1.05349077</v>
      </c>
      <c r="I352" s="12">
        <f t="shared" si="121"/>
        <v>0.1</v>
      </c>
      <c r="J352" s="30">
        <f t="shared" si="110"/>
        <v>44270</v>
      </c>
      <c r="K352" s="2">
        <f t="shared" si="111"/>
        <v>237</v>
      </c>
      <c r="L352" s="15">
        <f t="shared" si="112"/>
        <v>237</v>
      </c>
      <c r="M352" s="11">
        <f t="shared" si="104"/>
        <v>1.093777121</v>
      </c>
      <c r="N352" s="11">
        <f t="shared" ca="1" si="105"/>
        <v>1.152284101</v>
      </c>
      <c r="O352" s="15">
        <f t="shared" si="113"/>
        <v>0</v>
      </c>
      <c r="P352" s="13">
        <f t="shared" ca="1" si="106"/>
        <v>0.15329090000000001</v>
      </c>
      <c r="Q352" s="19">
        <f t="shared" si="107"/>
        <v>0</v>
      </c>
      <c r="R352" s="13">
        <f t="shared" si="114"/>
        <v>0</v>
      </c>
      <c r="S352" s="13"/>
      <c r="T352" s="13"/>
      <c r="U352" s="13"/>
      <c r="V352" s="13"/>
      <c r="W352" s="4" t="str">
        <f t="shared" si="115"/>
        <v>J=</v>
      </c>
      <c r="X352" s="30">
        <f t="shared" si="116"/>
        <v>44635</v>
      </c>
      <c r="Y352" s="3"/>
      <c r="Z352" s="71">
        <f>[2]Plan1!$A422</f>
        <v>49345</v>
      </c>
      <c r="AA352" s="71" t="str">
        <f>[2]Plan1!$C422</f>
        <v>Carnaval</v>
      </c>
      <c r="AB352" s="64"/>
      <c r="AC352" s="1"/>
      <c r="AD352" s="3"/>
      <c r="AE352" s="3"/>
      <c r="AF352" s="3"/>
      <c r="AG352" s="3"/>
      <c r="AH352" s="3"/>
      <c r="AI352" s="10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36">
        <f t="shared" si="108"/>
        <v>44611</v>
      </c>
      <c r="B353" s="14">
        <f t="shared" ca="1" si="117"/>
        <v>1.1608071200000001</v>
      </c>
      <c r="C353" s="13">
        <f t="shared" ca="1" si="109"/>
        <v>1.00661135</v>
      </c>
      <c r="D353" s="12">
        <f ca="1">IF(A353&lt;$B$1,VLOOKUP(A353,[1]DI!$A$4:$B$15000,2,FALSE),0)</f>
        <v>0</v>
      </c>
      <c r="E353" s="13">
        <f t="shared" ca="1" si="118"/>
        <v>1</v>
      </c>
      <c r="F353" s="13">
        <f ca="1">(TRUNC(PRODUCT($E$12:$E352),16))</f>
        <v>1.0539139383188401</v>
      </c>
      <c r="G353" s="13">
        <f t="shared" si="119"/>
        <v>1</v>
      </c>
      <c r="H353" s="13">
        <f t="shared" ca="1" si="120"/>
        <v>1.0539139399999999</v>
      </c>
      <c r="I353" s="12">
        <f t="shared" si="121"/>
        <v>0.1</v>
      </c>
      <c r="J353" s="30">
        <f t="shared" si="110"/>
        <v>44270</v>
      </c>
      <c r="K353" s="2">
        <f t="shared" si="111"/>
        <v>237</v>
      </c>
      <c r="L353" s="15">
        <f t="shared" si="112"/>
        <v>238</v>
      </c>
      <c r="M353" s="11">
        <f t="shared" si="104"/>
        <v>1.0941908819999999</v>
      </c>
      <c r="N353" s="11">
        <f t="shared" ca="1" si="105"/>
        <v>1.1531830240000001</v>
      </c>
      <c r="O353" s="15">
        <f t="shared" si="113"/>
        <v>0</v>
      </c>
      <c r="P353" s="13">
        <f t="shared" ca="1" si="106"/>
        <v>0.15419577000000001</v>
      </c>
      <c r="Q353" s="19">
        <f t="shared" si="107"/>
        <v>0</v>
      </c>
      <c r="R353" s="13">
        <f t="shared" si="114"/>
        <v>0</v>
      </c>
      <c r="S353" s="13"/>
      <c r="T353" s="13"/>
      <c r="U353" s="13"/>
      <c r="V353" s="13"/>
      <c r="W353" s="4" t="str">
        <f t="shared" si="115"/>
        <v>J=</v>
      </c>
      <c r="X353" s="30">
        <f t="shared" si="116"/>
        <v>44635</v>
      </c>
      <c r="Y353" s="3"/>
      <c r="Z353" s="71">
        <f>[2]Plan1!$A423</f>
        <v>49346</v>
      </c>
      <c r="AA353" s="71" t="str">
        <f>[2]Plan1!$C423</f>
        <v>Carnaval</v>
      </c>
      <c r="AB353" s="64"/>
      <c r="AC353" s="1"/>
      <c r="AD353" s="3"/>
      <c r="AE353" s="3"/>
      <c r="AF353" s="3"/>
      <c r="AG353" s="3"/>
      <c r="AH353" s="3"/>
      <c r="AI353" s="10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36">
        <f t="shared" si="108"/>
        <v>44612</v>
      </c>
      <c r="B354" s="14">
        <f t="shared" ca="1" si="117"/>
        <v>1.1608071200000001</v>
      </c>
      <c r="C354" s="13">
        <f t="shared" ca="1" si="109"/>
        <v>1.00661135</v>
      </c>
      <c r="D354" s="12">
        <f ca="1">IF(A354&lt;$B$1,VLOOKUP(A354,[1]DI!$A$4:$B$15000,2,FALSE),0)</f>
        <v>0</v>
      </c>
      <c r="E354" s="13">
        <f t="shared" ca="1" si="118"/>
        <v>1</v>
      </c>
      <c r="F354" s="13">
        <f ca="1">(TRUNC(PRODUCT($E$12:$E353),16))</f>
        <v>1.0539139383188401</v>
      </c>
      <c r="G354" s="13">
        <f t="shared" si="119"/>
        <v>1</v>
      </c>
      <c r="H354" s="13">
        <f t="shared" ca="1" si="120"/>
        <v>1.0539139399999999</v>
      </c>
      <c r="I354" s="12">
        <f t="shared" si="121"/>
        <v>0.1</v>
      </c>
      <c r="J354" s="30">
        <f t="shared" si="110"/>
        <v>44270</v>
      </c>
      <c r="K354" s="2">
        <f t="shared" si="111"/>
        <v>237</v>
      </c>
      <c r="L354" s="15">
        <f t="shared" si="112"/>
        <v>238</v>
      </c>
      <c r="M354" s="11">
        <f t="shared" si="104"/>
        <v>1.0941908819999999</v>
      </c>
      <c r="N354" s="11">
        <f t="shared" ca="1" si="105"/>
        <v>1.1531830240000001</v>
      </c>
      <c r="O354" s="15">
        <f t="shared" si="113"/>
        <v>0</v>
      </c>
      <c r="P354" s="13">
        <f t="shared" ca="1" si="106"/>
        <v>0.15419577000000001</v>
      </c>
      <c r="Q354" s="19">
        <f t="shared" si="107"/>
        <v>0</v>
      </c>
      <c r="R354" s="13">
        <f t="shared" si="114"/>
        <v>0</v>
      </c>
      <c r="S354" s="13"/>
      <c r="T354" s="13"/>
      <c r="U354" s="13"/>
      <c r="V354" s="13"/>
      <c r="W354" s="4" t="str">
        <f t="shared" si="115"/>
        <v>J=</v>
      </c>
      <c r="X354" s="30">
        <f t="shared" si="116"/>
        <v>44635</v>
      </c>
      <c r="Y354" s="3"/>
      <c r="Z354" s="71">
        <f>[2]Plan1!$A424</f>
        <v>49391</v>
      </c>
      <c r="AA354" s="71" t="str">
        <f>[2]Plan1!$C424</f>
        <v>Paixão de Cristo</v>
      </c>
      <c r="AB354" s="64"/>
      <c r="AC354" s="1"/>
      <c r="AD354" s="3"/>
      <c r="AE354" s="3"/>
      <c r="AF354" s="3"/>
      <c r="AG354" s="3"/>
      <c r="AH354" s="3"/>
      <c r="AI354" s="10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36">
        <f t="shared" si="108"/>
        <v>44613</v>
      </c>
      <c r="B355" s="14">
        <f t="shared" ca="1" si="117"/>
        <v>1.1608071200000001</v>
      </c>
      <c r="C355" s="13">
        <f t="shared" ca="1" si="109"/>
        <v>1.00661135</v>
      </c>
      <c r="D355" s="12">
        <f ca="1">IF(A355&lt;$B$1,VLOOKUP(A355,[1]DI!$A$4:$B$15000,2,FALSE),0)</f>
        <v>0.1065</v>
      </c>
      <c r="E355" s="13">
        <f t="shared" ca="1" si="118"/>
        <v>1.00040168</v>
      </c>
      <c r="F355" s="13">
        <f ca="1">(TRUNC(PRODUCT($E$12:$E354),16))</f>
        <v>1.0539139383188401</v>
      </c>
      <c r="G355" s="13">
        <f t="shared" si="119"/>
        <v>1</v>
      </c>
      <c r="H355" s="13">
        <f t="shared" ca="1" si="120"/>
        <v>1.0539139399999999</v>
      </c>
      <c r="I355" s="12">
        <f t="shared" si="121"/>
        <v>0.1</v>
      </c>
      <c r="J355" s="30">
        <f t="shared" si="110"/>
        <v>44270</v>
      </c>
      <c r="K355" s="2">
        <f t="shared" si="111"/>
        <v>238</v>
      </c>
      <c r="L355" s="15">
        <f t="shared" si="112"/>
        <v>238</v>
      </c>
      <c r="M355" s="11">
        <f t="shared" si="104"/>
        <v>1.0941908819999999</v>
      </c>
      <c r="N355" s="11">
        <f t="shared" ca="1" si="105"/>
        <v>1.1531830240000001</v>
      </c>
      <c r="O355" s="15">
        <f t="shared" si="113"/>
        <v>0</v>
      </c>
      <c r="P355" s="13">
        <f t="shared" ca="1" si="106"/>
        <v>0.15419577000000001</v>
      </c>
      <c r="Q355" s="19">
        <f t="shared" si="107"/>
        <v>0</v>
      </c>
      <c r="R355" s="13">
        <f t="shared" si="114"/>
        <v>0</v>
      </c>
      <c r="S355" s="13"/>
      <c r="T355" s="13"/>
      <c r="U355" s="13"/>
      <c r="V355" s="13"/>
      <c r="W355" s="4" t="str">
        <f t="shared" si="115"/>
        <v>J=</v>
      </c>
      <c r="X355" s="30">
        <f t="shared" si="116"/>
        <v>44635</v>
      </c>
      <c r="Y355" s="3"/>
      <c r="Z355" s="71">
        <f>[2]Plan1!$A425</f>
        <v>49420</v>
      </c>
      <c r="AA355" s="71" t="str">
        <f>[2]Plan1!$C425</f>
        <v>Tiradentes</v>
      </c>
      <c r="AB355" s="64"/>
      <c r="AC355" s="1"/>
      <c r="AD355" s="3"/>
      <c r="AE355" s="3"/>
      <c r="AF355" s="3"/>
      <c r="AG355" s="3"/>
      <c r="AH355" s="3"/>
      <c r="AI355" s="10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36">
        <f t="shared" si="108"/>
        <v>44614</v>
      </c>
      <c r="B356" s="14">
        <f t="shared" ca="1" si="117"/>
        <v>1.1617126799999999</v>
      </c>
      <c r="C356" s="13">
        <f t="shared" ca="1" si="109"/>
        <v>1.00661135</v>
      </c>
      <c r="D356" s="12">
        <f ca="1">IF(A356&lt;$B$1,VLOOKUP(A356,[1]DI!$A$4:$B$15000,2,FALSE),0)</f>
        <v>0.1065</v>
      </c>
      <c r="E356" s="13">
        <f t="shared" ca="1" si="118"/>
        <v>1.00040168</v>
      </c>
      <c r="F356" s="13">
        <f ca="1">(TRUNC(PRODUCT($E$12:$E355),16))</f>
        <v>1.05433727446958</v>
      </c>
      <c r="G356" s="13">
        <f t="shared" si="119"/>
        <v>1</v>
      </c>
      <c r="H356" s="13">
        <f t="shared" ca="1" si="120"/>
        <v>1.05433727</v>
      </c>
      <c r="I356" s="12">
        <f t="shared" si="121"/>
        <v>0.1</v>
      </c>
      <c r="J356" s="30">
        <f t="shared" si="110"/>
        <v>44270</v>
      </c>
      <c r="K356" s="2">
        <f t="shared" si="111"/>
        <v>239</v>
      </c>
      <c r="L356" s="15">
        <f t="shared" si="112"/>
        <v>239</v>
      </c>
      <c r="M356" s="11">
        <f t="shared" si="104"/>
        <v>1.0946047999999999</v>
      </c>
      <c r="N356" s="11">
        <f t="shared" ca="1" si="105"/>
        <v>1.1540826369999999</v>
      </c>
      <c r="O356" s="15">
        <f t="shared" si="113"/>
        <v>0</v>
      </c>
      <c r="P356" s="13">
        <f t="shared" ca="1" si="106"/>
        <v>0.15510133000000001</v>
      </c>
      <c r="Q356" s="19">
        <f t="shared" si="107"/>
        <v>0</v>
      </c>
      <c r="R356" s="13">
        <f t="shared" si="114"/>
        <v>0</v>
      </c>
      <c r="S356" s="13"/>
      <c r="T356" s="13"/>
      <c r="U356" s="13"/>
      <c r="V356" s="13"/>
      <c r="W356" s="4" t="str">
        <f t="shared" si="115"/>
        <v>J=</v>
      </c>
      <c r="X356" s="30">
        <f t="shared" si="116"/>
        <v>44635</v>
      </c>
      <c r="Y356" s="3"/>
      <c r="Z356" s="71">
        <f>[2]Plan1!$A426</f>
        <v>49430</v>
      </c>
      <c r="AA356" s="71" t="str">
        <f>[2]Plan1!$C426</f>
        <v>Dia do Trabalho</v>
      </c>
      <c r="AB356" s="64"/>
      <c r="AC356" s="1"/>
      <c r="AD356" s="3"/>
      <c r="AE356" s="3"/>
      <c r="AF356" s="3"/>
      <c r="AG356" s="3"/>
      <c r="AH356" s="3"/>
      <c r="AI356" s="10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36">
        <f t="shared" si="108"/>
        <v>44615</v>
      </c>
      <c r="B357" s="14">
        <f t="shared" ca="1" si="117"/>
        <v>1.1626189499999999</v>
      </c>
      <c r="C357" s="13">
        <f t="shared" ca="1" si="109"/>
        <v>1.00661135</v>
      </c>
      <c r="D357" s="12">
        <f ca="1">IF(A357&lt;$B$1,VLOOKUP(A357,[1]DI!$A$4:$B$15000,2,FALSE),0)</f>
        <v>0.1065</v>
      </c>
      <c r="E357" s="13">
        <f t="shared" ca="1" si="118"/>
        <v>1.00040168</v>
      </c>
      <c r="F357" s="13">
        <f ca="1">(TRUNC(PRODUCT($E$12:$E356),16))</f>
        <v>1.05476078066599</v>
      </c>
      <c r="G357" s="13">
        <f t="shared" si="119"/>
        <v>1</v>
      </c>
      <c r="H357" s="13">
        <f t="shared" ca="1" si="120"/>
        <v>1.0547607800000001</v>
      </c>
      <c r="I357" s="12">
        <f t="shared" si="121"/>
        <v>0.1</v>
      </c>
      <c r="J357" s="30">
        <f t="shared" si="110"/>
        <v>44270</v>
      </c>
      <c r="K357" s="2">
        <f t="shared" si="111"/>
        <v>240</v>
      </c>
      <c r="L357" s="15">
        <f t="shared" si="112"/>
        <v>240</v>
      </c>
      <c r="M357" s="11">
        <f t="shared" si="104"/>
        <v>1.095018874</v>
      </c>
      <c r="N357" s="11">
        <f t="shared" ca="1" si="105"/>
        <v>1.1549829620000001</v>
      </c>
      <c r="O357" s="15">
        <f t="shared" si="113"/>
        <v>0</v>
      </c>
      <c r="P357" s="13">
        <f t="shared" ca="1" si="106"/>
        <v>0.1560076</v>
      </c>
      <c r="Q357" s="19">
        <f t="shared" si="107"/>
        <v>0</v>
      </c>
      <c r="R357" s="13">
        <f t="shared" si="114"/>
        <v>0</v>
      </c>
      <c r="S357" s="13"/>
      <c r="T357" s="13"/>
      <c r="U357" s="13"/>
      <c r="V357" s="13"/>
      <c r="W357" s="4" t="str">
        <f t="shared" si="115"/>
        <v>J=</v>
      </c>
      <c r="X357" s="30">
        <f t="shared" si="116"/>
        <v>44635</v>
      </c>
      <c r="Y357" s="3"/>
      <c r="Z357" s="71">
        <f>[2]Plan1!$A427</f>
        <v>49453</v>
      </c>
      <c r="AA357" s="71" t="str">
        <f>[2]Plan1!$C427</f>
        <v>Corpus Christi</v>
      </c>
      <c r="AB357" s="64"/>
      <c r="AC357" s="1"/>
      <c r="AD357" s="3"/>
      <c r="AE357" s="3"/>
      <c r="AF357" s="3"/>
      <c r="AG357" s="3"/>
      <c r="AH357" s="3"/>
      <c r="AI357" s="10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36">
        <f t="shared" si="108"/>
        <v>44616</v>
      </c>
      <c r="B358" s="14">
        <f t="shared" ca="1" si="117"/>
        <v>1.16352594</v>
      </c>
      <c r="C358" s="13">
        <f t="shared" ca="1" si="109"/>
        <v>1.00661135</v>
      </c>
      <c r="D358" s="12">
        <f ca="1">IF(A358&lt;$B$1,VLOOKUP(A358,[1]DI!$A$4:$B$15000,2,FALSE),0)</f>
        <v>0.1065</v>
      </c>
      <c r="E358" s="13">
        <f t="shared" ca="1" si="118"/>
        <v>1.00040168</v>
      </c>
      <c r="F358" s="13">
        <f ca="1">(TRUNC(PRODUCT($E$12:$E357),16))</f>
        <v>1.05518445697637</v>
      </c>
      <c r="G358" s="13">
        <f t="shared" si="119"/>
        <v>1</v>
      </c>
      <c r="H358" s="13">
        <f t="shared" ca="1" si="120"/>
        <v>1.05518446</v>
      </c>
      <c r="I358" s="12">
        <f t="shared" si="121"/>
        <v>0.1</v>
      </c>
      <c r="J358" s="30">
        <f t="shared" si="110"/>
        <v>44270</v>
      </c>
      <c r="K358" s="2">
        <f t="shared" si="111"/>
        <v>241</v>
      </c>
      <c r="L358" s="15">
        <f t="shared" si="112"/>
        <v>241</v>
      </c>
      <c r="M358" s="11">
        <f t="shared" si="104"/>
        <v>1.0954331049999999</v>
      </c>
      <c r="N358" s="11">
        <f t="shared" ca="1" si="105"/>
        <v>1.1558839889999999</v>
      </c>
      <c r="O358" s="15">
        <f t="shared" si="113"/>
        <v>0</v>
      </c>
      <c r="P358" s="13">
        <f t="shared" ca="1" si="106"/>
        <v>0.15691458999999999</v>
      </c>
      <c r="Q358" s="19">
        <f t="shared" si="107"/>
        <v>0</v>
      </c>
      <c r="R358" s="13">
        <f t="shared" si="114"/>
        <v>0</v>
      </c>
      <c r="S358" s="13"/>
      <c r="T358" s="13"/>
      <c r="U358" s="13"/>
      <c r="V358" s="13"/>
      <c r="W358" s="4" t="str">
        <f t="shared" si="115"/>
        <v>J=</v>
      </c>
      <c r="X358" s="30">
        <f t="shared" si="116"/>
        <v>44635</v>
      </c>
      <c r="Y358" s="3"/>
      <c r="Z358" s="71">
        <f>[2]Plan1!$A428</f>
        <v>49559</v>
      </c>
      <c r="AA358" s="71" t="str">
        <f>[2]Plan1!$C428</f>
        <v>Independência do Brasil</v>
      </c>
      <c r="AB358" s="64"/>
      <c r="AC358" s="1"/>
      <c r="AD358" s="3"/>
      <c r="AE358" s="3"/>
      <c r="AF358" s="3"/>
      <c r="AG358" s="3"/>
      <c r="AH358" s="3"/>
      <c r="AI358" s="10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36">
        <f t="shared" si="108"/>
        <v>44617</v>
      </c>
      <c r="B359" s="14">
        <f t="shared" ca="1" si="117"/>
        <v>1.1644336200000001</v>
      </c>
      <c r="C359" s="13">
        <f t="shared" ca="1" si="109"/>
        <v>1.00661135</v>
      </c>
      <c r="D359" s="12">
        <f ca="1">IF(A359&lt;$B$1,VLOOKUP(A359,[1]DI!$A$4:$B$15000,2,FALSE),0)</f>
        <v>0.1065</v>
      </c>
      <c r="E359" s="13">
        <f t="shared" ca="1" si="118"/>
        <v>1.00040168</v>
      </c>
      <c r="F359" s="13">
        <f ca="1">(TRUNC(PRODUCT($E$12:$E358),16))</f>
        <v>1.05560830346905</v>
      </c>
      <c r="G359" s="13">
        <f t="shared" si="119"/>
        <v>1</v>
      </c>
      <c r="H359" s="13">
        <f t="shared" ca="1" si="120"/>
        <v>1.0556083000000001</v>
      </c>
      <c r="I359" s="12">
        <f t="shared" si="121"/>
        <v>0.1</v>
      </c>
      <c r="J359" s="30">
        <f t="shared" si="110"/>
        <v>44270</v>
      </c>
      <c r="K359" s="2">
        <f t="shared" si="111"/>
        <v>242</v>
      </c>
      <c r="L359" s="15">
        <f t="shared" si="112"/>
        <v>242</v>
      </c>
      <c r="M359" s="11">
        <f t="shared" si="104"/>
        <v>1.095847493</v>
      </c>
      <c r="N359" s="11">
        <f t="shared" ca="1" si="105"/>
        <v>1.156785709</v>
      </c>
      <c r="O359" s="15">
        <f t="shared" si="113"/>
        <v>0</v>
      </c>
      <c r="P359" s="13">
        <f t="shared" ca="1" si="106"/>
        <v>0.15782226999999999</v>
      </c>
      <c r="Q359" s="19">
        <f t="shared" si="107"/>
        <v>0</v>
      </c>
      <c r="R359" s="13">
        <f t="shared" si="114"/>
        <v>0</v>
      </c>
      <c r="S359" s="13"/>
      <c r="T359" s="13"/>
      <c r="U359" s="13"/>
      <c r="V359" s="13"/>
      <c r="W359" s="4" t="str">
        <f t="shared" si="115"/>
        <v>J=</v>
      </c>
      <c r="X359" s="30">
        <f t="shared" si="116"/>
        <v>44635</v>
      </c>
      <c r="Y359" s="3"/>
      <c r="Z359" s="71">
        <f>[2]Plan1!$A429</f>
        <v>49594</v>
      </c>
      <c r="AA359" s="71" t="str">
        <f>[2]Plan1!$C429</f>
        <v>Nossa Sr.a Aparecida - Padroeira do Brasil</v>
      </c>
      <c r="AB359" s="64"/>
      <c r="AC359" s="1"/>
      <c r="AD359" s="3"/>
      <c r="AE359" s="3"/>
      <c r="AF359" s="3"/>
      <c r="AG359" s="3"/>
      <c r="AH359" s="3"/>
      <c r="AI359" s="10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36">
        <f t="shared" si="108"/>
        <v>44618</v>
      </c>
      <c r="B360" s="14">
        <f t="shared" ca="1" si="117"/>
        <v>1.16534202</v>
      </c>
      <c r="C360" s="13">
        <f t="shared" ca="1" si="109"/>
        <v>1.00661135</v>
      </c>
      <c r="D360" s="12">
        <f ca="1">IF(A360&lt;$B$1,VLOOKUP(A360,[1]DI!$A$4:$B$15000,2,FALSE),0)</f>
        <v>0</v>
      </c>
      <c r="E360" s="13">
        <f t="shared" ca="1" si="118"/>
        <v>1</v>
      </c>
      <c r="F360" s="13">
        <f ca="1">(TRUNC(PRODUCT($E$12:$E359),16))</f>
        <v>1.05603232021239</v>
      </c>
      <c r="G360" s="13">
        <f t="shared" si="119"/>
        <v>1</v>
      </c>
      <c r="H360" s="13">
        <f t="shared" ca="1" si="120"/>
        <v>1.0560323199999999</v>
      </c>
      <c r="I360" s="12">
        <f t="shared" si="121"/>
        <v>0.1</v>
      </c>
      <c r="J360" s="30">
        <f t="shared" si="110"/>
        <v>44270</v>
      </c>
      <c r="K360" s="2">
        <f t="shared" si="111"/>
        <v>242</v>
      </c>
      <c r="L360" s="15">
        <f t="shared" si="112"/>
        <v>243</v>
      </c>
      <c r="M360" s="11">
        <f t="shared" si="104"/>
        <v>1.096262037</v>
      </c>
      <c r="N360" s="11">
        <f t="shared" ca="1" si="105"/>
        <v>1.157688142</v>
      </c>
      <c r="O360" s="15">
        <f t="shared" si="113"/>
        <v>0</v>
      </c>
      <c r="P360" s="13">
        <f t="shared" ca="1" si="106"/>
        <v>0.15873066999999999</v>
      </c>
      <c r="Q360" s="19">
        <f t="shared" si="107"/>
        <v>0</v>
      </c>
      <c r="R360" s="13">
        <f t="shared" si="114"/>
        <v>0</v>
      </c>
      <c r="S360" s="13"/>
      <c r="T360" s="13"/>
      <c r="U360" s="13"/>
      <c r="V360" s="13"/>
      <c r="W360" s="4" t="str">
        <f t="shared" si="115"/>
        <v>J=</v>
      </c>
      <c r="X360" s="30">
        <f t="shared" si="116"/>
        <v>44635</v>
      </c>
      <c r="Y360" s="3"/>
      <c r="Z360" s="71">
        <f>[2]Plan1!$A430</f>
        <v>49615</v>
      </c>
      <c r="AA360" s="71" t="str">
        <f>[2]Plan1!$C430</f>
        <v>Finados</v>
      </c>
      <c r="AB360" s="64"/>
      <c r="AC360" s="1"/>
      <c r="AD360" s="3"/>
      <c r="AE360" s="3"/>
      <c r="AF360" s="3"/>
      <c r="AG360" s="3"/>
      <c r="AH360" s="3"/>
      <c r="AI360" s="10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36">
        <f t="shared" si="108"/>
        <v>44619</v>
      </c>
      <c r="B361" s="14">
        <f t="shared" ca="1" si="117"/>
        <v>1.16534202</v>
      </c>
      <c r="C361" s="13">
        <f t="shared" ca="1" si="109"/>
        <v>1.00661135</v>
      </c>
      <c r="D361" s="12">
        <f ca="1">IF(A361&lt;$B$1,VLOOKUP(A361,[1]DI!$A$4:$B$15000,2,FALSE),0)</f>
        <v>0</v>
      </c>
      <c r="E361" s="13">
        <f t="shared" ca="1" si="118"/>
        <v>1</v>
      </c>
      <c r="F361" s="13">
        <f ca="1">(TRUNC(PRODUCT($E$12:$E360),16))</f>
        <v>1.05603232021239</v>
      </c>
      <c r="G361" s="13">
        <f t="shared" si="119"/>
        <v>1</v>
      </c>
      <c r="H361" s="13">
        <f t="shared" ca="1" si="120"/>
        <v>1.0560323199999999</v>
      </c>
      <c r="I361" s="12">
        <f t="shared" si="121"/>
        <v>0.1</v>
      </c>
      <c r="J361" s="30">
        <f t="shared" si="110"/>
        <v>44270</v>
      </c>
      <c r="K361" s="2">
        <f t="shared" si="111"/>
        <v>242</v>
      </c>
      <c r="L361" s="15">
        <f t="shared" si="112"/>
        <v>243</v>
      </c>
      <c r="M361" s="11">
        <f t="shared" si="104"/>
        <v>1.096262037</v>
      </c>
      <c r="N361" s="11">
        <f t="shared" ca="1" si="105"/>
        <v>1.157688142</v>
      </c>
      <c r="O361" s="15">
        <f t="shared" si="113"/>
        <v>0</v>
      </c>
      <c r="P361" s="13">
        <f t="shared" ca="1" si="106"/>
        <v>0.15873066999999999</v>
      </c>
      <c r="Q361" s="19">
        <f t="shared" si="107"/>
        <v>0</v>
      </c>
      <c r="R361" s="13">
        <f t="shared" si="114"/>
        <v>0</v>
      </c>
      <c r="S361" s="13"/>
      <c r="T361" s="13"/>
      <c r="U361" s="13"/>
      <c r="V361" s="13"/>
      <c r="W361" s="4" t="str">
        <f t="shared" si="115"/>
        <v>J=</v>
      </c>
      <c r="X361" s="30">
        <f t="shared" si="116"/>
        <v>44635</v>
      </c>
      <c r="Y361" s="3"/>
      <c r="Z361" s="71">
        <f>[2]Plan1!$A431</f>
        <v>49628</v>
      </c>
      <c r="AA361" s="71" t="str">
        <f>[2]Plan1!$C431</f>
        <v>Proclamação da República</v>
      </c>
      <c r="AB361" s="64"/>
      <c r="AC361" s="1"/>
      <c r="AD361" s="3"/>
      <c r="AE361" s="3"/>
      <c r="AF361" s="3"/>
      <c r="AG361" s="3"/>
      <c r="AH361" s="3"/>
      <c r="AI361" s="10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36">
        <f t="shared" si="108"/>
        <v>44620</v>
      </c>
      <c r="B362" s="14">
        <f t="shared" ca="1" si="117"/>
        <v>1.16534202</v>
      </c>
      <c r="C362" s="13">
        <f t="shared" ca="1" si="109"/>
        <v>1.00661135</v>
      </c>
      <c r="D362" s="12">
        <f ca="1">IF(A362&lt;$B$1,VLOOKUP(A362,[1]DI!$A$4:$B$15000,2,FALSE),0)</f>
        <v>0</v>
      </c>
      <c r="E362" s="13">
        <f t="shared" ca="1" si="118"/>
        <v>1</v>
      </c>
      <c r="F362" s="13">
        <f ca="1">(TRUNC(PRODUCT($E$12:$E361),16))</f>
        <v>1.05603232021239</v>
      </c>
      <c r="G362" s="13">
        <f t="shared" si="119"/>
        <v>1</v>
      </c>
      <c r="H362" s="13">
        <f t="shared" ca="1" si="120"/>
        <v>1.0560323199999999</v>
      </c>
      <c r="I362" s="12">
        <f t="shared" si="121"/>
        <v>0.1</v>
      </c>
      <c r="J362" s="30">
        <f t="shared" si="110"/>
        <v>44270</v>
      </c>
      <c r="K362" s="2">
        <f t="shared" si="111"/>
        <v>242</v>
      </c>
      <c r="L362" s="15">
        <f t="shared" si="112"/>
        <v>243</v>
      </c>
      <c r="M362" s="11">
        <f t="shared" si="104"/>
        <v>1.096262037</v>
      </c>
      <c r="N362" s="11">
        <f t="shared" ca="1" si="105"/>
        <v>1.157688142</v>
      </c>
      <c r="O362" s="15">
        <f t="shared" si="113"/>
        <v>0</v>
      </c>
      <c r="P362" s="13">
        <f t="shared" ca="1" si="106"/>
        <v>0.15873066999999999</v>
      </c>
      <c r="Q362" s="19">
        <f t="shared" si="107"/>
        <v>0</v>
      </c>
      <c r="R362" s="13">
        <f t="shared" si="114"/>
        <v>0</v>
      </c>
      <c r="S362" s="13"/>
      <c r="T362" s="13"/>
      <c r="U362" s="13"/>
      <c r="V362" s="13"/>
      <c r="W362" s="4" t="str">
        <f t="shared" si="115"/>
        <v>J=</v>
      </c>
      <c r="X362" s="30">
        <f t="shared" si="116"/>
        <v>44635</v>
      </c>
      <c r="Y362" s="3"/>
      <c r="Z362" s="71">
        <f>[2]Plan1!$A432</f>
        <v>49633</v>
      </c>
      <c r="AA362" s="71" t="str">
        <f>[2]Plan1!$C432</f>
        <v>Dia Nacional de Zumbi e da Consciência Negra</v>
      </c>
      <c r="AB362" s="64"/>
      <c r="AC362" s="1"/>
      <c r="AD362" s="3"/>
      <c r="AE362" s="3"/>
      <c r="AF362" s="3"/>
      <c r="AG362" s="3"/>
      <c r="AH362" s="3"/>
      <c r="AI362" s="10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36">
        <f t="shared" si="108"/>
        <v>44621</v>
      </c>
      <c r="B363" s="14">
        <f t="shared" ca="1" si="117"/>
        <v>1.16534202</v>
      </c>
      <c r="C363" s="13">
        <f t="shared" ca="1" si="109"/>
        <v>1.00661135</v>
      </c>
      <c r="D363" s="12">
        <f ca="1">IF(A363&lt;$B$1,VLOOKUP(A363,[1]DI!$A$4:$B$15000,2,FALSE),0)</f>
        <v>0</v>
      </c>
      <c r="E363" s="13">
        <f t="shared" ca="1" si="118"/>
        <v>1</v>
      </c>
      <c r="F363" s="13">
        <f ca="1">(TRUNC(PRODUCT($E$12:$E362),16))</f>
        <v>1.05603232021239</v>
      </c>
      <c r="G363" s="13">
        <f t="shared" si="119"/>
        <v>1</v>
      </c>
      <c r="H363" s="13">
        <f t="shared" ca="1" si="120"/>
        <v>1.0560323199999999</v>
      </c>
      <c r="I363" s="12">
        <f t="shared" si="121"/>
        <v>0.1</v>
      </c>
      <c r="J363" s="30">
        <f t="shared" si="110"/>
        <v>44270</v>
      </c>
      <c r="K363" s="2">
        <f t="shared" si="111"/>
        <v>242</v>
      </c>
      <c r="L363" s="15">
        <f t="shared" si="112"/>
        <v>243</v>
      </c>
      <c r="M363" s="11">
        <f t="shared" si="104"/>
        <v>1.096262037</v>
      </c>
      <c r="N363" s="11">
        <f t="shared" ca="1" si="105"/>
        <v>1.157688142</v>
      </c>
      <c r="O363" s="15">
        <f t="shared" si="113"/>
        <v>0</v>
      </c>
      <c r="P363" s="13">
        <f t="shared" ca="1" si="106"/>
        <v>0.15873066999999999</v>
      </c>
      <c r="Q363" s="19">
        <f t="shared" si="107"/>
        <v>0</v>
      </c>
      <c r="R363" s="13">
        <f t="shared" si="114"/>
        <v>0</v>
      </c>
      <c r="S363" s="13"/>
      <c r="T363" s="13"/>
      <c r="U363" s="13"/>
      <c r="V363" s="13"/>
      <c r="W363" s="4" t="str">
        <f t="shared" si="115"/>
        <v>J=</v>
      </c>
      <c r="X363" s="30">
        <f t="shared" si="116"/>
        <v>44635</v>
      </c>
      <c r="Y363" s="3"/>
      <c r="Z363" s="71">
        <f>[2]Plan1!$A433</f>
        <v>49668</v>
      </c>
      <c r="AA363" s="71" t="str">
        <f>[2]Plan1!$C433</f>
        <v>Natal</v>
      </c>
      <c r="AB363" s="64"/>
      <c r="AC363" s="1"/>
      <c r="AD363" s="3"/>
      <c r="AE363" s="3"/>
      <c r="AF363" s="3"/>
      <c r="AG363" s="3"/>
      <c r="AH363" s="3"/>
      <c r="AI363" s="10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36">
        <f t="shared" si="108"/>
        <v>44622</v>
      </c>
      <c r="B364" s="14">
        <f t="shared" ca="1" si="117"/>
        <v>1.16534202</v>
      </c>
      <c r="C364" s="13">
        <f t="shared" ca="1" si="109"/>
        <v>1.00661135</v>
      </c>
      <c r="D364" s="12">
        <f ca="1">IF(A364&lt;$B$1,VLOOKUP(A364,[1]DI!$A$4:$B$15000,2,FALSE),0)</f>
        <v>0.1065</v>
      </c>
      <c r="E364" s="13">
        <f t="shared" ca="1" si="118"/>
        <v>1.00040168</v>
      </c>
      <c r="F364" s="13">
        <f ca="1">(TRUNC(PRODUCT($E$12:$E363),16))</f>
        <v>1.05603232021239</v>
      </c>
      <c r="G364" s="13">
        <f t="shared" si="119"/>
        <v>1</v>
      </c>
      <c r="H364" s="13">
        <f t="shared" ca="1" si="120"/>
        <v>1.0560323199999999</v>
      </c>
      <c r="I364" s="12">
        <f t="shared" si="121"/>
        <v>0.1</v>
      </c>
      <c r="J364" s="30">
        <f t="shared" si="110"/>
        <v>44270</v>
      </c>
      <c r="K364" s="2">
        <f t="shared" si="111"/>
        <v>243</v>
      </c>
      <c r="L364" s="15">
        <f t="shared" si="112"/>
        <v>243</v>
      </c>
      <c r="M364" s="11">
        <f t="shared" si="104"/>
        <v>1.096262037</v>
      </c>
      <c r="N364" s="11">
        <f t="shared" ca="1" si="105"/>
        <v>1.157688142</v>
      </c>
      <c r="O364" s="15">
        <f t="shared" si="113"/>
        <v>0</v>
      </c>
      <c r="P364" s="13">
        <f t="shared" ca="1" si="106"/>
        <v>0.15873066999999999</v>
      </c>
      <c r="Q364" s="19">
        <f t="shared" si="107"/>
        <v>0</v>
      </c>
      <c r="R364" s="13">
        <f t="shared" si="114"/>
        <v>0</v>
      </c>
      <c r="S364" s="13"/>
      <c r="T364" s="13"/>
      <c r="U364" s="13"/>
      <c r="V364" s="13"/>
      <c r="W364" s="4" t="str">
        <f t="shared" si="115"/>
        <v>J=</v>
      </c>
      <c r="X364" s="30">
        <f t="shared" si="116"/>
        <v>44635</v>
      </c>
      <c r="Y364" s="3"/>
      <c r="Z364" s="71">
        <f>[2]Plan1!$A434</f>
        <v>49675</v>
      </c>
      <c r="AA364" s="71" t="str">
        <f>[2]Plan1!$C434</f>
        <v>Confraternização Universal</v>
      </c>
      <c r="AB364" s="64"/>
      <c r="AC364" s="1"/>
      <c r="AD364" s="3"/>
      <c r="AE364" s="3"/>
      <c r="AF364" s="3"/>
      <c r="AG364" s="3"/>
      <c r="AH364" s="3"/>
      <c r="AI364" s="10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36">
        <f t="shared" si="108"/>
        <v>44623</v>
      </c>
      <c r="B365" s="14">
        <f t="shared" ca="1" si="117"/>
        <v>1.16625113</v>
      </c>
      <c r="C365" s="13">
        <f t="shared" ca="1" si="109"/>
        <v>1.00661135</v>
      </c>
      <c r="D365" s="12">
        <f ca="1">IF(A365&lt;$B$1,VLOOKUP(A365,[1]DI!$A$4:$B$15000,2,FALSE),0)</f>
        <v>0.1065</v>
      </c>
      <c r="E365" s="13">
        <f t="shared" ca="1" si="118"/>
        <v>1.00040168</v>
      </c>
      <c r="F365" s="13">
        <f ca="1">(TRUNC(PRODUCT($E$12:$E364),16))</f>
        <v>1.05645650727477</v>
      </c>
      <c r="G365" s="13">
        <f t="shared" si="119"/>
        <v>1</v>
      </c>
      <c r="H365" s="13">
        <f t="shared" ca="1" si="120"/>
        <v>1.0564565100000001</v>
      </c>
      <c r="I365" s="12">
        <f t="shared" si="121"/>
        <v>0.1</v>
      </c>
      <c r="J365" s="30">
        <f t="shared" si="110"/>
        <v>44270</v>
      </c>
      <c r="K365" s="2">
        <f t="shared" si="111"/>
        <v>244</v>
      </c>
      <c r="L365" s="15">
        <f t="shared" si="112"/>
        <v>244</v>
      </c>
      <c r="M365" s="11">
        <f t="shared" si="104"/>
        <v>1.096676738</v>
      </c>
      <c r="N365" s="11">
        <f t="shared" ca="1" si="105"/>
        <v>1.1585912789999999</v>
      </c>
      <c r="O365" s="15">
        <f t="shared" si="113"/>
        <v>0</v>
      </c>
      <c r="P365" s="13">
        <f t="shared" ca="1" si="106"/>
        <v>0.15963978000000001</v>
      </c>
      <c r="Q365" s="19">
        <f t="shared" si="107"/>
        <v>0</v>
      </c>
      <c r="R365" s="13">
        <f t="shared" si="114"/>
        <v>0</v>
      </c>
      <c r="S365" s="13"/>
      <c r="T365" s="13"/>
      <c r="U365" s="13"/>
      <c r="V365" s="13"/>
      <c r="W365" s="4" t="str">
        <f t="shared" si="115"/>
        <v>J=</v>
      </c>
      <c r="X365" s="30">
        <f t="shared" si="116"/>
        <v>44635</v>
      </c>
      <c r="Y365" s="3"/>
      <c r="Z365" s="71">
        <f>[2]Plan1!$A435</f>
        <v>49730</v>
      </c>
      <c r="AA365" s="71" t="str">
        <f>[2]Plan1!$C435</f>
        <v>Carnaval</v>
      </c>
      <c r="AB365" s="64"/>
      <c r="AC365" s="1"/>
      <c r="AD365" s="3"/>
      <c r="AE365" s="3"/>
      <c r="AF365" s="3"/>
      <c r="AG365" s="3"/>
      <c r="AH365" s="3"/>
      <c r="AI365" s="10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36">
        <f t="shared" si="108"/>
        <v>44624</v>
      </c>
      <c r="B366" s="14">
        <f t="shared" ca="1" si="117"/>
        <v>1.1671609300000001</v>
      </c>
      <c r="C366" s="13">
        <f t="shared" ca="1" si="109"/>
        <v>1.00661135</v>
      </c>
      <c r="D366" s="12">
        <f ca="1">IF(A366&lt;$B$1,VLOOKUP(A366,[1]DI!$A$4:$B$15000,2,FALSE),0)</f>
        <v>0.1065</v>
      </c>
      <c r="E366" s="13">
        <f t="shared" ca="1" si="118"/>
        <v>1.00040168</v>
      </c>
      <c r="F366" s="13">
        <f ca="1">(TRUNC(PRODUCT($E$12:$E365),16))</f>
        <v>1.05688086472461</v>
      </c>
      <c r="G366" s="13">
        <f t="shared" si="119"/>
        <v>1</v>
      </c>
      <c r="H366" s="13">
        <f t="shared" ca="1" si="120"/>
        <v>1.0568808599999999</v>
      </c>
      <c r="I366" s="12">
        <f t="shared" si="121"/>
        <v>0.1</v>
      </c>
      <c r="J366" s="30">
        <f t="shared" si="110"/>
        <v>44270</v>
      </c>
      <c r="K366" s="2">
        <f t="shared" si="111"/>
        <v>245</v>
      </c>
      <c r="L366" s="15">
        <f t="shared" si="112"/>
        <v>245</v>
      </c>
      <c r="M366" s="11">
        <f t="shared" si="104"/>
        <v>1.0970915960000001</v>
      </c>
      <c r="N366" s="11">
        <f t="shared" ca="1" si="105"/>
        <v>1.1594951090000001</v>
      </c>
      <c r="O366" s="15">
        <f t="shared" si="113"/>
        <v>0</v>
      </c>
      <c r="P366" s="13">
        <f t="shared" ca="1" si="106"/>
        <v>0.16054958</v>
      </c>
      <c r="Q366" s="19">
        <f t="shared" si="107"/>
        <v>0</v>
      </c>
      <c r="R366" s="13">
        <f t="shared" si="114"/>
        <v>0</v>
      </c>
      <c r="S366" s="13"/>
      <c r="T366" s="13"/>
      <c r="U366" s="13"/>
      <c r="V366" s="13"/>
      <c r="W366" s="4" t="str">
        <f t="shared" si="115"/>
        <v>J=</v>
      </c>
      <c r="X366" s="30">
        <f t="shared" si="116"/>
        <v>44635</v>
      </c>
      <c r="Y366" s="3"/>
      <c r="Z366" s="71">
        <f>[2]Plan1!$A436</f>
        <v>49731</v>
      </c>
      <c r="AA366" s="71" t="str">
        <f>[2]Plan1!$C436</f>
        <v>Carnaval</v>
      </c>
      <c r="AB366" s="64"/>
      <c r="AC366" s="1"/>
      <c r="AD366" s="3"/>
      <c r="AE366" s="3"/>
      <c r="AF366" s="3"/>
      <c r="AG366" s="3"/>
      <c r="AH366" s="3"/>
      <c r="AI366" s="10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36">
        <f t="shared" si="108"/>
        <v>44625</v>
      </c>
      <c r="B367" s="14">
        <f t="shared" ca="1" si="117"/>
        <v>1.16807146</v>
      </c>
      <c r="C367" s="13">
        <f t="shared" ca="1" si="109"/>
        <v>1.00661135</v>
      </c>
      <c r="D367" s="12">
        <f ca="1">IF(A367&lt;$B$1,VLOOKUP(A367,[1]DI!$A$4:$B$15000,2,FALSE),0)</f>
        <v>0</v>
      </c>
      <c r="E367" s="13">
        <f t="shared" ca="1" si="118"/>
        <v>1</v>
      </c>
      <c r="F367" s="13">
        <f ca="1">(TRUNC(PRODUCT($E$12:$E366),16))</f>
        <v>1.0573053926303499</v>
      </c>
      <c r="G367" s="13">
        <f t="shared" si="119"/>
        <v>1</v>
      </c>
      <c r="H367" s="13">
        <f t="shared" ca="1" si="120"/>
        <v>1.05730539</v>
      </c>
      <c r="I367" s="12">
        <f t="shared" si="121"/>
        <v>0.1</v>
      </c>
      <c r="J367" s="30">
        <f t="shared" si="110"/>
        <v>44270</v>
      </c>
      <c r="K367" s="2">
        <f t="shared" si="111"/>
        <v>245</v>
      </c>
      <c r="L367" s="15">
        <f t="shared" si="112"/>
        <v>246</v>
      </c>
      <c r="M367" s="11">
        <f t="shared" si="104"/>
        <v>1.097506611</v>
      </c>
      <c r="N367" s="11">
        <f t="shared" ca="1" si="105"/>
        <v>1.160399655</v>
      </c>
      <c r="O367" s="15">
        <f t="shared" si="113"/>
        <v>0</v>
      </c>
      <c r="P367" s="13">
        <f t="shared" ca="1" si="106"/>
        <v>0.16146010999999999</v>
      </c>
      <c r="Q367" s="19">
        <f t="shared" si="107"/>
        <v>0</v>
      </c>
      <c r="R367" s="13">
        <f t="shared" si="114"/>
        <v>0</v>
      </c>
      <c r="S367" s="13"/>
      <c r="T367" s="13"/>
      <c r="U367" s="13"/>
      <c r="V367" s="13"/>
      <c r="W367" s="4" t="str">
        <f t="shared" si="115"/>
        <v>J=</v>
      </c>
      <c r="X367" s="30">
        <f t="shared" si="116"/>
        <v>44635</v>
      </c>
      <c r="Y367" s="3"/>
      <c r="Z367" s="71">
        <f>[2]Plan1!$A437</f>
        <v>49776</v>
      </c>
      <c r="AA367" s="71" t="str">
        <f>[2]Plan1!$C437</f>
        <v>Paixão de Cristo</v>
      </c>
      <c r="AB367" s="64"/>
      <c r="AC367" s="1"/>
      <c r="AD367" s="3"/>
      <c r="AE367" s="3"/>
      <c r="AF367" s="3"/>
      <c r="AG367" s="3"/>
      <c r="AH367" s="3"/>
      <c r="AI367" s="10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36">
        <f t="shared" si="108"/>
        <v>44626</v>
      </c>
      <c r="B368" s="14">
        <f t="shared" ca="1" si="117"/>
        <v>1.16807146</v>
      </c>
      <c r="C368" s="13">
        <f t="shared" ca="1" si="109"/>
        <v>1.00661135</v>
      </c>
      <c r="D368" s="12">
        <f ca="1">IF(A368&lt;$B$1,VLOOKUP(A368,[1]DI!$A$4:$B$15000,2,FALSE),0)</f>
        <v>0</v>
      </c>
      <c r="E368" s="13">
        <f t="shared" ca="1" si="118"/>
        <v>1</v>
      </c>
      <c r="F368" s="13">
        <f ca="1">(TRUNC(PRODUCT($E$12:$E367),16))</f>
        <v>1.0573053926303499</v>
      </c>
      <c r="G368" s="13">
        <f t="shared" si="119"/>
        <v>1</v>
      </c>
      <c r="H368" s="13">
        <f t="shared" ca="1" si="120"/>
        <v>1.05730539</v>
      </c>
      <c r="I368" s="12">
        <f t="shared" si="121"/>
        <v>0.1</v>
      </c>
      <c r="J368" s="30">
        <f t="shared" si="110"/>
        <v>44270</v>
      </c>
      <c r="K368" s="2">
        <f t="shared" si="111"/>
        <v>245</v>
      </c>
      <c r="L368" s="15">
        <f t="shared" si="112"/>
        <v>246</v>
      </c>
      <c r="M368" s="11">
        <f t="shared" si="104"/>
        <v>1.097506611</v>
      </c>
      <c r="N368" s="11">
        <f t="shared" ca="1" si="105"/>
        <v>1.160399655</v>
      </c>
      <c r="O368" s="15">
        <f t="shared" si="113"/>
        <v>0</v>
      </c>
      <c r="P368" s="13">
        <f t="shared" ca="1" si="106"/>
        <v>0.16146010999999999</v>
      </c>
      <c r="Q368" s="19">
        <f t="shared" si="107"/>
        <v>0</v>
      </c>
      <c r="R368" s="13">
        <f t="shared" si="114"/>
        <v>0</v>
      </c>
      <c r="S368" s="13"/>
      <c r="T368" s="13"/>
      <c r="U368" s="13"/>
      <c r="V368" s="13"/>
      <c r="W368" s="4" t="str">
        <f t="shared" si="115"/>
        <v>J=</v>
      </c>
      <c r="X368" s="30">
        <f t="shared" si="116"/>
        <v>44635</v>
      </c>
      <c r="Y368" s="3"/>
      <c r="Z368" s="71">
        <f>[2]Plan1!$A438</f>
        <v>49786</v>
      </c>
      <c r="AA368" s="71" t="str">
        <f>[2]Plan1!$C438</f>
        <v>Tiradentes</v>
      </c>
      <c r="AB368" s="64"/>
      <c r="AC368" s="1"/>
      <c r="AD368" s="3"/>
      <c r="AE368" s="3"/>
      <c r="AF368" s="3"/>
      <c r="AG368" s="3"/>
      <c r="AH368" s="3"/>
      <c r="AI368" s="10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36">
        <f t="shared" si="108"/>
        <v>44627</v>
      </c>
      <c r="B369" s="14">
        <f t="shared" ca="1" si="117"/>
        <v>1.16807146</v>
      </c>
      <c r="C369" s="13">
        <f t="shared" ca="1" si="109"/>
        <v>1.00661135</v>
      </c>
      <c r="D369" s="12">
        <f ca="1">IF(A369&lt;$B$1,VLOOKUP(A369,[1]DI!$A$4:$B$15000,2,FALSE),0)</f>
        <v>0.1065</v>
      </c>
      <c r="E369" s="13">
        <f t="shared" ca="1" si="118"/>
        <v>1.00040168</v>
      </c>
      <c r="F369" s="13">
        <f ca="1">(TRUNC(PRODUCT($E$12:$E368),16))</f>
        <v>1.0573053926303499</v>
      </c>
      <c r="G369" s="13">
        <f t="shared" si="119"/>
        <v>1</v>
      </c>
      <c r="H369" s="13">
        <f t="shared" ca="1" si="120"/>
        <v>1.05730539</v>
      </c>
      <c r="I369" s="12">
        <f t="shared" si="121"/>
        <v>0.1</v>
      </c>
      <c r="J369" s="30">
        <f t="shared" si="110"/>
        <v>44270</v>
      </c>
      <c r="K369" s="2">
        <f t="shared" si="111"/>
        <v>246</v>
      </c>
      <c r="L369" s="15">
        <f t="shared" si="112"/>
        <v>246</v>
      </c>
      <c r="M369" s="11">
        <f t="shared" si="104"/>
        <v>1.097506611</v>
      </c>
      <c r="N369" s="11">
        <f t="shared" ca="1" si="105"/>
        <v>1.160399655</v>
      </c>
      <c r="O369" s="15">
        <f t="shared" si="113"/>
        <v>0</v>
      </c>
      <c r="P369" s="13">
        <f t="shared" ca="1" si="106"/>
        <v>0.16146010999999999</v>
      </c>
      <c r="Q369" s="19">
        <f t="shared" si="107"/>
        <v>0</v>
      </c>
      <c r="R369" s="13">
        <f t="shared" si="114"/>
        <v>0</v>
      </c>
      <c r="S369" s="13"/>
      <c r="T369" s="13"/>
      <c r="U369" s="13"/>
      <c r="V369" s="13"/>
      <c r="W369" s="4" t="str">
        <f t="shared" si="115"/>
        <v>J=</v>
      </c>
      <c r="X369" s="30">
        <f t="shared" si="116"/>
        <v>44635</v>
      </c>
      <c r="Y369" s="3"/>
      <c r="Z369" s="71">
        <f>[2]Plan1!$A439</f>
        <v>49796</v>
      </c>
      <c r="AA369" s="71" t="str">
        <f>[2]Plan1!$C439</f>
        <v>Dia do Trabalho</v>
      </c>
      <c r="AB369" s="64"/>
      <c r="AC369" s="1"/>
      <c r="AD369" s="3"/>
      <c r="AE369" s="3"/>
      <c r="AF369" s="3"/>
      <c r="AG369" s="3"/>
      <c r="AH369" s="3"/>
      <c r="AI369" s="10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36">
        <f t="shared" si="108"/>
        <v>44628</v>
      </c>
      <c r="B370" s="14">
        <f t="shared" ca="1" si="117"/>
        <v>1.16898269</v>
      </c>
      <c r="C370" s="13">
        <f t="shared" ca="1" si="109"/>
        <v>1.00661135</v>
      </c>
      <c r="D370" s="12">
        <f ca="1">IF(A370&lt;$B$1,VLOOKUP(A370,[1]DI!$A$4:$B$15000,2,FALSE),0)</f>
        <v>0.1065</v>
      </c>
      <c r="E370" s="13">
        <f t="shared" ca="1" si="118"/>
        <v>1.00040168</v>
      </c>
      <c r="F370" s="13">
        <f ca="1">(TRUNC(PRODUCT($E$12:$E369),16))</f>
        <v>1.0577300910604699</v>
      </c>
      <c r="G370" s="13">
        <f t="shared" si="119"/>
        <v>1</v>
      </c>
      <c r="H370" s="13">
        <f t="shared" ca="1" si="120"/>
        <v>1.05773009</v>
      </c>
      <c r="I370" s="12">
        <f t="shared" si="121"/>
        <v>0.1</v>
      </c>
      <c r="J370" s="30">
        <f t="shared" si="110"/>
        <v>44270</v>
      </c>
      <c r="K370" s="2">
        <f t="shared" si="111"/>
        <v>247</v>
      </c>
      <c r="L370" s="15">
        <f t="shared" si="112"/>
        <v>247</v>
      </c>
      <c r="M370" s="11">
        <f t="shared" si="104"/>
        <v>1.0979217830000001</v>
      </c>
      <c r="N370" s="11">
        <f t="shared" ca="1" si="105"/>
        <v>1.161304906</v>
      </c>
      <c r="O370" s="15">
        <f t="shared" si="113"/>
        <v>0</v>
      </c>
      <c r="P370" s="13">
        <f t="shared" ca="1" si="106"/>
        <v>0.16237134</v>
      </c>
      <c r="Q370" s="19">
        <f t="shared" si="107"/>
        <v>0</v>
      </c>
      <c r="R370" s="13">
        <f t="shared" si="114"/>
        <v>0</v>
      </c>
      <c r="S370" s="13"/>
      <c r="T370" s="13"/>
      <c r="U370" s="13"/>
      <c r="V370" s="13"/>
      <c r="W370" s="4" t="str">
        <f t="shared" si="115"/>
        <v>J=</v>
      </c>
      <c r="X370" s="30">
        <f t="shared" si="116"/>
        <v>44635</v>
      </c>
      <c r="Y370" s="3"/>
      <c r="Z370" s="71">
        <f>[2]Plan1!$A440</f>
        <v>49838</v>
      </c>
      <c r="AA370" s="71" t="str">
        <f>[2]Plan1!$C440</f>
        <v>Corpus Christi</v>
      </c>
      <c r="AB370" s="64"/>
      <c r="AC370" s="1"/>
      <c r="AD370" s="3"/>
      <c r="AE370" s="3"/>
      <c r="AF370" s="3"/>
      <c r="AG370" s="3"/>
      <c r="AH370" s="3"/>
      <c r="AI370" s="10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36">
        <f t="shared" si="108"/>
        <v>44629</v>
      </c>
      <c r="B371" s="14">
        <f t="shared" ca="1" si="117"/>
        <v>1.1698946400000001</v>
      </c>
      <c r="C371" s="13">
        <f t="shared" ca="1" si="109"/>
        <v>1.00661135</v>
      </c>
      <c r="D371" s="12">
        <f ca="1">IF(A371&lt;$B$1,VLOOKUP(A371,[1]DI!$A$4:$B$15000,2,FALSE),0)</f>
        <v>0.1065</v>
      </c>
      <c r="E371" s="13">
        <f t="shared" ca="1" si="118"/>
        <v>1.00040168</v>
      </c>
      <c r="F371" s="13">
        <f ca="1">(TRUNC(PRODUCT($E$12:$E370),16))</f>
        <v>1.0581549600834399</v>
      </c>
      <c r="G371" s="13">
        <f t="shared" si="119"/>
        <v>1</v>
      </c>
      <c r="H371" s="13">
        <f t="shared" ca="1" si="120"/>
        <v>1.05815496</v>
      </c>
      <c r="I371" s="12">
        <f t="shared" si="121"/>
        <v>0.1</v>
      </c>
      <c r="J371" s="30">
        <f t="shared" si="110"/>
        <v>44270</v>
      </c>
      <c r="K371" s="2">
        <f t="shared" si="111"/>
        <v>248</v>
      </c>
      <c r="L371" s="15">
        <f t="shared" si="112"/>
        <v>248</v>
      </c>
      <c r="M371" s="11">
        <f t="shared" si="104"/>
        <v>1.0983371120000001</v>
      </c>
      <c r="N371" s="11">
        <f t="shared" ca="1" si="105"/>
        <v>1.1622108630000001</v>
      </c>
      <c r="O371" s="15">
        <f t="shared" si="113"/>
        <v>0</v>
      </c>
      <c r="P371" s="13">
        <f t="shared" ca="1" si="106"/>
        <v>0.16328329</v>
      </c>
      <c r="Q371" s="19">
        <f t="shared" si="107"/>
        <v>0</v>
      </c>
      <c r="R371" s="13">
        <f t="shared" si="114"/>
        <v>0</v>
      </c>
      <c r="S371" s="13"/>
      <c r="T371" s="13"/>
      <c r="U371" s="13"/>
      <c r="V371" s="13"/>
      <c r="W371" s="4" t="str">
        <f t="shared" si="115"/>
        <v>J=</v>
      </c>
      <c r="X371" s="30">
        <f t="shared" si="116"/>
        <v>44635</v>
      </c>
      <c r="Y371" s="3"/>
      <c r="Z371" s="71">
        <f>[2]Plan1!$A441</f>
        <v>49925</v>
      </c>
      <c r="AA371" s="71" t="str">
        <f>[2]Plan1!$C441</f>
        <v>Independência do Brasil</v>
      </c>
      <c r="AB371" s="64"/>
      <c r="AC371" s="1"/>
      <c r="AD371" s="3"/>
      <c r="AE371" s="3"/>
      <c r="AF371" s="3"/>
      <c r="AG371" s="3"/>
      <c r="AH371" s="3"/>
      <c r="AI371" s="10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36">
        <f t="shared" si="108"/>
        <v>44630</v>
      </c>
      <c r="B372" s="14">
        <f t="shared" ca="1" si="117"/>
        <v>1.1708073000000001</v>
      </c>
      <c r="C372" s="13">
        <f t="shared" ca="1" si="109"/>
        <v>1.00661135</v>
      </c>
      <c r="D372" s="12">
        <f ca="1">IF(A372&lt;$B$1,VLOOKUP(A372,[1]DI!$A$4:$B$15000,2,FALSE),0)</f>
        <v>0.1065</v>
      </c>
      <c r="E372" s="13">
        <f t="shared" ca="1" si="118"/>
        <v>1.00040168</v>
      </c>
      <c r="F372" s="13">
        <f ca="1">(TRUNC(PRODUCT($E$12:$E371),16))</f>
        <v>1.05857999976781</v>
      </c>
      <c r="G372" s="13">
        <f t="shared" si="119"/>
        <v>1</v>
      </c>
      <c r="H372" s="13">
        <f t="shared" ca="1" si="120"/>
        <v>1.0585800000000001</v>
      </c>
      <c r="I372" s="12">
        <f t="shared" si="121"/>
        <v>0.1</v>
      </c>
      <c r="J372" s="30">
        <f t="shared" si="110"/>
        <v>44270</v>
      </c>
      <c r="K372" s="2">
        <f t="shared" si="111"/>
        <v>249</v>
      </c>
      <c r="L372" s="15">
        <f t="shared" si="112"/>
        <v>249</v>
      </c>
      <c r="M372" s="11">
        <f t="shared" si="104"/>
        <v>1.0987525979999999</v>
      </c>
      <c r="N372" s="11">
        <f t="shared" ca="1" si="105"/>
        <v>1.1631175250000001</v>
      </c>
      <c r="O372" s="15">
        <f t="shared" si="113"/>
        <v>0</v>
      </c>
      <c r="P372" s="13">
        <f t="shared" ca="1" si="106"/>
        <v>0.16419595000000001</v>
      </c>
      <c r="Q372" s="19">
        <f t="shared" si="107"/>
        <v>0</v>
      </c>
      <c r="R372" s="13">
        <f t="shared" si="114"/>
        <v>0</v>
      </c>
      <c r="S372" s="13"/>
      <c r="T372" s="13"/>
      <c r="U372" s="13"/>
      <c r="V372" s="13"/>
      <c r="W372" s="4" t="str">
        <f t="shared" si="115"/>
        <v>J=</v>
      </c>
      <c r="X372" s="30">
        <f t="shared" si="116"/>
        <v>44635</v>
      </c>
      <c r="Y372" s="3"/>
      <c r="Z372" s="71">
        <f>[2]Plan1!$A442</f>
        <v>49960</v>
      </c>
      <c r="AA372" s="71" t="str">
        <f>[2]Plan1!$C442</f>
        <v>Nossa Sr.a Aparecida - Padroeira do Brasil</v>
      </c>
      <c r="AB372" s="64"/>
      <c r="AC372" s="1"/>
      <c r="AD372" s="3"/>
      <c r="AE372" s="3"/>
      <c r="AF372" s="3"/>
      <c r="AG372" s="3"/>
      <c r="AH372" s="3"/>
      <c r="AI372" s="10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36">
        <f t="shared" si="108"/>
        <v>44631</v>
      </c>
      <c r="B373" s="14">
        <f t="shared" ca="1" si="117"/>
        <v>1.17172067</v>
      </c>
      <c r="C373" s="13">
        <f t="shared" ca="1" si="109"/>
        <v>1.00661135</v>
      </c>
      <c r="D373" s="12">
        <f ca="1">IF(A373&lt;$B$1,VLOOKUP(A373,[1]DI!$A$4:$B$15000,2,FALSE),0)</f>
        <v>0.1065</v>
      </c>
      <c r="E373" s="13">
        <f t="shared" ca="1" si="118"/>
        <v>1.00040168</v>
      </c>
      <c r="F373" s="13">
        <f ca="1">(TRUNC(PRODUCT($E$12:$E372),16))</f>
        <v>1.0590052101821199</v>
      </c>
      <c r="G373" s="13">
        <f t="shared" si="119"/>
        <v>1</v>
      </c>
      <c r="H373" s="13">
        <f t="shared" ca="1" si="120"/>
        <v>1.05900521</v>
      </c>
      <c r="I373" s="12">
        <f t="shared" si="121"/>
        <v>0.1</v>
      </c>
      <c r="J373" s="30">
        <f t="shared" si="110"/>
        <v>44270</v>
      </c>
      <c r="K373" s="2">
        <f t="shared" si="111"/>
        <v>250</v>
      </c>
      <c r="L373" s="15">
        <f t="shared" si="112"/>
        <v>250</v>
      </c>
      <c r="M373" s="11">
        <f t="shared" si="104"/>
        <v>1.099168242</v>
      </c>
      <c r="N373" s="11">
        <f t="shared" ca="1" si="105"/>
        <v>1.1640248950000001</v>
      </c>
      <c r="O373" s="15">
        <f t="shared" si="113"/>
        <v>0</v>
      </c>
      <c r="P373" s="13">
        <f t="shared" ca="1" si="106"/>
        <v>0.16510932</v>
      </c>
      <c r="Q373" s="19">
        <f t="shared" si="107"/>
        <v>0</v>
      </c>
      <c r="R373" s="13">
        <f t="shared" si="114"/>
        <v>0</v>
      </c>
      <c r="S373" s="13"/>
      <c r="T373" s="13"/>
      <c r="U373" s="13"/>
      <c r="V373" s="13"/>
      <c r="W373" s="4" t="str">
        <f t="shared" si="115"/>
        <v>J=</v>
      </c>
      <c r="X373" s="30">
        <f t="shared" si="116"/>
        <v>44635</v>
      </c>
      <c r="Y373" s="3"/>
      <c r="Z373" s="71">
        <f>[2]Plan1!$A443</f>
        <v>49981</v>
      </c>
      <c r="AA373" s="71" t="str">
        <f>[2]Plan1!$C443</f>
        <v>Finados</v>
      </c>
      <c r="AB373" s="64"/>
      <c r="AC373" s="1"/>
      <c r="AD373" s="3"/>
      <c r="AE373" s="3"/>
      <c r="AF373" s="3"/>
      <c r="AG373" s="3"/>
      <c r="AH373" s="3"/>
      <c r="AI373" s="10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36">
        <f t="shared" si="108"/>
        <v>44632</v>
      </c>
      <c r="B374" s="14">
        <f t="shared" ca="1" si="117"/>
        <v>1.1726347399999999</v>
      </c>
      <c r="C374" s="13">
        <f t="shared" ca="1" si="109"/>
        <v>1.00661135</v>
      </c>
      <c r="D374" s="12">
        <f ca="1">IF(A374&lt;$B$1,VLOOKUP(A374,[1]DI!$A$4:$B$15000,2,FALSE),0)</f>
        <v>0</v>
      </c>
      <c r="E374" s="13">
        <f t="shared" ca="1" si="118"/>
        <v>1</v>
      </c>
      <c r="F374" s="13">
        <f ca="1">(TRUNC(PRODUCT($E$12:$E373),16))</f>
        <v>1.05943059139494</v>
      </c>
      <c r="G374" s="13">
        <f t="shared" si="119"/>
        <v>1</v>
      </c>
      <c r="H374" s="13">
        <f t="shared" ca="1" si="120"/>
        <v>1.0594305900000001</v>
      </c>
      <c r="I374" s="12">
        <f t="shared" si="121"/>
        <v>0.1</v>
      </c>
      <c r="J374" s="30">
        <f t="shared" si="110"/>
        <v>44270</v>
      </c>
      <c r="K374" s="2">
        <f t="shared" si="111"/>
        <v>250</v>
      </c>
      <c r="L374" s="15">
        <f t="shared" si="112"/>
        <v>251</v>
      </c>
      <c r="M374" s="11">
        <f t="shared" si="104"/>
        <v>1.099584042</v>
      </c>
      <c r="N374" s="11">
        <f t="shared" ca="1" si="105"/>
        <v>1.16493297</v>
      </c>
      <c r="O374" s="15">
        <f t="shared" si="113"/>
        <v>0</v>
      </c>
      <c r="P374" s="13">
        <f t="shared" ca="1" si="106"/>
        <v>0.16602338999999999</v>
      </c>
      <c r="Q374" s="19">
        <f t="shared" si="107"/>
        <v>0</v>
      </c>
      <c r="R374" s="13">
        <f t="shared" si="114"/>
        <v>0</v>
      </c>
      <c r="S374" s="13"/>
      <c r="T374" s="13"/>
      <c r="U374" s="13"/>
      <c r="V374" s="13"/>
      <c r="W374" s="4" t="str">
        <f t="shared" si="115"/>
        <v>J=</v>
      </c>
      <c r="X374" s="30">
        <f t="shared" si="116"/>
        <v>44635</v>
      </c>
      <c r="Y374" s="3"/>
      <c r="Z374" s="71">
        <f>[2]Plan1!$A444</f>
        <v>49994</v>
      </c>
      <c r="AA374" s="71" t="str">
        <f>[2]Plan1!$C444</f>
        <v>Proclamação da República</v>
      </c>
      <c r="AB374" s="64"/>
      <c r="AC374" s="1"/>
      <c r="AD374" s="3"/>
      <c r="AE374" s="3"/>
      <c r="AF374" s="3"/>
      <c r="AG374" s="3"/>
      <c r="AH374" s="3"/>
      <c r="AI374" s="10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ht="15" x14ac:dyDescent="0.25">
      <c r="A375" s="36">
        <f t="shared" si="108"/>
        <v>44633</v>
      </c>
      <c r="B375" s="14">
        <f t="shared" ca="1" si="117"/>
        <v>1.1726347399999999</v>
      </c>
      <c r="C375" s="13">
        <f t="shared" ca="1" si="109"/>
        <v>1.00661135</v>
      </c>
      <c r="D375" s="12">
        <f ca="1">IF(A375&lt;$B$1,VLOOKUP(A375,[1]DI!$A$4:$B$15000,2,FALSE),0)</f>
        <v>0</v>
      </c>
      <c r="E375" s="13">
        <f t="shared" ca="1" si="118"/>
        <v>1</v>
      </c>
      <c r="F375" s="13">
        <f ca="1">(TRUNC(PRODUCT($E$12:$E374),16))</f>
        <v>1.05943059139494</v>
      </c>
      <c r="G375" s="13">
        <f t="shared" si="119"/>
        <v>1</v>
      </c>
      <c r="H375" s="13">
        <f t="shared" ca="1" si="120"/>
        <v>1.0594305900000001</v>
      </c>
      <c r="I375" s="12">
        <f t="shared" si="121"/>
        <v>0.1</v>
      </c>
      <c r="J375" s="30">
        <f t="shared" si="110"/>
        <v>44270</v>
      </c>
      <c r="K375" s="2">
        <f t="shared" si="111"/>
        <v>250</v>
      </c>
      <c r="L375" s="15">
        <f t="shared" si="112"/>
        <v>251</v>
      </c>
      <c r="M375" s="11">
        <f t="shared" si="104"/>
        <v>1.099584042</v>
      </c>
      <c r="N375" s="11">
        <f t="shared" ca="1" si="105"/>
        <v>1.16493297</v>
      </c>
      <c r="O375" s="15">
        <f t="shared" si="113"/>
        <v>0</v>
      </c>
      <c r="P375" s="13">
        <f t="shared" ca="1" si="106"/>
        <v>0.16602338999999999</v>
      </c>
      <c r="Q375" s="19">
        <f t="shared" si="107"/>
        <v>0</v>
      </c>
      <c r="R375" s="13">
        <f t="shared" si="114"/>
        <v>0</v>
      </c>
      <c r="S375" s="13"/>
      <c r="T375" s="13"/>
      <c r="U375" s="13"/>
      <c r="V375" s="13"/>
      <c r="W375" s="4" t="str">
        <f t="shared" si="115"/>
        <v>J=</v>
      </c>
      <c r="X375" s="30">
        <f t="shared" si="116"/>
        <v>44635</v>
      </c>
      <c r="Y375" s="125" t="s">
        <v>83</v>
      </c>
      <c r="Z375" s="71">
        <f>[2]Plan1!$A445</f>
        <v>49999</v>
      </c>
      <c r="AA375" s="71" t="str">
        <f>[2]Plan1!$C445</f>
        <v>Dia Nacional de Zumbi e da Consciência Negra</v>
      </c>
      <c r="AB375" s="64"/>
      <c r="AC375" s="1"/>
      <c r="AD375" s="3"/>
      <c r="AE375" s="3"/>
      <c r="AF375" s="3"/>
      <c r="AG375" s="3"/>
      <c r="AH375" s="3"/>
      <c r="AI375" s="10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ht="15" x14ac:dyDescent="0.25">
      <c r="A376" s="36">
        <f t="shared" si="108"/>
        <v>44634</v>
      </c>
      <c r="B376" s="14">
        <f t="shared" ca="1" si="117"/>
        <v>1.1726347399999999</v>
      </c>
      <c r="C376" s="13">
        <f t="shared" ca="1" si="109"/>
        <v>1.00661135</v>
      </c>
      <c r="D376" s="12">
        <f ca="1">IF(A376&lt;$B$1,VLOOKUP(A376,[1]DI!$A$4:$B$15000,2,FALSE),0)</f>
        <v>0.1065</v>
      </c>
      <c r="E376" s="13">
        <f t="shared" ca="1" si="118"/>
        <v>1.00040168</v>
      </c>
      <c r="F376" s="13">
        <f ca="1">(TRUNC(PRODUCT($E$12:$E375),16))</f>
        <v>1.05943059139494</v>
      </c>
      <c r="G376" s="13">
        <f t="shared" si="119"/>
        <v>1</v>
      </c>
      <c r="H376" s="13">
        <f t="shared" ca="1" si="120"/>
        <v>1.0594305900000001</v>
      </c>
      <c r="I376" s="12">
        <f t="shared" si="121"/>
        <v>0.1</v>
      </c>
      <c r="J376" s="30">
        <f t="shared" si="110"/>
        <v>44270</v>
      </c>
      <c r="K376" s="2">
        <f t="shared" si="111"/>
        <v>251</v>
      </c>
      <c r="L376" s="15">
        <f t="shared" si="112"/>
        <v>251</v>
      </c>
      <c r="M376" s="11">
        <f t="shared" si="104"/>
        <v>1.099584042</v>
      </c>
      <c r="N376" s="11">
        <f t="shared" ca="1" si="105"/>
        <v>1.16493297</v>
      </c>
      <c r="O376" s="15">
        <f t="shared" si="113"/>
        <v>0</v>
      </c>
      <c r="P376" s="13">
        <f t="shared" ca="1" si="106"/>
        <v>0.16602338999999999</v>
      </c>
      <c r="Q376" s="19">
        <f t="shared" si="107"/>
        <v>0</v>
      </c>
      <c r="R376" s="13">
        <f t="shared" si="114"/>
        <v>0</v>
      </c>
      <c r="S376" s="13"/>
      <c r="T376" s="13"/>
      <c r="U376" s="13"/>
      <c r="V376" s="13"/>
      <c r="W376" s="4" t="str">
        <f t="shared" si="115"/>
        <v>J=</v>
      </c>
      <c r="X376" s="30">
        <f t="shared" si="116"/>
        <v>44635</v>
      </c>
      <c r="Y376" s="125" t="s">
        <v>84</v>
      </c>
      <c r="Z376" s="71">
        <f>[2]Plan1!$A446</f>
        <v>50034</v>
      </c>
      <c r="AA376" s="71" t="str">
        <f>[2]Plan1!$C446</f>
        <v>Natal</v>
      </c>
      <c r="AB376" s="64"/>
      <c r="AC376" s="1"/>
      <c r="AD376" s="3"/>
      <c r="AE376" s="3"/>
      <c r="AF376" s="3"/>
      <c r="AG376" s="3"/>
      <c r="AH376" s="3"/>
      <c r="AI376" s="10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ht="18.75" x14ac:dyDescent="0.3">
      <c r="A377" s="129">
        <f t="shared" si="108"/>
        <v>44635</v>
      </c>
      <c r="B377" s="130">
        <f t="shared" ca="1" si="117"/>
        <v>1.17354954</v>
      </c>
      <c r="C377" s="131">
        <f t="shared" ref="C377:C440" ca="1" si="122">(C376-R376)</f>
        <v>1.00661135</v>
      </c>
      <c r="D377" s="132">
        <f ca="1">IF(A377&lt;$B$1,VLOOKUP(A377,[1]DI!$A$4:$B$15000,2,FALSE),0)</f>
        <v>0.1065</v>
      </c>
      <c r="E377" s="131">
        <f t="shared" ref="E377:E440" ca="1" si="123">ROUND(((1+D377)^(1/252)),8)</f>
        <v>1.00040168</v>
      </c>
      <c r="F377" s="131">
        <f ca="1">(TRUNC(PRODUCT($E$12:$E376),16))</f>
        <v>1.0598561434748901</v>
      </c>
      <c r="G377" s="131">
        <f t="shared" ref="G377:G440" si="124">IF(O376&gt;0,F376,G376)</f>
        <v>1</v>
      </c>
      <c r="H377" s="131">
        <f t="shared" ref="H377:H440" ca="1" si="125">ROUND(F377/G377,8)</f>
        <v>1.0598561399999999</v>
      </c>
      <c r="I377" s="132">
        <f t="shared" si="121"/>
        <v>0.1</v>
      </c>
      <c r="J377" s="129">
        <f t="shared" ref="J377:J440" si="126">IF(O376&gt;0,VLOOKUP(O376,Z$12:AJ$150,2),J376)</f>
        <v>44270</v>
      </c>
      <c r="K377" s="133">
        <f t="shared" ref="K377:K440" si="127">IF(A377&gt;J377,IF(NETWORKDAYS(J377,A377,$Z$160:$Z$544)-1=0,1,NETWORKDAYS(J377,A377,$Z$160:$Z$544)-1),0)</f>
        <v>252</v>
      </c>
      <c r="L377" s="134">
        <f t="shared" ref="L377:L440" si="128">IF(AND(K377=1,K376=1),1,IF(K377&gt;0,IF(K377=K376,K377+1,K377),0))</f>
        <v>252</v>
      </c>
      <c r="M377" s="135">
        <f t="shared" ref="M377:M440" si="129">ROUND((I377+1)^(L377/252),9)</f>
        <v>1.1000000000000001</v>
      </c>
      <c r="N377" s="135">
        <f t="shared" ref="N377:N440" ca="1" si="130">ROUND(H377*M377,9)</f>
        <v>1.1658417539999999</v>
      </c>
      <c r="O377" s="134">
        <f t="shared" ref="O377:O440" si="131">IF(VLOOKUP(A377,AA$12:AH$150,8)=VLOOKUP(A376,AA$12:AH$150,8),0,VLOOKUP(A377,AA$12:AH$150,8))</f>
        <v>1</v>
      </c>
      <c r="P377" s="131">
        <f ca="1">TRUNC(((N377-1)*C377),8)</f>
        <v>0.16693818999999999</v>
      </c>
      <c r="Q377" s="136">
        <f t="shared" ref="Q377:Q440" si="132">IF($O377&gt;0,VLOOKUP($O377,$Z$12:$AF$150,7),0)</f>
        <v>0</v>
      </c>
      <c r="R377" s="131">
        <f t="shared" si="114"/>
        <v>0</v>
      </c>
      <c r="S377" s="128">
        <f ca="1">TRUNC((0.02*($C377+ $P377-$Y377)),8)</f>
        <v>2.28679E-2</v>
      </c>
      <c r="T377" s="13"/>
      <c r="U377" s="13"/>
      <c r="W377" s="4" t="str">
        <f t="shared" ref="W377:W440" si="133">IF(O376&gt;0,VLOOKUP(O376,Z$12:AJ$150,10),W376)</f>
        <v>J=</v>
      </c>
      <c r="X377" s="30">
        <f t="shared" ref="X377:X440" si="134">IF(O376&gt;0,VLOOKUP(O376,Z$12:AJ$150,11),X376)</f>
        <v>44635</v>
      </c>
      <c r="Y377" s="126">
        <v>3.015425E-2</v>
      </c>
      <c r="Z377" s="71">
        <f>[2]Plan1!$A447</f>
        <v>50041</v>
      </c>
      <c r="AA377" s="71" t="str">
        <f>[2]Plan1!$C447</f>
        <v>Confraternização Universal</v>
      </c>
      <c r="AB377" s="64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</row>
    <row r="378" spans="1:145" ht="18.75" x14ac:dyDescent="0.3">
      <c r="A378" s="36">
        <f t="shared" si="108"/>
        <v>44636</v>
      </c>
      <c r="B378" s="14">
        <f t="shared" ca="1" si="117"/>
        <v>1.167173</v>
      </c>
      <c r="C378" s="127">
        <f ca="1">(C377-R377+S377)</f>
        <v>1.0294792500000001</v>
      </c>
      <c r="D378" s="12">
        <f ca="1">IF(A378&lt;$B$1,VLOOKUP(A378,[1]DI!$A$4:$B$15000,2,FALSE),0)</f>
        <v>0.1065</v>
      </c>
      <c r="E378" s="13">
        <f t="shared" ca="1" si="123"/>
        <v>1.00040168</v>
      </c>
      <c r="F378" s="13">
        <f ca="1">(TRUNC(PRODUCT($E$12:$E377),16))</f>
        <v>1.0602818664906</v>
      </c>
      <c r="G378" s="13">
        <f t="shared" ca="1" si="124"/>
        <v>1.0598561434748901</v>
      </c>
      <c r="H378" s="13">
        <f t="shared" ca="1" si="125"/>
        <v>1.00040168</v>
      </c>
      <c r="I378" s="12">
        <f t="shared" si="121"/>
        <v>0.1</v>
      </c>
      <c r="J378" s="30">
        <f t="shared" si="126"/>
        <v>44635</v>
      </c>
      <c r="K378" s="2">
        <f t="shared" si="127"/>
        <v>1</v>
      </c>
      <c r="L378" s="15">
        <f t="shared" si="128"/>
        <v>1</v>
      </c>
      <c r="M378" s="11">
        <f t="shared" si="129"/>
        <v>1.000378287</v>
      </c>
      <c r="N378" s="11">
        <f t="shared" ca="1" si="130"/>
        <v>1.0007801190000001</v>
      </c>
      <c r="O378" s="15">
        <f t="shared" si="131"/>
        <v>0</v>
      </c>
      <c r="P378" s="123">
        <f ca="1">TRUNC(((N378-1)*C378),8)+TRUNC((P$377-Y$377)*N378,8)</f>
        <v>0.13769375</v>
      </c>
      <c r="Q378" s="19">
        <f t="shared" si="132"/>
        <v>0</v>
      </c>
      <c r="R378" s="13">
        <f t="shared" si="114"/>
        <v>0</v>
      </c>
      <c r="S378" s="13"/>
      <c r="T378" s="13"/>
      <c r="U378" s="13"/>
      <c r="V378" s="13"/>
      <c r="W378" s="4" t="s">
        <v>85</v>
      </c>
      <c r="X378" s="30">
        <f t="shared" si="134"/>
        <v>44727</v>
      </c>
      <c r="Y378" s="20"/>
      <c r="Z378" s="71">
        <f>[2]Plan1!$A448</f>
        <v>50087</v>
      </c>
      <c r="AA378" s="71" t="str">
        <f>[2]Plan1!$C448</f>
        <v>Carnaval</v>
      </c>
      <c r="AB378" s="64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</row>
    <row r="379" spans="1:145" ht="15.75" x14ac:dyDescent="0.25">
      <c r="A379" s="36">
        <f t="shared" si="108"/>
        <v>44637</v>
      </c>
      <c r="B379" s="14">
        <f t="shared" ca="1" si="117"/>
        <v>1.1680835300000001</v>
      </c>
      <c r="C379" s="13">
        <f t="shared" ca="1" si="122"/>
        <v>1.0294792500000001</v>
      </c>
      <c r="D379" s="12">
        <f ca="1">IF(A379&lt;$B$1,VLOOKUP(A379,[1]DI!$A$4:$B$15000,2,FALSE),0)</f>
        <v>0.11649999999999999</v>
      </c>
      <c r="E379" s="13">
        <f t="shared" ca="1" si="123"/>
        <v>1.0004373900000001</v>
      </c>
      <c r="F379" s="13">
        <f ca="1">(TRUNC(PRODUCT($E$12:$E378),16))</f>
        <v>1.06070776051074</v>
      </c>
      <c r="G379" s="13">
        <f t="shared" ca="1" si="124"/>
        <v>1.0598561434748901</v>
      </c>
      <c r="H379" s="13">
        <f t="shared" ca="1" si="125"/>
        <v>1.0008035200000001</v>
      </c>
      <c r="I379" s="12">
        <f t="shared" si="121"/>
        <v>0.1</v>
      </c>
      <c r="J379" s="30">
        <f t="shared" si="126"/>
        <v>44635</v>
      </c>
      <c r="K379" s="2">
        <f t="shared" si="127"/>
        <v>2</v>
      </c>
      <c r="L379" s="15">
        <f t="shared" si="128"/>
        <v>2</v>
      </c>
      <c r="M379" s="11">
        <f t="shared" si="129"/>
        <v>1.0007567159999999</v>
      </c>
      <c r="N379" s="11">
        <f t="shared" ca="1" si="130"/>
        <v>1.0015608439999999</v>
      </c>
      <c r="O379" s="15">
        <f t="shared" si="131"/>
        <v>0</v>
      </c>
      <c r="P379" s="123">
        <f t="shared" ref="P379:P442" ca="1" si="135">TRUNC(((N379-1)*C379),8)+TRUNC((P$377-Y$377)*N379,8)</f>
        <v>0.13860428</v>
      </c>
      <c r="Q379" s="19">
        <f t="shared" si="132"/>
        <v>0</v>
      </c>
      <c r="R379" s="13">
        <f t="shared" si="114"/>
        <v>0</v>
      </c>
      <c r="S379" s="13"/>
      <c r="T379" s="13"/>
      <c r="U379" s="13"/>
      <c r="V379" s="13"/>
      <c r="W379" s="4" t="str">
        <f t="shared" si="133"/>
        <v>J+P=</v>
      </c>
      <c r="X379" s="30">
        <f t="shared" si="134"/>
        <v>44727</v>
      </c>
      <c r="Y379" s="3"/>
      <c r="Z379" s="71">
        <f>[2]Plan1!$A449</f>
        <v>50088</v>
      </c>
      <c r="AA379" s="71" t="str">
        <f>[2]Plan1!$C449</f>
        <v>Carnaval</v>
      </c>
      <c r="AB379" s="64"/>
      <c r="AC379" s="1"/>
      <c r="AD379" s="3"/>
      <c r="AE379" s="3"/>
      <c r="AF379" s="3"/>
      <c r="AG379" s="3"/>
      <c r="AH379" s="3"/>
      <c r="AI379" s="10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ht="15.75" x14ac:dyDescent="0.25">
      <c r="A380" s="36">
        <f t="shared" si="108"/>
        <v>44638</v>
      </c>
      <c r="B380" s="14">
        <f t="shared" ca="1" si="117"/>
        <v>1.1690365</v>
      </c>
      <c r="C380" s="13">
        <f t="shared" ca="1" si="122"/>
        <v>1.0294792500000001</v>
      </c>
      <c r="D380" s="12">
        <f ca="1">IF(A380&lt;$B$1,VLOOKUP(A380,[1]DI!$A$4:$B$15000,2,FALSE),0)</f>
        <v>0.11649999999999999</v>
      </c>
      <c r="E380" s="13">
        <f t="shared" ca="1" si="123"/>
        <v>1.0004373900000001</v>
      </c>
      <c r="F380" s="13">
        <f ca="1">(TRUNC(PRODUCT($E$12:$E379),16))</f>
        <v>1.0611717034781101</v>
      </c>
      <c r="G380" s="13">
        <f t="shared" ca="1" si="124"/>
        <v>1.0598561434748901</v>
      </c>
      <c r="H380" s="13">
        <f t="shared" ca="1" si="125"/>
        <v>1.00124126</v>
      </c>
      <c r="I380" s="12">
        <f t="shared" si="121"/>
        <v>0.1</v>
      </c>
      <c r="J380" s="30">
        <f t="shared" si="126"/>
        <v>44635</v>
      </c>
      <c r="K380" s="2">
        <f t="shared" si="127"/>
        <v>3</v>
      </c>
      <c r="L380" s="15">
        <f t="shared" si="128"/>
        <v>3</v>
      </c>
      <c r="M380" s="11">
        <f t="shared" si="129"/>
        <v>1.001135289</v>
      </c>
      <c r="N380" s="11">
        <f t="shared" ca="1" si="130"/>
        <v>1.0023779580000001</v>
      </c>
      <c r="O380" s="15">
        <f t="shared" si="131"/>
        <v>0</v>
      </c>
      <c r="P380" s="123">
        <f t="shared" ca="1" si="135"/>
        <v>0.13955724999999999</v>
      </c>
      <c r="Q380" s="19">
        <f t="shared" si="132"/>
        <v>0</v>
      </c>
      <c r="R380" s="13">
        <f t="shared" si="114"/>
        <v>0</v>
      </c>
      <c r="S380" s="13"/>
      <c r="T380" s="13"/>
      <c r="U380" s="13"/>
      <c r="V380" s="13"/>
      <c r="W380" s="4" t="str">
        <f t="shared" si="133"/>
        <v>J+P=</v>
      </c>
      <c r="X380" s="30">
        <f t="shared" si="134"/>
        <v>44727</v>
      </c>
      <c r="Y380" s="3"/>
      <c r="Z380" s="71">
        <f>[2]Plan1!$A450</f>
        <v>50133</v>
      </c>
      <c r="AA380" s="71" t="str">
        <f>[2]Plan1!$C450</f>
        <v>Paixão de Cristo</v>
      </c>
      <c r="AB380" s="64"/>
      <c r="AC380" s="1"/>
      <c r="AD380" s="3"/>
      <c r="AE380" s="3"/>
      <c r="AF380" s="3"/>
      <c r="AG380" s="3"/>
      <c r="AH380" s="3"/>
      <c r="AI380" s="10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ht="15.75" x14ac:dyDescent="0.25">
      <c r="A381" s="36">
        <f t="shared" si="108"/>
        <v>44639</v>
      </c>
      <c r="B381" s="14">
        <f t="shared" ca="1" si="117"/>
        <v>1.1699902600000001</v>
      </c>
      <c r="C381" s="13">
        <f t="shared" ca="1" si="122"/>
        <v>1.0294792500000001</v>
      </c>
      <c r="D381" s="12">
        <f ca="1">IF(A381&lt;$B$1,VLOOKUP(A381,[1]DI!$A$4:$B$15000,2,FALSE),0)</f>
        <v>0</v>
      </c>
      <c r="E381" s="13">
        <f t="shared" ca="1" si="123"/>
        <v>1</v>
      </c>
      <c r="F381" s="13">
        <f ca="1">(TRUNC(PRODUCT($E$12:$E380),16))</f>
        <v>1.06163584936949</v>
      </c>
      <c r="G381" s="13">
        <f t="shared" ca="1" si="124"/>
        <v>1.0598561434748901</v>
      </c>
      <c r="H381" s="13">
        <f t="shared" ca="1" si="125"/>
        <v>1.0016792000000001</v>
      </c>
      <c r="I381" s="12">
        <f t="shared" si="121"/>
        <v>0.1</v>
      </c>
      <c r="J381" s="30">
        <f t="shared" si="126"/>
        <v>44635</v>
      </c>
      <c r="K381" s="2">
        <f t="shared" si="127"/>
        <v>3</v>
      </c>
      <c r="L381" s="15">
        <f t="shared" si="128"/>
        <v>4</v>
      </c>
      <c r="M381" s="11">
        <f t="shared" si="129"/>
        <v>1.001514005</v>
      </c>
      <c r="N381" s="11">
        <f t="shared" ca="1" si="130"/>
        <v>1.0031957469999999</v>
      </c>
      <c r="O381" s="15">
        <f t="shared" si="131"/>
        <v>0</v>
      </c>
      <c r="P381" s="123">
        <f t="shared" ca="1" si="135"/>
        <v>0.14051100999999999</v>
      </c>
      <c r="Q381" s="19">
        <f t="shared" si="132"/>
        <v>0</v>
      </c>
      <c r="R381" s="13">
        <f t="shared" si="114"/>
        <v>0</v>
      </c>
      <c r="S381" s="13"/>
      <c r="T381" s="13"/>
      <c r="U381" s="13"/>
      <c r="V381" s="13"/>
      <c r="W381" s="4" t="str">
        <f t="shared" si="133"/>
        <v>J+P=</v>
      </c>
      <c r="X381" s="30">
        <f t="shared" si="134"/>
        <v>44727</v>
      </c>
      <c r="Y381" s="3"/>
      <c r="Z381" s="71">
        <f>[2]Plan1!$A451</f>
        <v>50151</v>
      </c>
      <c r="AA381" s="71" t="str">
        <f>[2]Plan1!$C451</f>
        <v>Tiradentes</v>
      </c>
      <c r="AB381" s="64"/>
      <c r="AC381" s="1"/>
      <c r="AD381" s="3"/>
      <c r="AE381" s="3"/>
      <c r="AF381" s="3"/>
      <c r="AG381" s="3"/>
      <c r="AH381" s="3"/>
      <c r="AI381" s="10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ht="15.75" x14ac:dyDescent="0.25">
      <c r="A382" s="36">
        <f t="shared" si="108"/>
        <v>44640</v>
      </c>
      <c r="B382" s="14">
        <f t="shared" ca="1" si="117"/>
        <v>1.1699902600000001</v>
      </c>
      <c r="C382" s="13">
        <f t="shared" ca="1" si="122"/>
        <v>1.0294792500000001</v>
      </c>
      <c r="D382" s="12">
        <f ca="1">IF(A382&lt;$B$1,VLOOKUP(A382,[1]DI!$A$4:$B$15000,2,FALSE),0)</f>
        <v>0</v>
      </c>
      <c r="E382" s="13">
        <f t="shared" ca="1" si="123"/>
        <v>1</v>
      </c>
      <c r="F382" s="13">
        <f ca="1">(TRUNC(PRODUCT($E$12:$E381),16))</f>
        <v>1.06163584936949</v>
      </c>
      <c r="G382" s="13">
        <f t="shared" ca="1" si="124"/>
        <v>1.0598561434748901</v>
      </c>
      <c r="H382" s="13">
        <f t="shared" ca="1" si="125"/>
        <v>1.0016792000000001</v>
      </c>
      <c r="I382" s="12">
        <f t="shared" si="121"/>
        <v>0.1</v>
      </c>
      <c r="J382" s="30">
        <f t="shared" si="126"/>
        <v>44635</v>
      </c>
      <c r="K382" s="2">
        <f t="shared" si="127"/>
        <v>3</v>
      </c>
      <c r="L382" s="15">
        <f t="shared" si="128"/>
        <v>4</v>
      </c>
      <c r="M382" s="11">
        <f t="shared" si="129"/>
        <v>1.001514005</v>
      </c>
      <c r="N382" s="11">
        <f t="shared" ca="1" si="130"/>
        <v>1.0031957469999999</v>
      </c>
      <c r="O382" s="15">
        <f t="shared" si="131"/>
        <v>0</v>
      </c>
      <c r="P382" s="123">
        <f t="shared" ca="1" si="135"/>
        <v>0.14051100999999999</v>
      </c>
      <c r="Q382" s="19">
        <f t="shared" si="132"/>
        <v>0</v>
      </c>
      <c r="R382" s="13">
        <f t="shared" si="114"/>
        <v>0</v>
      </c>
      <c r="S382" s="13"/>
      <c r="T382" s="13"/>
      <c r="U382" s="13"/>
      <c r="V382" s="13"/>
      <c r="W382" s="4" t="str">
        <f t="shared" si="133"/>
        <v>J+P=</v>
      </c>
      <c r="X382" s="30">
        <f t="shared" si="134"/>
        <v>44727</v>
      </c>
      <c r="Y382" s="3"/>
      <c r="Z382" s="71">
        <f>[2]Plan1!$A452</f>
        <v>50161</v>
      </c>
      <c r="AA382" s="71" t="str">
        <f>[2]Plan1!$C452</f>
        <v>Dia do Trabalho</v>
      </c>
      <c r="AB382" s="64"/>
      <c r="AC382" s="1"/>
      <c r="AD382" s="3"/>
      <c r="AE382" s="3"/>
      <c r="AF382" s="3"/>
      <c r="AG382" s="3"/>
      <c r="AH382" s="3"/>
      <c r="AI382" s="10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ht="15.75" x14ac:dyDescent="0.25">
      <c r="A383" s="36">
        <f t="shared" si="108"/>
        <v>44641</v>
      </c>
      <c r="B383" s="14">
        <f t="shared" ca="1" si="117"/>
        <v>1.1699902600000001</v>
      </c>
      <c r="C383" s="13">
        <f t="shared" ca="1" si="122"/>
        <v>1.0294792500000001</v>
      </c>
      <c r="D383" s="12">
        <f ca="1">IF(A383&lt;$B$1,VLOOKUP(A383,[1]DI!$A$4:$B$15000,2,FALSE),0)</f>
        <v>0.11649999999999999</v>
      </c>
      <c r="E383" s="13">
        <f t="shared" ca="1" si="123"/>
        <v>1.0004373900000001</v>
      </c>
      <c r="F383" s="13">
        <f ca="1">(TRUNC(PRODUCT($E$12:$E382),16))</f>
        <v>1.06163584936949</v>
      </c>
      <c r="G383" s="13">
        <f t="shared" ca="1" si="124"/>
        <v>1.0598561434748901</v>
      </c>
      <c r="H383" s="13">
        <f t="shared" ca="1" si="125"/>
        <v>1.0016792000000001</v>
      </c>
      <c r="I383" s="12">
        <f t="shared" si="121"/>
        <v>0.1</v>
      </c>
      <c r="J383" s="30">
        <f t="shared" si="126"/>
        <v>44635</v>
      </c>
      <c r="K383" s="2">
        <f t="shared" si="127"/>
        <v>4</v>
      </c>
      <c r="L383" s="15">
        <f t="shared" si="128"/>
        <v>4</v>
      </c>
      <c r="M383" s="11">
        <f t="shared" si="129"/>
        <v>1.001514005</v>
      </c>
      <c r="N383" s="11">
        <f t="shared" ca="1" si="130"/>
        <v>1.0031957469999999</v>
      </c>
      <c r="O383" s="15">
        <f t="shared" si="131"/>
        <v>0</v>
      </c>
      <c r="P383" s="123">
        <f t="shared" ca="1" si="135"/>
        <v>0.14051100999999999</v>
      </c>
      <c r="Q383" s="19">
        <f t="shared" si="132"/>
        <v>0</v>
      </c>
      <c r="R383" s="13">
        <f t="shared" si="114"/>
        <v>0</v>
      </c>
      <c r="S383" s="13"/>
      <c r="T383" s="13"/>
      <c r="U383" s="13"/>
      <c r="V383" s="13"/>
      <c r="W383" s="4" t="str">
        <f t="shared" si="133"/>
        <v>J+P=</v>
      </c>
      <c r="X383" s="30">
        <f t="shared" si="134"/>
        <v>44727</v>
      </c>
      <c r="Y383" s="3"/>
      <c r="Z383" s="71">
        <f>[2]Plan1!$A453</f>
        <v>50195</v>
      </c>
      <c r="AA383" s="71" t="str">
        <f>[2]Plan1!$C453</f>
        <v>Corpus Christi</v>
      </c>
      <c r="AB383" s="64"/>
      <c r="AC383" s="1"/>
      <c r="AD383" s="3"/>
      <c r="AE383" s="3"/>
      <c r="AF383" s="3"/>
      <c r="AG383" s="3"/>
      <c r="AH383" s="3"/>
      <c r="AI383" s="10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ht="15.75" x14ac:dyDescent="0.25">
      <c r="A384" s="36">
        <f t="shared" si="108"/>
        <v>44642</v>
      </c>
      <c r="B384" s="14">
        <f t="shared" ca="1" si="117"/>
        <v>1.1709447800000001</v>
      </c>
      <c r="C384" s="13">
        <f t="shared" ca="1" si="122"/>
        <v>1.0294792500000001</v>
      </c>
      <c r="D384" s="12">
        <f ca="1">IF(A384&lt;$B$1,VLOOKUP(A384,[1]DI!$A$4:$B$15000,2,FALSE),0)</f>
        <v>0.11649999999999999</v>
      </c>
      <c r="E384" s="13">
        <f t="shared" ca="1" si="123"/>
        <v>1.0004373900000001</v>
      </c>
      <c r="F384" s="13">
        <f ca="1">(TRUNC(PRODUCT($E$12:$E383),16))</f>
        <v>1.06210019827365</v>
      </c>
      <c r="G384" s="13">
        <f t="shared" ca="1" si="124"/>
        <v>1.0598561434748901</v>
      </c>
      <c r="H384" s="13">
        <f t="shared" ca="1" si="125"/>
        <v>1.00211732</v>
      </c>
      <c r="I384" s="12">
        <f t="shared" si="121"/>
        <v>0.1</v>
      </c>
      <c r="J384" s="30">
        <f t="shared" si="126"/>
        <v>44635</v>
      </c>
      <c r="K384" s="2">
        <f t="shared" si="127"/>
        <v>5</v>
      </c>
      <c r="L384" s="15">
        <f t="shared" si="128"/>
        <v>5</v>
      </c>
      <c r="M384" s="11">
        <f t="shared" si="129"/>
        <v>1.001892864</v>
      </c>
      <c r="N384" s="11">
        <f t="shared" ca="1" si="130"/>
        <v>1.0040141920000001</v>
      </c>
      <c r="O384" s="15">
        <f t="shared" si="131"/>
        <v>0</v>
      </c>
      <c r="P384" s="123">
        <f t="shared" ca="1" si="135"/>
        <v>0.14146553000000001</v>
      </c>
      <c r="Q384" s="19">
        <f t="shared" si="132"/>
        <v>0</v>
      </c>
      <c r="R384" s="13">
        <f t="shared" si="114"/>
        <v>0</v>
      </c>
      <c r="S384" s="13"/>
      <c r="T384" s="13"/>
      <c r="U384" s="13"/>
      <c r="V384" s="13"/>
      <c r="W384" s="4" t="str">
        <f t="shared" si="133"/>
        <v>J+P=</v>
      </c>
      <c r="X384" s="30">
        <f t="shared" si="134"/>
        <v>44727</v>
      </c>
      <c r="Y384" s="3"/>
      <c r="Z384" s="71">
        <f>[2]Plan1!$A454</f>
        <v>50290</v>
      </c>
      <c r="AA384" s="71" t="str">
        <f>[2]Plan1!$C454</f>
        <v>Independência do Brasil</v>
      </c>
      <c r="AB384" s="64"/>
      <c r="AC384" s="1"/>
      <c r="AD384" s="3"/>
      <c r="AE384" s="3"/>
      <c r="AF384" s="3"/>
      <c r="AG384" s="3"/>
      <c r="AH384" s="3"/>
      <c r="AI384" s="10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ht="15.75" x14ac:dyDescent="0.25">
      <c r="A385" s="36">
        <f t="shared" si="108"/>
        <v>44643</v>
      </c>
      <c r="B385" s="14">
        <f t="shared" ca="1" si="117"/>
        <v>1.1719000900000001</v>
      </c>
      <c r="C385" s="13">
        <f t="shared" ca="1" si="122"/>
        <v>1.0294792500000001</v>
      </c>
      <c r="D385" s="12">
        <f ca="1">IF(A385&lt;$B$1,VLOOKUP(A385,[1]DI!$A$4:$B$15000,2,FALSE),0)</f>
        <v>0.11649999999999999</v>
      </c>
      <c r="E385" s="13">
        <f t="shared" ca="1" si="123"/>
        <v>1.0004373900000001</v>
      </c>
      <c r="F385" s="13">
        <f ca="1">(TRUNC(PRODUCT($E$12:$E384),16))</f>
        <v>1.06256475027937</v>
      </c>
      <c r="G385" s="13">
        <f t="shared" ca="1" si="124"/>
        <v>1.0598561434748901</v>
      </c>
      <c r="H385" s="13">
        <f t="shared" ca="1" si="125"/>
        <v>1.00255564</v>
      </c>
      <c r="I385" s="12">
        <f t="shared" si="121"/>
        <v>0.1</v>
      </c>
      <c r="J385" s="30">
        <f t="shared" si="126"/>
        <v>44635</v>
      </c>
      <c r="K385" s="2">
        <f t="shared" si="127"/>
        <v>6</v>
      </c>
      <c r="L385" s="15">
        <f t="shared" si="128"/>
        <v>6</v>
      </c>
      <c r="M385" s="11">
        <f t="shared" si="129"/>
        <v>1.0022718669999999</v>
      </c>
      <c r="N385" s="11">
        <f t="shared" ca="1" si="130"/>
        <v>1.004833313</v>
      </c>
      <c r="O385" s="15">
        <f t="shared" si="131"/>
        <v>0</v>
      </c>
      <c r="P385" s="123">
        <f t="shared" ca="1" si="135"/>
        <v>0.14242084000000002</v>
      </c>
      <c r="Q385" s="19">
        <f t="shared" si="132"/>
        <v>0</v>
      </c>
      <c r="R385" s="13">
        <f t="shared" si="114"/>
        <v>0</v>
      </c>
      <c r="S385" s="13"/>
      <c r="T385" s="13"/>
      <c r="U385" s="13"/>
      <c r="V385" s="13"/>
      <c r="W385" s="4" t="str">
        <f t="shared" si="133"/>
        <v>J+P=</v>
      </c>
      <c r="X385" s="30">
        <f t="shared" si="134"/>
        <v>44727</v>
      </c>
      <c r="Y385" s="3"/>
      <c r="Z385" s="71">
        <f>[2]Plan1!$A455</f>
        <v>50325</v>
      </c>
      <c r="AA385" s="71" t="str">
        <f>[2]Plan1!$C455</f>
        <v>Nossa Sr.a Aparecida - Padroeira do Brasil</v>
      </c>
      <c r="AB385" s="64"/>
      <c r="AC385" s="1"/>
      <c r="AD385" s="3"/>
      <c r="AE385" s="3"/>
      <c r="AF385" s="3"/>
      <c r="AG385" s="3"/>
      <c r="AH385" s="3"/>
      <c r="AI385" s="10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ht="15.75" x14ac:dyDescent="0.25">
      <c r="A386" s="36">
        <f t="shared" si="108"/>
        <v>44644</v>
      </c>
      <c r="B386" s="14">
        <f t="shared" ca="1" si="117"/>
        <v>1.17285617</v>
      </c>
      <c r="C386" s="13">
        <f t="shared" ca="1" si="122"/>
        <v>1.0294792500000001</v>
      </c>
      <c r="D386" s="12">
        <f ca="1">IF(A386&lt;$B$1,VLOOKUP(A386,[1]DI!$A$4:$B$15000,2,FALSE),0)</f>
        <v>0.11649999999999999</v>
      </c>
      <c r="E386" s="13">
        <f t="shared" ca="1" si="123"/>
        <v>1.0004373900000001</v>
      </c>
      <c r="F386" s="13">
        <f ca="1">(TRUNC(PRODUCT($E$12:$E385),16))</f>
        <v>1.0630295054754899</v>
      </c>
      <c r="G386" s="13">
        <f t="shared" ca="1" si="124"/>
        <v>1.0598561434748901</v>
      </c>
      <c r="H386" s="13">
        <f t="shared" ca="1" si="125"/>
        <v>1.00299414</v>
      </c>
      <c r="I386" s="12">
        <f t="shared" si="121"/>
        <v>0.1</v>
      </c>
      <c r="J386" s="30">
        <f t="shared" si="126"/>
        <v>44635</v>
      </c>
      <c r="K386" s="2">
        <f t="shared" si="127"/>
        <v>7</v>
      </c>
      <c r="L386" s="15">
        <f t="shared" si="128"/>
        <v>7</v>
      </c>
      <c r="M386" s="11">
        <f t="shared" si="129"/>
        <v>1.0026510129999999</v>
      </c>
      <c r="N386" s="11">
        <f t="shared" ca="1" si="130"/>
        <v>1.0056530910000001</v>
      </c>
      <c r="O386" s="15">
        <f t="shared" si="131"/>
        <v>0</v>
      </c>
      <c r="P386" s="123">
        <f t="shared" ca="1" si="135"/>
        <v>0.14337691999999999</v>
      </c>
      <c r="Q386" s="19">
        <f t="shared" si="132"/>
        <v>0</v>
      </c>
      <c r="R386" s="13">
        <f t="shared" si="114"/>
        <v>0</v>
      </c>
      <c r="S386" s="13"/>
      <c r="T386" s="13"/>
      <c r="U386" s="13"/>
      <c r="V386" s="13"/>
      <c r="W386" s="4" t="str">
        <f t="shared" si="133"/>
        <v>J+P=</v>
      </c>
      <c r="X386" s="30">
        <f t="shared" si="134"/>
        <v>44727</v>
      </c>
      <c r="Y386" s="3"/>
      <c r="Z386" s="71">
        <f>[2]Plan1!$A456</f>
        <v>50346</v>
      </c>
      <c r="AA386" s="71" t="str">
        <f>[2]Plan1!$C456</f>
        <v>Finados</v>
      </c>
      <c r="AB386" s="64"/>
      <c r="AC386" s="1"/>
      <c r="AD386" s="3"/>
      <c r="AE386" s="3"/>
      <c r="AF386" s="3"/>
      <c r="AG386" s="3"/>
      <c r="AH386" s="3"/>
      <c r="AI386" s="10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ht="15.75" x14ac:dyDescent="0.25">
      <c r="A387" s="36">
        <f t="shared" si="108"/>
        <v>44645</v>
      </c>
      <c r="B387" s="14">
        <f t="shared" ca="1" si="117"/>
        <v>1.17381304</v>
      </c>
      <c r="C387" s="13">
        <f t="shared" ca="1" si="122"/>
        <v>1.0294792500000001</v>
      </c>
      <c r="D387" s="12">
        <f ca="1">IF(A387&lt;$B$1,VLOOKUP(A387,[1]DI!$A$4:$B$15000,2,FALSE),0)</f>
        <v>0.11649999999999999</v>
      </c>
      <c r="E387" s="13">
        <f t="shared" ca="1" si="123"/>
        <v>1.0004373900000001</v>
      </c>
      <c r="F387" s="13">
        <f ca="1">(TRUNC(PRODUCT($E$12:$E386),16))</f>
        <v>1.0634944639508901</v>
      </c>
      <c r="G387" s="13">
        <f t="shared" ca="1" si="124"/>
        <v>1.0598561434748901</v>
      </c>
      <c r="H387" s="13">
        <f t="shared" ca="1" si="125"/>
        <v>1.0034328400000001</v>
      </c>
      <c r="I387" s="12">
        <f t="shared" si="121"/>
        <v>0.1</v>
      </c>
      <c r="J387" s="30">
        <f t="shared" si="126"/>
        <v>44635</v>
      </c>
      <c r="K387" s="2">
        <f t="shared" si="127"/>
        <v>8</v>
      </c>
      <c r="L387" s="15">
        <f t="shared" si="128"/>
        <v>8</v>
      </c>
      <c r="M387" s="11">
        <f t="shared" si="129"/>
        <v>1.003030302</v>
      </c>
      <c r="N387" s="11">
        <f t="shared" ca="1" si="130"/>
        <v>1.006473545</v>
      </c>
      <c r="O387" s="15">
        <f t="shared" si="131"/>
        <v>0</v>
      </c>
      <c r="P387" s="123">
        <f t="shared" ca="1" si="135"/>
        <v>0.14433378999999999</v>
      </c>
      <c r="Q387" s="19">
        <f t="shared" si="132"/>
        <v>0</v>
      </c>
      <c r="R387" s="13">
        <f t="shared" si="114"/>
        <v>0</v>
      </c>
      <c r="S387" s="13"/>
      <c r="T387" s="13"/>
      <c r="U387" s="13"/>
      <c r="V387" s="13"/>
      <c r="W387" s="4" t="str">
        <f t="shared" si="133"/>
        <v>J+P=</v>
      </c>
      <c r="X387" s="30">
        <f t="shared" si="134"/>
        <v>44727</v>
      </c>
      <c r="Y387" s="3"/>
      <c r="Z387" s="71">
        <f>[2]Plan1!$A457</f>
        <v>50359</v>
      </c>
      <c r="AA387" s="71" t="str">
        <f>[2]Plan1!$C457</f>
        <v>Proclamação da República</v>
      </c>
      <c r="AB387" s="64"/>
      <c r="AC387" s="1"/>
      <c r="AD387" s="3"/>
      <c r="AE387" s="3"/>
      <c r="AF387" s="3"/>
      <c r="AG387" s="3"/>
      <c r="AH387" s="3"/>
      <c r="AI387" s="10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ht="15.75" x14ac:dyDescent="0.25">
      <c r="A388" s="36">
        <f t="shared" si="108"/>
        <v>44646</v>
      </c>
      <c r="B388" s="14">
        <f t="shared" ca="1" si="117"/>
        <v>1.1747706900000001</v>
      </c>
      <c r="C388" s="13">
        <f t="shared" ca="1" si="122"/>
        <v>1.0294792500000001</v>
      </c>
      <c r="D388" s="12">
        <f ca="1">IF(A388&lt;$B$1,VLOOKUP(A388,[1]DI!$A$4:$B$15000,2,FALSE),0)</f>
        <v>0</v>
      </c>
      <c r="E388" s="13">
        <f t="shared" ca="1" si="123"/>
        <v>1</v>
      </c>
      <c r="F388" s="13">
        <f ca="1">(TRUNC(PRODUCT($E$12:$E387),16))</f>
        <v>1.0639596257944799</v>
      </c>
      <c r="G388" s="13">
        <f t="shared" ca="1" si="124"/>
        <v>1.0598561434748901</v>
      </c>
      <c r="H388" s="13">
        <f t="shared" ca="1" si="125"/>
        <v>1.0038717399999999</v>
      </c>
      <c r="I388" s="12">
        <f t="shared" si="121"/>
        <v>0.1</v>
      </c>
      <c r="J388" s="30">
        <f t="shared" si="126"/>
        <v>44635</v>
      </c>
      <c r="K388" s="2">
        <f t="shared" si="127"/>
        <v>8</v>
      </c>
      <c r="L388" s="15">
        <f t="shared" si="128"/>
        <v>9</v>
      </c>
      <c r="M388" s="11">
        <f t="shared" si="129"/>
        <v>1.003409735</v>
      </c>
      <c r="N388" s="11">
        <f t="shared" ca="1" si="130"/>
        <v>1.007294677</v>
      </c>
      <c r="O388" s="15">
        <f t="shared" si="131"/>
        <v>0</v>
      </c>
      <c r="P388" s="123">
        <f t="shared" ca="1" si="135"/>
        <v>0.14529143999999999</v>
      </c>
      <c r="Q388" s="19">
        <f t="shared" si="132"/>
        <v>0</v>
      </c>
      <c r="R388" s="13">
        <f t="shared" si="114"/>
        <v>0</v>
      </c>
      <c r="S388" s="13"/>
      <c r="T388" s="13"/>
      <c r="U388" s="13"/>
      <c r="V388" s="13"/>
      <c r="W388" s="4" t="str">
        <f t="shared" si="133"/>
        <v>J+P=</v>
      </c>
      <c r="X388" s="30">
        <f t="shared" si="134"/>
        <v>44727</v>
      </c>
      <c r="Y388" s="3"/>
      <c r="Z388" s="71">
        <f>[2]Plan1!$A458</f>
        <v>50364</v>
      </c>
      <c r="AA388" s="71" t="str">
        <f>[2]Plan1!$C458</f>
        <v>Dia Nacional de Zumbi e da Consciência Negra</v>
      </c>
      <c r="AB388" s="64"/>
      <c r="AC388" s="1"/>
      <c r="AD388" s="3"/>
      <c r="AE388" s="3"/>
      <c r="AF388" s="3"/>
      <c r="AG388" s="3"/>
      <c r="AH388" s="3"/>
      <c r="AI388" s="10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ht="15.75" x14ac:dyDescent="0.25">
      <c r="A389" s="36">
        <f t="shared" si="108"/>
        <v>44647</v>
      </c>
      <c r="B389" s="14">
        <f t="shared" ca="1" si="117"/>
        <v>1.1747706900000001</v>
      </c>
      <c r="C389" s="13">
        <f t="shared" ca="1" si="122"/>
        <v>1.0294792500000001</v>
      </c>
      <c r="D389" s="12">
        <f ca="1">IF(A389&lt;$B$1,VLOOKUP(A389,[1]DI!$A$4:$B$15000,2,FALSE),0)</f>
        <v>0</v>
      </c>
      <c r="E389" s="13">
        <f t="shared" ca="1" si="123"/>
        <v>1</v>
      </c>
      <c r="F389" s="13">
        <f ca="1">(TRUNC(PRODUCT($E$12:$E388),16))</f>
        <v>1.0639596257944799</v>
      </c>
      <c r="G389" s="13">
        <f t="shared" ca="1" si="124"/>
        <v>1.0598561434748901</v>
      </c>
      <c r="H389" s="13">
        <f t="shared" ca="1" si="125"/>
        <v>1.0038717399999999</v>
      </c>
      <c r="I389" s="12">
        <f t="shared" si="121"/>
        <v>0.1</v>
      </c>
      <c r="J389" s="30">
        <f t="shared" si="126"/>
        <v>44635</v>
      </c>
      <c r="K389" s="2">
        <f t="shared" si="127"/>
        <v>8</v>
      </c>
      <c r="L389" s="15">
        <f t="shared" si="128"/>
        <v>9</v>
      </c>
      <c r="M389" s="11">
        <f t="shared" si="129"/>
        <v>1.003409735</v>
      </c>
      <c r="N389" s="11">
        <f t="shared" ca="1" si="130"/>
        <v>1.007294677</v>
      </c>
      <c r="O389" s="15">
        <f t="shared" si="131"/>
        <v>0</v>
      </c>
      <c r="P389" s="123">
        <f t="shared" ca="1" si="135"/>
        <v>0.14529143999999999</v>
      </c>
      <c r="Q389" s="19">
        <f t="shared" si="132"/>
        <v>0</v>
      </c>
      <c r="R389" s="13">
        <f t="shared" si="114"/>
        <v>0</v>
      </c>
      <c r="S389" s="13"/>
      <c r="T389" s="13"/>
      <c r="U389" s="13"/>
      <c r="V389" s="13"/>
      <c r="W389" s="4" t="str">
        <f t="shared" si="133"/>
        <v>J+P=</v>
      </c>
      <c r="X389" s="30">
        <f t="shared" si="134"/>
        <v>44727</v>
      </c>
      <c r="Y389" s="3"/>
      <c r="Z389" s="71">
        <f>[2]Plan1!$A459</f>
        <v>50399</v>
      </c>
      <c r="AA389" s="71" t="str">
        <f>[2]Plan1!$C459</f>
        <v>Natal</v>
      </c>
      <c r="AB389" s="64"/>
      <c r="AC389" s="1"/>
      <c r="AD389" s="3"/>
      <c r="AE389" s="3"/>
      <c r="AF389" s="3"/>
      <c r="AG389" s="3"/>
      <c r="AH389" s="3"/>
      <c r="AI389" s="10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ht="15.75" x14ac:dyDescent="0.25">
      <c r="A390" s="36">
        <f t="shared" si="108"/>
        <v>44648</v>
      </c>
      <c r="B390" s="14">
        <f t="shared" ca="1" si="117"/>
        <v>1.1747706900000001</v>
      </c>
      <c r="C390" s="13">
        <f t="shared" ca="1" si="122"/>
        <v>1.0294792500000001</v>
      </c>
      <c r="D390" s="12">
        <f ca="1">IF(A390&lt;$B$1,VLOOKUP(A390,[1]DI!$A$4:$B$15000,2,FALSE),0)</f>
        <v>0.11649999999999999</v>
      </c>
      <c r="E390" s="13">
        <f t="shared" ca="1" si="123"/>
        <v>1.0004373900000001</v>
      </c>
      <c r="F390" s="13">
        <f ca="1">(TRUNC(PRODUCT($E$12:$E389),16))</f>
        <v>1.0639596257944799</v>
      </c>
      <c r="G390" s="13">
        <f t="shared" ca="1" si="124"/>
        <v>1.0598561434748901</v>
      </c>
      <c r="H390" s="13">
        <f t="shared" ca="1" si="125"/>
        <v>1.0038717399999999</v>
      </c>
      <c r="I390" s="12">
        <f t="shared" si="121"/>
        <v>0.1</v>
      </c>
      <c r="J390" s="30">
        <f t="shared" si="126"/>
        <v>44635</v>
      </c>
      <c r="K390" s="2">
        <f t="shared" si="127"/>
        <v>9</v>
      </c>
      <c r="L390" s="15">
        <f t="shared" si="128"/>
        <v>9</v>
      </c>
      <c r="M390" s="11">
        <f t="shared" si="129"/>
        <v>1.003409735</v>
      </c>
      <c r="N390" s="11">
        <f t="shared" ca="1" si="130"/>
        <v>1.007294677</v>
      </c>
      <c r="O390" s="15">
        <f t="shared" si="131"/>
        <v>0</v>
      </c>
      <c r="P390" s="123">
        <f t="shared" ca="1" si="135"/>
        <v>0.14529143999999999</v>
      </c>
      <c r="Q390" s="19">
        <f t="shared" si="132"/>
        <v>0</v>
      </c>
      <c r="R390" s="13">
        <f t="shared" si="114"/>
        <v>0</v>
      </c>
      <c r="S390" s="13"/>
      <c r="T390" s="13"/>
      <c r="U390" s="13"/>
      <c r="V390" s="13"/>
      <c r="W390" s="4" t="str">
        <f t="shared" si="133"/>
        <v>J+P=</v>
      </c>
      <c r="X390" s="30">
        <f t="shared" si="134"/>
        <v>44727</v>
      </c>
      <c r="Y390" s="3"/>
      <c r="Z390" s="71">
        <f>[2]Plan1!$A460</f>
        <v>50406</v>
      </c>
      <c r="AA390" s="71" t="str">
        <f>[2]Plan1!$C460</f>
        <v>Confraternização Universal</v>
      </c>
      <c r="AB390" s="64"/>
      <c r="AC390" s="1"/>
      <c r="AD390" s="3"/>
      <c r="AE390" s="3"/>
      <c r="AF390" s="3"/>
      <c r="AG390" s="3"/>
      <c r="AH390" s="3"/>
      <c r="AI390" s="10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ht="15.75" x14ac:dyDescent="0.25">
      <c r="A391" s="36">
        <f t="shared" si="108"/>
        <v>44649</v>
      </c>
      <c r="B391" s="14">
        <f t="shared" ca="1" si="117"/>
        <v>1.1757291200000002</v>
      </c>
      <c r="C391" s="13">
        <f t="shared" ca="1" si="122"/>
        <v>1.0294792500000001</v>
      </c>
      <c r="D391" s="12">
        <f ca="1">IF(A391&lt;$B$1,VLOOKUP(A391,[1]DI!$A$4:$B$15000,2,FALSE),0)</f>
        <v>0.11649999999999999</v>
      </c>
      <c r="E391" s="13">
        <f t="shared" ca="1" si="123"/>
        <v>1.0004373900000001</v>
      </c>
      <c r="F391" s="13">
        <f ca="1">(TRUNC(PRODUCT($E$12:$E390),16))</f>
        <v>1.0644249910952099</v>
      </c>
      <c r="G391" s="13">
        <f t="shared" ca="1" si="124"/>
        <v>1.0598561434748901</v>
      </c>
      <c r="H391" s="13">
        <f t="shared" ca="1" si="125"/>
        <v>1.0043108199999999</v>
      </c>
      <c r="I391" s="12">
        <f t="shared" si="121"/>
        <v>0.1</v>
      </c>
      <c r="J391" s="30">
        <f t="shared" si="126"/>
        <v>44635</v>
      </c>
      <c r="K391" s="2">
        <f t="shared" si="127"/>
        <v>10</v>
      </c>
      <c r="L391" s="15">
        <f t="shared" si="128"/>
        <v>10</v>
      </c>
      <c r="M391" s="11">
        <f t="shared" si="129"/>
        <v>1.003789311</v>
      </c>
      <c r="N391" s="11">
        <f t="shared" ca="1" si="130"/>
        <v>1.0081164659999999</v>
      </c>
      <c r="O391" s="15">
        <f t="shared" si="131"/>
        <v>0</v>
      </c>
      <c r="P391" s="123">
        <f t="shared" ca="1" si="135"/>
        <v>0.14624987</v>
      </c>
      <c r="Q391" s="19">
        <f t="shared" si="132"/>
        <v>0</v>
      </c>
      <c r="R391" s="13">
        <f t="shared" si="114"/>
        <v>0</v>
      </c>
      <c r="S391" s="13"/>
      <c r="T391" s="13"/>
      <c r="U391" s="13"/>
      <c r="V391" s="13"/>
      <c r="W391" s="4" t="str">
        <f t="shared" si="133"/>
        <v>J+P=</v>
      </c>
      <c r="X391" s="30">
        <f t="shared" si="134"/>
        <v>44727</v>
      </c>
      <c r="Y391" s="3"/>
      <c r="Z391" s="71">
        <f>[2]Plan1!$A461</f>
        <v>50472</v>
      </c>
      <c r="AA391" s="71" t="str">
        <f>[2]Plan1!$C461</f>
        <v>Carnaval</v>
      </c>
      <c r="AB391" s="64"/>
      <c r="AC391" s="1"/>
      <c r="AD391" s="3"/>
      <c r="AE391" s="3"/>
      <c r="AF391" s="3"/>
      <c r="AG391" s="3"/>
      <c r="AH391" s="3"/>
      <c r="AI391" s="10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ht="15.75" x14ac:dyDescent="0.25">
      <c r="A392" s="36">
        <f t="shared" si="108"/>
        <v>44650</v>
      </c>
      <c r="B392" s="14">
        <f t="shared" ca="1" si="117"/>
        <v>1.17668832</v>
      </c>
      <c r="C392" s="13">
        <f t="shared" ca="1" si="122"/>
        <v>1.0294792500000001</v>
      </c>
      <c r="D392" s="12">
        <f ca="1">IF(A392&lt;$B$1,VLOOKUP(A392,[1]DI!$A$4:$B$15000,2,FALSE),0)</f>
        <v>0.11649999999999999</v>
      </c>
      <c r="E392" s="13">
        <f t="shared" ca="1" si="123"/>
        <v>1.0004373900000001</v>
      </c>
      <c r="F392" s="13">
        <f ca="1">(TRUNC(PRODUCT($E$12:$E391),16))</f>
        <v>1.0648905599420599</v>
      </c>
      <c r="G392" s="13">
        <f t="shared" ca="1" si="124"/>
        <v>1.0598561434748901</v>
      </c>
      <c r="H392" s="13">
        <f t="shared" ca="1" si="125"/>
        <v>1.0047500899999999</v>
      </c>
      <c r="I392" s="12">
        <f t="shared" si="121"/>
        <v>0.1</v>
      </c>
      <c r="J392" s="30">
        <f t="shared" si="126"/>
        <v>44635</v>
      </c>
      <c r="K392" s="2">
        <f t="shared" si="127"/>
        <v>11</v>
      </c>
      <c r="L392" s="15">
        <f t="shared" si="128"/>
        <v>11</v>
      </c>
      <c r="M392" s="11">
        <f t="shared" si="129"/>
        <v>1.004169031</v>
      </c>
      <c r="N392" s="11">
        <f t="shared" ca="1" si="130"/>
        <v>1.008938924</v>
      </c>
      <c r="O392" s="15">
        <f t="shared" si="131"/>
        <v>0</v>
      </c>
      <c r="P392" s="123">
        <f t="shared" ca="1" si="135"/>
        <v>0.14720907000000003</v>
      </c>
      <c r="Q392" s="19">
        <f t="shared" si="132"/>
        <v>0</v>
      </c>
      <c r="R392" s="13">
        <f t="shared" si="114"/>
        <v>0</v>
      </c>
      <c r="S392" s="13"/>
      <c r="T392" s="13"/>
      <c r="U392" s="13"/>
      <c r="V392" s="13"/>
      <c r="W392" s="4" t="str">
        <f t="shared" si="133"/>
        <v>J+P=</v>
      </c>
      <c r="X392" s="30">
        <f t="shared" si="134"/>
        <v>44727</v>
      </c>
      <c r="Y392" s="3"/>
      <c r="Z392" s="71">
        <f>[2]Plan1!$A462</f>
        <v>50473</v>
      </c>
      <c r="AA392" s="71" t="str">
        <f>[2]Plan1!$C462</f>
        <v>Carnaval</v>
      </c>
      <c r="AB392" s="64"/>
      <c r="AC392" s="1"/>
      <c r="AD392" s="3"/>
      <c r="AE392" s="3"/>
      <c r="AF392" s="3"/>
      <c r="AG392" s="3"/>
      <c r="AH392" s="3"/>
      <c r="AI392" s="10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ht="15.75" x14ac:dyDescent="0.25">
      <c r="A393" s="36">
        <f t="shared" si="108"/>
        <v>44651</v>
      </c>
      <c r="B393" s="14">
        <f t="shared" ca="1" si="117"/>
        <v>1.1776483200000001</v>
      </c>
      <c r="C393" s="13">
        <f t="shared" ca="1" si="122"/>
        <v>1.0294792500000001</v>
      </c>
      <c r="D393" s="12">
        <f ca="1">IF(A393&lt;$B$1,VLOOKUP(A393,[1]DI!$A$4:$B$15000,2,FALSE),0)</f>
        <v>0.11649999999999999</v>
      </c>
      <c r="E393" s="13">
        <f t="shared" ca="1" si="123"/>
        <v>1.0004373900000001</v>
      </c>
      <c r="F393" s="13">
        <f ca="1">(TRUNC(PRODUCT($E$12:$E392),16))</f>
        <v>1.06535633242408</v>
      </c>
      <c r="G393" s="13">
        <f t="shared" ca="1" si="124"/>
        <v>1.0598561434748901</v>
      </c>
      <c r="H393" s="13">
        <f t="shared" ca="1" si="125"/>
        <v>1.00518956</v>
      </c>
      <c r="I393" s="12">
        <f t="shared" si="121"/>
        <v>0.1</v>
      </c>
      <c r="J393" s="30">
        <f t="shared" si="126"/>
        <v>44635</v>
      </c>
      <c r="K393" s="2">
        <f t="shared" si="127"/>
        <v>12</v>
      </c>
      <c r="L393" s="15">
        <f t="shared" si="128"/>
        <v>12</v>
      </c>
      <c r="M393" s="11">
        <f t="shared" si="129"/>
        <v>1.0045488950000001</v>
      </c>
      <c r="N393" s="11">
        <f t="shared" ca="1" si="130"/>
        <v>1.0097620620000001</v>
      </c>
      <c r="O393" s="15">
        <f t="shared" si="131"/>
        <v>0</v>
      </c>
      <c r="P393" s="123">
        <f t="shared" ca="1" si="135"/>
        <v>0.14816907000000001</v>
      </c>
      <c r="Q393" s="19">
        <f t="shared" si="132"/>
        <v>0</v>
      </c>
      <c r="R393" s="13">
        <f t="shared" si="114"/>
        <v>0</v>
      </c>
      <c r="S393" s="13"/>
      <c r="T393" s="13"/>
      <c r="U393" s="13"/>
      <c r="V393" s="13"/>
      <c r="W393" s="4" t="str">
        <f t="shared" si="133"/>
        <v>J+P=</v>
      </c>
      <c r="X393" s="30">
        <f t="shared" si="134"/>
        <v>44727</v>
      </c>
      <c r="Y393" s="3"/>
      <c r="Z393" s="71">
        <f>[2]Plan1!$A463</f>
        <v>50516</v>
      </c>
      <c r="AA393" s="71" t="str">
        <f>[2]Plan1!$C463</f>
        <v>Tiradentes</v>
      </c>
      <c r="AB393" s="64"/>
      <c r="AC393" s="1"/>
      <c r="AD393" s="3"/>
      <c r="AE393" s="3"/>
      <c r="AF393" s="3"/>
      <c r="AG393" s="3"/>
      <c r="AH393" s="3"/>
      <c r="AI393" s="10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ht="15.75" x14ac:dyDescent="0.25">
      <c r="A394" s="36">
        <f t="shared" si="108"/>
        <v>44652</v>
      </c>
      <c r="B394" s="14">
        <f t="shared" ca="1" si="117"/>
        <v>1.1786090900000001</v>
      </c>
      <c r="C394" s="13">
        <f t="shared" ca="1" si="122"/>
        <v>1.0294792500000001</v>
      </c>
      <c r="D394" s="12">
        <f ca="1">IF(A394&lt;$B$1,VLOOKUP(A394,[1]DI!$A$4:$B$15000,2,FALSE),0)</f>
        <v>0.11649999999999999</v>
      </c>
      <c r="E394" s="13">
        <f t="shared" ca="1" si="123"/>
        <v>1.0004373900000001</v>
      </c>
      <c r="F394" s="13">
        <f ca="1">(TRUNC(PRODUCT($E$12:$E393),16))</f>
        <v>1.06582230863031</v>
      </c>
      <c r="G394" s="13">
        <f t="shared" ca="1" si="124"/>
        <v>1.0598561434748901</v>
      </c>
      <c r="H394" s="13">
        <f t="shared" ca="1" si="125"/>
        <v>1.0056292200000001</v>
      </c>
      <c r="I394" s="12">
        <f t="shared" si="121"/>
        <v>0.1</v>
      </c>
      <c r="J394" s="30">
        <f t="shared" si="126"/>
        <v>44635</v>
      </c>
      <c r="K394" s="2">
        <f t="shared" si="127"/>
        <v>13</v>
      </c>
      <c r="L394" s="15">
        <f t="shared" si="128"/>
        <v>13</v>
      </c>
      <c r="M394" s="11">
        <f t="shared" si="129"/>
        <v>1.0049289020000001</v>
      </c>
      <c r="N394" s="11">
        <f t="shared" ca="1" si="130"/>
        <v>1.0105858679999999</v>
      </c>
      <c r="O394" s="15">
        <f t="shared" si="131"/>
        <v>0</v>
      </c>
      <c r="P394" s="123">
        <f t="shared" ca="1" si="135"/>
        <v>0.14912984000000001</v>
      </c>
      <c r="Q394" s="19">
        <f t="shared" si="132"/>
        <v>0</v>
      </c>
      <c r="R394" s="13">
        <f t="shared" si="114"/>
        <v>0</v>
      </c>
      <c r="S394" s="13"/>
      <c r="T394" s="13"/>
      <c r="U394" s="13"/>
      <c r="V394" s="13"/>
      <c r="W394" s="4" t="str">
        <f t="shared" si="133"/>
        <v>J+P=</v>
      </c>
      <c r="X394" s="30">
        <f t="shared" si="134"/>
        <v>44727</v>
      </c>
      <c r="Y394" s="3"/>
      <c r="Z394" s="71">
        <f>[2]Plan1!$A464</f>
        <v>50518</v>
      </c>
      <c r="AA394" s="71" t="str">
        <f>[2]Plan1!$C464</f>
        <v>Paixão de Cristo</v>
      </c>
      <c r="AB394" s="64"/>
      <c r="AC394" s="1"/>
      <c r="AD394" s="3"/>
      <c r="AE394" s="3"/>
      <c r="AF394" s="3"/>
      <c r="AG394" s="3"/>
      <c r="AH394" s="3"/>
      <c r="AI394" s="10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ht="15.75" x14ac:dyDescent="0.25">
      <c r="A395" s="36">
        <f t="shared" si="108"/>
        <v>44653</v>
      </c>
      <c r="B395" s="14">
        <f t="shared" ca="1" si="117"/>
        <v>1.1795706500000001</v>
      </c>
      <c r="C395" s="13">
        <f t="shared" ca="1" si="122"/>
        <v>1.0294792500000001</v>
      </c>
      <c r="D395" s="12">
        <f ca="1">IF(A395&lt;$B$1,VLOOKUP(A395,[1]DI!$A$4:$B$15000,2,FALSE),0)</f>
        <v>0</v>
      </c>
      <c r="E395" s="13">
        <f t="shared" ca="1" si="123"/>
        <v>1</v>
      </c>
      <c r="F395" s="13">
        <f ca="1">(TRUNC(PRODUCT($E$12:$E394),16))</f>
        <v>1.06628848864989</v>
      </c>
      <c r="G395" s="13">
        <f t="shared" ca="1" si="124"/>
        <v>1.0598561434748901</v>
      </c>
      <c r="H395" s="13">
        <f t="shared" ca="1" si="125"/>
        <v>1.0060690699999999</v>
      </c>
      <c r="I395" s="12">
        <f t="shared" si="121"/>
        <v>0.1</v>
      </c>
      <c r="J395" s="30">
        <f t="shared" si="126"/>
        <v>44635</v>
      </c>
      <c r="K395" s="2">
        <f t="shared" si="127"/>
        <v>13</v>
      </c>
      <c r="L395" s="15">
        <f t="shared" si="128"/>
        <v>14</v>
      </c>
      <c r="M395" s="11">
        <f t="shared" si="129"/>
        <v>1.005309053</v>
      </c>
      <c r="N395" s="11">
        <f t="shared" ca="1" si="130"/>
        <v>1.011410344</v>
      </c>
      <c r="O395" s="15">
        <f t="shared" si="131"/>
        <v>0</v>
      </c>
      <c r="P395" s="123">
        <f t="shared" ca="1" si="135"/>
        <v>0.15009139999999999</v>
      </c>
      <c r="Q395" s="19">
        <f t="shared" si="132"/>
        <v>0</v>
      </c>
      <c r="R395" s="13">
        <f t="shared" si="114"/>
        <v>0</v>
      </c>
      <c r="S395" s="13"/>
      <c r="T395" s="13"/>
      <c r="U395" s="13"/>
      <c r="V395" s="13"/>
      <c r="W395" s="4" t="str">
        <f t="shared" si="133"/>
        <v>J+P=</v>
      </c>
      <c r="X395" s="30">
        <f t="shared" si="134"/>
        <v>44727</v>
      </c>
      <c r="Y395" s="3"/>
      <c r="Z395" s="71">
        <f>[2]Plan1!$A465</f>
        <v>50526</v>
      </c>
      <c r="AA395" s="71" t="str">
        <f>[2]Plan1!$C465</f>
        <v>Dia do Trabalho</v>
      </c>
      <c r="AB395" s="64"/>
      <c r="AC395" s="1"/>
      <c r="AD395" s="3"/>
      <c r="AE395" s="3"/>
      <c r="AF395" s="3"/>
      <c r="AG395" s="3"/>
      <c r="AH395" s="3"/>
      <c r="AI395" s="10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ht="15.75" x14ac:dyDescent="0.25">
      <c r="A396" s="36">
        <f t="shared" si="108"/>
        <v>44654</v>
      </c>
      <c r="B396" s="14">
        <f t="shared" ca="1" si="117"/>
        <v>1.1795706500000001</v>
      </c>
      <c r="C396" s="13">
        <f t="shared" ca="1" si="122"/>
        <v>1.0294792500000001</v>
      </c>
      <c r="D396" s="12">
        <f ca="1">IF(A396&lt;$B$1,VLOOKUP(A396,[1]DI!$A$4:$B$15000,2,FALSE),0)</f>
        <v>0</v>
      </c>
      <c r="E396" s="13">
        <f t="shared" ca="1" si="123"/>
        <v>1</v>
      </c>
      <c r="F396" s="13">
        <f ca="1">(TRUNC(PRODUCT($E$12:$E395),16))</f>
        <v>1.06628848864989</v>
      </c>
      <c r="G396" s="13">
        <f t="shared" ca="1" si="124"/>
        <v>1.0598561434748901</v>
      </c>
      <c r="H396" s="13">
        <f t="shared" ca="1" si="125"/>
        <v>1.0060690699999999</v>
      </c>
      <c r="I396" s="12">
        <f t="shared" si="121"/>
        <v>0.1</v>
      </c>
      <c r="J396" s="30">
        <f t="shared" si="126"/>
        <v>44635</v>
      </c>
      <c r="K396" s="2">
        <f t="shared" si="127"/>
        <v>13</v>
      </c>
      <c r="L396" s="15">
        <f t="shared" si="128"/>
        <v>14</v>
      </c>
      <c r="M396" s="11">
        <f t="shared" si="129"/>
        <v>1.005309053</v>
      </c>
      <c r="N396" s="11">
        <f t="shared" ca="1" si="130"/>
        <v>1.011410344</v>
      </c>
      <c r="O396" s="15">
        <f t="shared" si="131"/>
        <v>0</v>
      </c>
      <c r="P396" s="123">
        <f t="shared" ca="1" si="135"/>
        <v>0.15009139999999999</v>
      </c>
      <c r="Q396" s="19">
        <f t="shared" si="132"/>
        <v>0</v>
      </c>
      <c r="R396" s="13">
        <f t="shared" si="114"/>
        <v>0</v>
      </c>
      <c r="S396" s="13"/>
      <c r="T396" s="13"/>
      <c r="U396" s="13"/>
      <c r="V396" s="13"/>
      <c r="W396" s="4" t="str">
        <f t="shared" si="133"/>
        <v>J+P=</v>
      </c>
      <c r="X396" s="30">
        <f t="shared" si="134"/>
        <v>44727</v>
      </c>
      <c r="Y396" s="3"/>
      <c r="Z396" s="71">
        <f>[2]Plan1!$A466</f>
        <v>50580</v>
      </c>
      <c r="AA396" s="71" t="str">
        <f>[2]Plan1!$C466</f>
        <v>Corpus Christi</v>
      </c>
      <c r="AB396" s="64"/>
      <c r="AC396" s="1"/>
      <c r="AD396" s="3"/>
      <c r="AE396" s="3"/>
      <c r="AF396" s="3"/>
      <c r="AG396" s="3"/>
      <c r="AH396" s="3"/>
      <c r="AI396" s="10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ht="15.75" x14ac:dyDescent="0.25">
      <c r="A397" s="36">
        <f t="shared" ref="A397:A460" si="136">(A396+1)</f>
        <v>44655</v>
      </c>
      <c r="B397" s="14">
        <f t="shared" ca="1" si="117"/>
        <v>1.1795706500000001</v>
      </c>
      <c r="C397" s="13">
        <f t="shared" ca="1" si="122"/>
        <v>1.0294792500000001</v>
      </c>
      <c r="D397" s="12">
        <f ca="1">IF(A397&lt;$B$1,VLOOKUP(A397,[1]DI!$A$4:$B$15000,2,FALSE),0)</f>
        <v>0.11649999999999999</v>
      </c>
      <c r="E397" s="13">
        <f t="shared" ca="1" si="123"/>
        <v>1.0004373900000001</v>
      </c>
      <c r="F397" s="13">
        <f ca="1">(TRUNC(PRODUCT($E$12:$E396),16))</f>
        <v>1.06628848864989</v>
      </c>
      <c r="G397" s="13">
        <f t="shared" ca="1" si="124"/>
        <v>1.0598561434748901</v>
      </c>
      <c r="H397" s="13">
        <f t="shared" ca="1" si="125"/>
        <v>1.0060690699999999</v>
      </c>
      <c r="I397" s="12">
        <f t="shared" si="121"/>
        <v>0.1</v>
      </c>
      <c r="J397" s="30">
        <f t="shared" si="126"/>
        <v>44635</v>
      </c>
      <c r="K397" s="2">
        <f t="shared" si="127"/>
        <v>14</v>
      </c>
      <c r="L397" s="15">
        <f t="shared" si="128"/>
        <v>14</v>
      </c>
      <c r="M397" s="11">
        <f t="shared" si="129"/>
        <v>1.005309053</v>
      </c>
      <c r="N397" s="11">
        <f t="shared" ca="1" si="130"/>
        <v>1.011410344</v>
      </c>
      <c r="O397" s="15">
        <f t="shared" si="131"/>
        <v>0</v>
      </c>
      <c r="P397" s="123">
        <f t="shared" ca="1" si="135"/>
        <v>0.15009139999999999</v>
      </c>
      <c r="Q397" s="19">
        <f t="shared" si="132"/>
        <v>0</v>
      </c>
      <c r="R397" s="13">
        <f t="shared" ref="R397:R460" si="137">IF(Q397&gt;0,TRUNC(Q397*C397,8),0)</f>
        <v>0</v>
      </c>
      <c r="S397" s="13"/>
      <c r="T397" s="13"/>
      <c r="U397" s="13"/>
      <c r="V397" s="13"/>
      <c r="W397" s="4" t="str">
        <f t="shared" si="133"/>
        <v>J+P=</v>
      </c>
      <c r="X397" s="30">
        <f t="shared" si="134"/>
        <v>44727</v>
      </c>
      <c r="Y397" s="3"/>
      <c r="Z397" s="71">
        <f>[2]Plan1!$A467</f>
        <v>50655</v>
      </c>
      <c r="AA397" s="71" t="str">
        <f>[2]Plan1!$C467</f>
        <v>Independência do Brasil</v>
      </c>
      <c r="AB397" s="64"/>
      <c r="AC397" s="1"/>
      <c r="AD397" s="3"/>
      <c r="AE397" s="3"/>
      <c r="AF397" s="3"/>
      <c r="AG397" s="3"/>
      <c r="AH397" s="3"/>
      <c r="AI397" s="10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ht="15.75" x14ac:dyDescent="0.25">
      <c r="A398" s="36">
        <f t="shared" si="136"/>
        <v>44656</v>
      </c>
      <c r="B398" s="14">
        <f t="shared" ref="B398:B461" ca="1" si="138">IF(A398&lt;=TODAY(),C398+P398,IF(AND(A398&gt;TODAY(),A398&lt;=$B$1),IF(VLOOKUP(TODAY(),$A$10:$D$5000,4,FALSE)=0,"n.d",C398+P398),"n.d"))</f>
        <v>1.1805330000000001</v>
      </c>
      <c r="C398" s="13">
        <f t="shared" ca="1" si="122"/>
        <v>1.0294792500000001</v>
      </c>
      <c r="D398" s="12">
        <f ca="1">IF(A398&lt;$B$1,VLOOKUP(A398,[1]DI!$A$4:$B$15000,2,FALSE),0)</f>
        <v>0.11649999999999999</v>
      </c>
      <c r="E398" s="13">
        <f t="shared" ca="1" si="123"/>
        <v>1.0004373900000001</v>
      </c>
      <c r="F398" s="13">
        <f ca="1">(TRUNC(PRODUCT($E$12:$E397),16))</f>
        <v>1.06675487257194</v>
      </c>
      <c r="G398" s="13">
        <f t="shared" ca="1" si="124"/>
        <v>1.0598561434748901</v>
      </c>
      <c r="H398" s="13">
        <f t="shared" ca="1" si="125"/>
        <v>1.00650912</v>
      </c>
      <c r="I398" s="12">
        <f t="shared" ref="I398:I461" si="139">IF(O397&gt;0,VLOOKUP(A397,AG$160:AH$222,2),I397)</f>
        <v>0.1</v>
      </c>
      <c r="J398" s="30">
        <f t="shared" si="126"/>
        <v>44635</v>
      </c>
      <c r="K398" s="2">
        <f t="shared" si="127"/>
        <v>15</v>
      </c>
      <c r="L398" s="15">
        <f t="shared" si="128"/>
        <v>15</v>
      </c>
      <c r="M398" s="11">
        <f t="shared" si="129"/>
        <v>1.005689348</v>
      </c>
      <c r="N398" s="11">
        <f t="shared" ca="1" si="130"/>
        <v>1.0122355009999999</v>
      </c>
      <c r="O398" s="15">
        <f t="shared" si="131"/>
        <v>0</v>
      </c>
      <c r="P398" s="123">
        <f t="shared" ca="1" si="135"/>
        <v>0.15105375000000001</v>
      </c>
      <c r="Q398" s="19">
        <f t="shared" si="132"/>
        <v>0</v>
      </c>
      <c r="R398" s="13">
        <f t="shared" si="137"/>
        <v>0</v>
      </c>
      <c r="S398" s="13"/>
      <c r="T398" s="13"/>
      <c r="U398" s="13"/>
      <c r="V398" s="13"/>
      <c r="W398" s="4" t="str">
        <f t="shared" si="133"/>
        <v>J+P=</v>
      </c>
      <c r="X398" s="30">
        <f t="shared" si="134"/>
        <v>44727</v>
      </c>
      <c r="Y398" s="3"/>
      <c r="Z398" s="71">
        <f>[2]Plan1!$A468</f>
        <v>50690</v>
      </c>
      <c r="AA398" s="71" t="str">
        <f>[2]Plan1!$C468</f>
        <v>Nossa Sr.a Aparecida - Padroeira do Brasil</v>
      </c>
      <c r="AB398" s="64"/>
      <c r="AC398" s="1"/>
      <c r="AD398" s="3"/>
      <c r="AE398" s="3"/>
      <c r="AF398" s="3"/>
      <c r="AG398" s="3"/>
      <c r="AH398" s="3"/>
      <c r="AI398" s="10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ht="15.75" x14ac:dyDescent="0.25">
      <c r="A399" s="36">
        <f t="shared" si="136"/>
        <v>44657</v>
      </c>
      <c r="B399" s="14">
        <f t="shared" ca="1" si="138"/>
        <v>1.18149612</v>
      </c>
      <c r="C399" s="13">
        <f t="shared" ca="1" si="122"/>
        <v>1.0294792500000001</v>
      </c>
      <c r="D399" s="12">
        <f ca="1">IF(A399&lt;$B$1,VLOOKUP(A399,[1]DI!$A$4:$B$15000,2,FALSE),0)</f>
        <v>0.11649999999999999</v>
      </c>
      <c r="E399" s="13">
        <f t="shared" ca="1" si="123"/>
        <v>1.0004373900000001</v>
      </c>
      <c r="F399" s="13">
        <f ca="1">(TRUNC(PRODUCT($E$12:$E398),16))</f>
        <v>1.06722146048565</v>
      </c>
      <c r="G399" s="13">
        <f t="shared" ca="1" si="124"/>
        <v>1.0598561434748901</v>
      </c>
      <c r="H399" s="13">
        <f t="shared" ca="1" si="125"/>
        <v>1.0069493599999999</v>
      </c>
      <c r="I399" s="12">
        <f t="shared" si="139"/>
        <v>0.1</v>
      </c>
      <c r="J399" s="30">
        <f t="shared" si="126"/>
        <v>44635</v>
      </c>
      <c r="K399" s="2">
        <f t="shared" si="127"/>
        <v>16</v>
      </c>
      <c r="L399" s="15">
        <f t="shared" si="128"/>
        <v>16</v>
      </c>
      <c r="M399" s="11">
        <f t="shared" si="129"/>
        <v>1.0060697869999999</v>
      </c>
      <c r="N399" s="11">
        <f t="shared" ca="1" si="130"/>
        <v>1.013061328</v>
      </c>
      <c r="O399" s="15">
        <f t="shared" si="131"/>
        <v>0</v>
      </c>
      <c r="P399" s="123">
        <f t="shared" ca="1" si="135"/>
        <v>0.15201687</v>
      </c>
      <c r="Q399" s="19">
        <f t="shared" si="132"/>
        <v>0</v>
      </c>
      <c r="R399" s="13">
        <f t="shared" si="137"/>
        <v>0</v>
      </c>
      <c r="S399" s="13"/>
      <c r="T399" s="13"/>
      <c r="U399" s="13"/>
      <c r="V399" s="13"/>
      <c r="W399" s="4" t="str">
        <f t="shared" si="133"/>
        <v>J+P=</v>
      </c>
      <c r="X399" s="30">
        <f t="shared" si="134"/>
        <v>44727</v>
      </c>
      <c r="Y399" s="3"/>
      <c r="Z399" s="71">
        <f>[2]Plan1!$A469</f>
        <v>50711</v>
      </c>
      <c r="AA399" s="71" t="str">
        <f>[2]Plan1!$C469</f>
        <v>Finados</v>
      </c>
      <c r="AB399" s="64"/>
      <c r="AC399" s="1"/>
      <c r="AD399" s="3"/>
      <c r="AE399" s="3"/>
      <c r="AF399" s="3"/>
      <c r="AG399" s="3"/>
      <c r="AH399" s="3"/>
      <c r="AI399" s="10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ht="15.75" x14ac:dyDescent="0.25">
      <c r="A400" s="36">
        <f t="shared" si="136"/>
        <v>44658</v>
      </c>
      <c r="B400" s="14">
        <f t="shared" ca="1" si="138"/>
        <v>1.1824600300000001</v>
      </c>
      <c r="C400" s="13">
        <f t="shared" ca="1" si="122"/>
        <v>1.0294792500000001</v>
      </c>
      <c r="D400" s="12">
        <f ca="1">IF(A400&lt;$B$1,VLOOKUP(A400,[1]DI!$A$4:$B$15000,2,FALSE),0)</f>
        <v>0.11649999999999999</v>
      </c>
      <c r="E400" s="13">
        <f t="shared" ca="1" si="123"/>
        <v>1.0004373900000001</v>
      </c>
      <c r="F400" s="13">
        <f ca="1">(TRUNC(PRODUCT($E$12:$E399),16))</f>
        <v>1.06768825248025</v>
      </c>
      <c r="G400" s="13">
        <f t="shared" ca="1" si="124"/>
        <v>1.0598561434748901</v>
      </c>
      <c r="H400" s="13">
        <f t="shared" ca="1" si="125"/>
        <v>1.00738978</v>
      </c>
      <c r="I400" s="12">
        <f t="shared" si="139"/>
        <v>0.1</v>
      </c>
      <c r="J400" s="30">
        <f t="shared" si="126"/>
        <v>44635</v>
      </c>
      <c r="K400" s="2">
        <f t="shared" si="127"/>
        <v>17</v>
      </c>
      <c r="L400" s="15">
        <f t="shared" si="128"/>
        <v>17</v>
      </c>
      <c r="M400" s="11">
        <f t="shared" si="129"/>
        <v>1.00645037</v>
      </c>
      <c r="N400" s="11">
        <f t="shared" ca="1" si="130"/>
        <v>1.0138878170000001</v>
      </c>
      <c r="O400" s="15">
        <f t="shared" si="131"/>
        <v>0</v>
      </c>
      <c r="P400" s="123">
        <f t="shared" ca="1" si="135"/>
        <v>0.15298078000000001</v>
      </c>
      <c r="Q400" s="19">
        <f t="shared" si="132"/>
        <v>0</v>
      </c>
      <c r="R400" s="13">
        <f t="shared" si="137"/>
        <v>0</v>
      </c>
      <c r="S400" s="13"/>
      <c r="T400" s="13"/>
      <c r="U400" s="13"/>
      <c r="V400" s="13"/>
      <c r="W400" s="4" t="str">
        <f t="shared" si="133"/>
        <v>J+P=</v>
      </c>
      <c r="X400" s="30">
        <f t="shared" si="134"/>
        <v>44727</v>
      </c>
      <c r="Y400" s="3"/>
      <c r="Z400" s="71">
        <f>[2]Plan1!$A470</f>
        <v>50724</v>
      </c>
      <c r="AA400" s="71" t="str">
        <f>[2]Plan1!$C470</f>
        <v>Proclamação da República</v>
      </c>
      <c r="AB400" s="64"/>
      <c r="AC400" s="1"/>
      <c r="AD400" s="3"/>
      <c r="AE400" s="3"/>
      <c r="AF400" s="3"/>
      <c r="AG400" s="3"/>
      <c r="AH400" s="3"/>
      <c r="AI400" s="10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ht="15.75" x14ac:dyDescent="0.25">
      <c r="A401" s="36">
        <f t="shared" si="136"/>
        <v>44659</v>
      </c>
      <c r="B401" s="14">
        <f t="shared" ca="1" si="138"/>
        <v>1.18342474</v>
      </c>
      <c r="C401" s="13">
        <f t="shared" ca="1" si="122"/>
        <v>1.0294792500000001</v>
      </c>
      <c r="D401" s="12">
        <f ca="1">IF(A401&lt;$B$1,VLOOKUP(A401,[1]DI!$A$4:$B$15000,2,FALSE),0)</f>
        <v>0.11649999999999999</v>
      </c>
      <c r="E401" s="13">
        <f t="shared" ca="1" si="123"/>
        <v>1.0004373900000001</v>
      </c>
      <c r="F401" s="13">
        <f ca="1">(TRUNC(PRODUCT($E$12:$E400),16))</f>
        <v>1.0681552486450101</v>
      </c>
      <c r="G401" s="13">
        <f t="shared" ca="1" si="124"/>
        <v>1.0598561434748901</v>
      </c>
      <c r="H401" s="13">
        <f t="shared" ca="1" si="125"/>
        <v>1.00783041</v>
      </c>
      <c r="I401" s="12">
        <f t="shared" si="139"/>
        <v>0.1</v>
      </c>
      <c r="J401" s="30">
        <f t="shared" si="126"/>
        <v>44635</v>
      </c>
      <c r="K401" s="2">
        <f t="shared" si="127"/>
        <v>18</v>
      </c>
      <c r="L401" s="15">
        <f t="shared" si="128"/>
        <v>18</v>
      </c>
      <c r="M401" s="11">
        <f t="shared" si="129"/>
        <v>1.006831096</v>
      </c>
      <c r="N401" s="11">
        <f t="shared" ca="1" si="130"/>
        <v>1.0147149959999999</v>
      </c>
      <c r="O401" s="15">
        <f t="shared" si="131"/>
        <v>0</v>
      </c>
      <c r="P401" s="123">
        <f t="shared" ca="1" si="135"/>
        <v>0.15394548999999999</v>
      </c>
      <c r="Q401" s="19">
        <f t="shared" si="132"/>
        <v>0</v>
      </c>
      <c r="R401" s="13">
        <f t="shared" si="137"/>
        <v>0</v>
      </c>
      <c r="S401" s="13"/>
      <c r="T401" s="13"/>
      <c r="U401" s="13"/>
      <c r="V401" s="13"/>
      <c r="W401" s="4" t="str">
        <f t="shared" si="133"/>
        <v>J+P=</v>
      </c>
      <c r="X401" s="30">
        <f t="shared" si="134"/>
        <v>44727</v>
      </c>
      <c r="Y401" s="3"/>
      <c r="Z401" s="71">
        <f>[2]Plan1!$A471</f>
        <v>50729</v>
      </c>
      <c r="AA401" s="71" t="str">
        <f>[2]Plan1!$C471</f>
        <v>Dia Nacional de Zumbi e da Consciência Negra</v>
      </c>
      <c r="AB401" s="64"/>
      <c r="AC401" s="1"/>
      <c r="AD401" s="3"/>
      <c r="AE401" s="3"/>
      <c r="AF401" s="3"/>
      <c r="AG401" s="3"/>
      <c r="AH401" s="3"/>
      <c r="AI401" s="10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ht="15.75" x14ac:dyDescent="0.25">
      <c r="A402" s="36">
        <f t="shared" si="136"/>
        <v>44660</v>
      </c>
      <c r="B402" s="14">
        <f t="shared" ca="1" si="138"/>
        <v>1.18439023</v>
      </c>
      <c r="C402" s="13">
        <f t="shared" ca="1" si="122"/>
        <v>1.0294792500000001</v>
      </c>
      <c r="D402" s="12">
        <f ca="1">IF(A402&lt;$B$1,VLOOKUP(A402,[1]DI!$A$4:$B$15000,2,FALSE),0)</f>
        <v>0</v>
      </c>
      <c r="E402" s="13">
        <f t="shared" ca="1" si="123"/>
        <v>1</v>
      </c>
      <c r="F402" s="13">
        <f ca="1">(TRUNC(PRODUCT($E$12:$E401),16))</f>
        <v>1.06862244906921</v>
      </c>
      <c r="G402" s="13">
        <f t="shared" ca="1" si="124"/>
        <v>1.0598561434748901</v>
      </c>
      <c r="H402" s="13">
        <f t="shared" ca="1" si="125"/>
        <v>1.0082712199999999</v>
      </c>
      <c r="I402" s="12">
        <f t="shared" si="139"/>
        <v>0.1</v>
      </c>
      <c r="J402" s="30">
        <f t="shared" si="126"/>
        <v>44635</v>
      </c>
      <c r="K402" s="2">
        <f t="shared" si="127"/>
        <v>18</v>
      </c>
      <c r="L402" s="15">
        <f t="shared" si="128"/>
        <v>19</v>
      </c>
      <c r="M402" s="11">
        <f t="shared" si="129"/>
        <v>1.0072119669999999</v>
      </c>
      <c r="N402" s="11">
        <f t="shared" ca="1" si="130"/>
        <v>1.0155428390000001</v>
      </c>
      <c r="O402" s="15">
        <f t="shared" si="131"/>
        <v>0</v>
      </c>
      <c r="P402" s="123">
        <f t="shared" ca="1" si="135"/>
        <v>0.15491098</v>
      </c>
      <c r="Q402" s="19">
        <f t="shared" si="132"/>
        <v>0</v>
      </c>
      <c r="R402" s="13">
        <f t="shared" si="137"/>
        <v>0</v>
      </c>
      <c r="S402" s="13"/>
      <c r="T402" s="13"/>
      <c r="U402" s="13"/>
      <c r="V402" s="13"/>
      <c r="W402" s="4" t="str">
        <f t="shared" si="133"/>
        <v>J+P=</v>
      </c>
      <c r="X402" s="30">
        <f t="shared" si="134"/>
        <v>44727</v>
      </c>
      <c r="Y402" s="3"/>
      <c r="Z402" s="71">
        <f>[2]Plan1!$A472</f>
        <v>50764</v>
      </c>
      <c r="AA402" s="71" t="str">
        <f>[2]Plan1!$C472</f>
        <v>Natal</v>
      </c>
      <c r="AB402" s="64"/>
      <c r="AC402" s="1"/>
      <c r="AD402" s="3"/>
      <c r="AE402" s="3"/>
      <c r="AF402" s="3"/>
      <c r="AG402" s="3"/>
      <c r="AH402" s="3"/>
      <c r="AI402" s="10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ht="15.75" x14ac:dyDescent="0.25">
      <c r="A403" s="36">
        <f t="shared" si="136"/>
        <v>44661</v>
      </c>
      <c r="B403" s="14">
        <f t="shared" ca="1" si="138"/>
        <v>1.18439023</v>
      </c>
      <c r="C403" s="13">
        <f t="shared" ca="1" si="122"/>
        <v>1.0294792500000001</v>
      </c>
      <c r="D403" s="12">
        <f ca="1">IF(A403&lt;$B$1,VLOOKUP(A403,[1]DI!$A$4:$B$15000,2,FALSE),0)</f>
        <v>0</v>
      </c>
      <c r="E403" s="13">
        <f t="shared" ca="1" si="123"/>
        <v>1</v>
      </c>
      <c r="F403" s="13">
        <f ca="1">(TRUNC(PRODUCT($E$12:$E402),16))</f>
        <v>1.06862244906921</v>
      </c>
      <c r="G403" s="13">
        <f t="shared" ca="1" si="124"/>
        <v>1.0598561434748901</v>
      </c>
      <c r="H403" s="13">
        <f t="shared" ca="1" si="125"/>
        <v>1.0082712199999999</v>
      </c>
      <c r="I403" s="12">
        <f t="shared" si="139"/>
        <v>0.1</v>
      </c>
      <c r="J403" s="30">
        <f t="shared" si="126"/>
        <v>44635</v>
      </c>
      <c r="K403" s="2">
        <f t="shared" si="127"/>
        <v>18</v>
      </c>
      <c r="L403" s="15">
        <f t="shared" si="128"/>
        <v>19</v>
      </c>
      <c r="M403" s="11">
        <f t="shared" si="129"/>
        <v>1.0072119669999999</v>
      </c>
      <c r="N403" s="11">
        <f t="shared" ca="1" si="130"/>
        <v>1.0155428390000001</v>
      </c>
      <c r="O403" s="15">
        <f t="shared" si="131"/>
        <v>0</v>
      </c>
      <c r="P403" s="123">
        <f t="shared" ca="1" si="135"/>
        <v>0.15491098</v>
      </c>
      <c r="Q403" s="19">
        <f t="shared" si="132"/>
        <v>0</v>
      </c>
      <c r="R403" s="13">
        <f t="shared" si="137"/>
        <v>0</v>
      </c>
      <c r="S403" s="13"/>
      <c r="T403" s="13"/>
      <c r="U403" s="13"/>
      <c r="V403" s="13"/>
      <c r="W403" s="4" t="str">
        <f t="shared" si="133"/>
        <v>J+P=</v>
      </c>
      <c r="X403" s="30">
        <f t="shared" si="134"/>
        <v>44727</v>
      </c>
      <c r="Y403" s="3"/>
      <c r="Z403" s="71">
        <f>[2]Plan1!$A473</f>
        <v>50771</v>
      </c>
      <c r="AA403" s="71" t="str">
        <f>[2]Plan1!$C473</f>
        <v>Confraternização Universal</v>
      </c>
      <c r="AB403" s="64"/>
      <c r="AC403" s="1"/>
      <c r="AD403" s="3"/>
      <c r="AE403" s="3"/>
      <c r="AF403" s="3"/>
      <c r="AG403" s="3"/>
      <c r="AH403" s="3"/>
      <c r="AI403" s="10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ht="15.75" x14ac:dyDescent="0.25">
      <c r="A404" s="36">
        <f t="shared" si="136"/>
        <v>44662</v>
      </c>
      <c r="B404" s="14">
        <f t="shared" ca="1" si="138"/>
        <v>1.18439023</v>
      </c>
      <c r="C404" s="13">
        <f t="shared" ca="1" si="122"/>
        <v>1.0294792500000001</v>
      </c>
      <c r="D404" s="12">
        <f ca="1">IF(A404&lt;$B$1,VLOOKUP(A404,[1]DI!$A$4:$B$15000,2,FALSE),0)</f>
        <v>0.11649999999999999</v>
      </c>
      <c r="E404" s="13">
        <f t="shared" ca="1" si="123"/>
        <v>1.0004373900000001</v>
      </c>
      <c r="F404" s="13">
        <f ca="1">(TRUNC(PRODUCT($E$12:$E403),16))</f>
        <v>1.06862244906921</v>
      </c>
      <c r="G404" s="13">
        <f t="shared" ca="1" si="124"/>
        <v>1.0598561434748901</v>
      </c>
      <c r="H404" s="13">
        <f t="shared" ca="1" si="125"/>
        <v>1.0082712199999999</v>
      </c>
      <c r="I404" s="12">
        <f t="shared" si="139"/>
        <v>0.1</v>
      </c>
      <c r="J404" s="30">
        <f t="shared" si="126"/>
        <v>44635</v>
      </c>
      <c r="K404" s="2">
        <f t="shared" si="127"/>
        <v>19</v>
      </c>
      <c r="L404" s="15">
        <f t="shared" si="128"/>
        <v>19</v>
      </c>
      <c r="M404" s="11">
        <f t="shared" si="129"/>
        <v>1.0072119669999999</v>
      </c>
      <c r="N404" s="11">
        <f t="shared" ca="1" si="130"/>
        <v>1.0155428390000001</v>
      </c>
      <c r="O404" s="15">
        <f t="shared" si="131"/>
        <v>0</v>
      </c>
      <c r="P404" s="123">
        <f t="shared" ca="1" si="135"/>
        <v>0.15491098</v>
      </c>
      <c r="Q404" s="19">
        <f t="shared" si="132"/>
        <v>0</v>
      </c>
      <c r="R404" s="13">
        <f t="shared" si="137"/>
        <v>0</v>
      </c>
      <c r="S404" s="13"/>
      <c r="T404" s="13"/>
      <c r="U404" s="13"/>
      <c r="V404" s="13"/>
      <c r="W404" s="4" t="str">
        <f t="shared" si="133"/>
        <v>J+P=</v>
      </c>
      <c r="X404" s="30">
        <f t="shared" si="134"/>
        <v>44727</v>
      </c>
      <c r="Y404" s="3"/>
      <c r="Z404" s="71">
        <f>[2]Plan1!$A474</f>
        <v>50822</v>
      </c>
      <c r="AA404" s="71" t="str">
        <f>[2]Plan1!$C474</f>
        <v>Carnaval</v>
      </c>
      <c r="AB404" s="64"/>
      <c r="AC404" s="1"/>
      <c r="AD404" s="3"/>
      <c r="AE404" s="3"/>
      <c r="AF404" s="3"/>
      <c r="AG404" s="3"/>
      <c r="AH404" s="3"/>
      <c r="AI404" s="10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ht="15.75" x14ac:dyDescent="0.25">
      <c r="A405" s="36">
        <f t="shared" si="136"/>
        <v>44663</v>
      </c>
      <c r="B405" s="14">
        <f t="shared" ca="1" si="138"/>
        <v>1.18535649</v>
      </c>
      <c r="C405" s="13">
        <f t="shared" ca="1" si="122"/>
        <v>1.0294792500000001</v>
      </c>
      <c r="D405" s="12">
        <f ca="1">IF(A405&lt;$B$1,VLOOKUP(A405,[1]DI!$A$4:$B$15000,2,FALSE),0)</f>
        <v>0.11649999999999999</v>
      </c>
      <c r="E405" s="13">
        <f t="shared" ca="1" si="123"/>
        <v>1.0004373900000001</v>
      </c>
      <c r="F405" s="13">
        <f ca="1">(TRUNC(PRODUCT($E$12:$E404),16))</f>
        <v>1.06908985384221</v>
      </c>
      <c r="G405" s="13">
        <f t="shared" ca="1" si="124"/>
        <v>1.0598561434748901</v>
      </c>
      <c r="H405" s="13">
        <f t="shared" ca="1" si="125"/>
        <v>1.00871223</v>
      </c>
      <c r="I405" s="12">
        <f t="shared" si="139"/>
        <v>0.1</v>
      </c>
      <c r="J405" s="30">
        <f t="shared" si="126"/>
        <v>44635</v>
      </c>
      <c r="K405" s="2">
        <f t="shared" si="127"/>
        <v>20</v>
      </c>
      <c r="L405" s="15">
        <f t="shared" si="128"/>
        <v>20</v>
      </c>
      <c r="M405" s="11">
        <f t="shared" si="129"/>
        <v>1.007592982</v>
      </c>
      <c r="N405" s="11">
        <f t="shared" ca="1" si="130"/>
        <v>1.0163713640000001</v>
      </c>
      <c r="O405" s="15">
        <f t="shared" si="131"/>
        <v>0</v>
      </c>
      <c r="P405" s="123">
        <f t="shared" ca="1" si="135"/>
        <v>0.15587724</v>
      </c>
      <c r="Q405" s="19">
        <f t="shared" si="132"/>
        <v>0</v>
      </c>
      <c r="R405" s="13">
        <f t="shared" si="137"/>
        <v>0</v>
      </c>
      <c r="S405" s="13"/>
      <c r="T405" s="13"/>
      <c r="U405" s="13"/>
      <c r="V405" s="13"/>
      <c r="W405" s="4" t="str">
        <f t="shared" si="133"/>
        <v>J+P=</v>
      </c>
      <c r="X405" s="30">
        <f t="shared" si="134"/>
        <v>44727</v>
      </c>
      <c r="Y405" s="3"/>
      <c r="Z405" s="71">
        <f>[2]Plan1!$A475</f>
        <v>50823</v>
      </c>
      <c r="AA405" s="71" t="str">
        <f>[2]Plan1!$C475</f>
        <v>Carnaval</v>
      </c>
      <c r="AB405" s="64"/>
      <c r="AC405" s="1"/>
      <c r="AD405" s="3"/>
      <c r="AE405" s="3"/>
      <c r="AF405" s="3"/>
      <c r="AG405" s="3"/>
      <c r="AH405" s="3"/>
      <c r="AI405" s="10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ht="15.75" x14ac:dyDescent="0.25">
      <c r="A406" s="36">
        <f t="shared" si="136"/>
        <v>44664</v>
      </c>
      <c r="B406" s="14">
        <f t="shared" ca="1" si="138"/>
        <v>1.1863235700000001</v>
      </c>
      <c r="C406" s="13">
        <f t="shared" ca="1" si="122"/>
        <v>1.0294792500000001</v>
      </c>
      <c r="D406" s="12">
        <f ca="1">IF(A406&lt;$B$1,VLOOKUP(A406,[1]DI!$A$4:$B$15000,2,FALSE),0)</f>
        <v>0.11649999999999999</v>
      </c>
      <c r="E406" s="13">
        <f t="shared" ca="1" si="123"/>
        <v>1.0004373900000001</v>
      </c>
      <c r="F406" s="13">
        <f ca="1">(TRUNC(PRODUCT($E$12:$E405),16))</f>
        <v>1.06955746305338</v>
      </c>
      <c r="G406" s="13">
        <f t="shared" ca="1" si="124"/>
        <v>1.0598561434748901</v>
      </c>
      <c r="H406" s="13">
        <f t="shared" ca="1" si="125"/>
        <v>1.00915343</v>
      </c>
      <c r="I406" s="12">
        <f t="shared" si="139"/>
        <v>0.1</v>
      </c>
      <c r="J406" s="30">
        <f t="shared" si="126"/>
        <v>44635</v>
      </c>
      <c r="K406" s="2">
        <f t="shared" si="127"/>
        <v>21</v>
      </c>
      <c r="L406" s="15">
        <f t="shared" si="128"/>
        <v>21</v>
      </c>
      <c r="M406" s="11">
        <f t="shared" si="129"/>
        <v>1.00797414</v>
      </c>
      <c r="N406" s="11">
        <f t="shared" ca="1" si="130"/>
        <v>1.0172005609999999</v>
      </c>
      <c r="O406" s="15">
        <f t="shared" si="131"/>
        <v>0</v>
      </c>
      <c r="P406" s="123">
        <f t="shared" ca="1" si="135"/>
        <v>0.15684432000000001</v>
      </c>
      <c r="Q406" s="19">
        <f t="shared" si="132"/>
        <v>0</v>
      </c>
      <c r="R406" s="13">
        <f t="shared" si="137"/>
        <v>0</v>
      </c>
      <c r="S406" s="13"/>
      <c r="T406" s="13"/>
      <c r="U406" s="13"/>
      <c r="V406" s="13"/>
      <c r="W406" s="4" t="str">
        <f t="shared" si="133"/>
        <v>J+P=</v>
      </c>
      <c r="X406" s="30">
        <f t="shared" si="134"/>
        <v>44727</v>
      </c>
      <c r="Y406" s="3"/>
      <c r="Z406" s="71">
        <f>[2]Plan1!$A476</f>
        <v>50868</v>
      </c>
      <c r="AA406" s="71" t="str">
        <f>[2]Plan1!$C476</f>
        <v>Paixão de Cristo</v>
      </c>
      <c r="AB406" s="64"/>
      <c r="AC406" s="1"/>
      <c r="AD406" s="3"/>
      <c r="AE406" s="3"/>
      <c r="AF406" s="3"/>
      <c r="AG406" s="3"/>
      <c r="AH406" s="3"/>
      <c r="AI406" s="10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ht="15.75" x14ac:dyDescent="0.25">
      <c r="A407" s="36">
        <f t="shared" si="136"/>
        <v>44665</v>
      </c>
      <c r="B407" s="14">
        <f t="shared" ca="1" si="138"/>
        <v>1.18729141</v>
      </c>
      <c r="C407" s="13">
        <f t="shared" ca="1" si="122"/>
        <v>1.0294792500000001</v>
      </c>
      <c r="D407" s="12">
        <f ca="1">IF(A407&lt;$B$1,VLOOKUP(A407,[1]DI!$A$4:$B$15000,2,FALSE),0)</f>
        <v>0.11649999999999999</v>
      </c>
      <c r="E407" s="13">
        <f t="shared" ca="1" si="123"/>
        <v>1.0004373900000001</v>
      </c>
      <c r="F407" s="13">
        <f ca="1">(TRUNC(PRODUCT($E$12:$E406),16))</f>
        <v>1.0700252767921501</v>
      </c>
      <c r="G407" s="13">
        <f t="shared" ca="1" si="124"/>
        <v>1.0598561434748901</v>
      </c>
      <c r="H407" s="13">
        <f t="shared" ca="1" si="125"/>
        <v>1.00959482</v>
      </c>
      <c r="I407" s="12">
        <f t="shared" si="139"/>
        <v>0.1</v>
      </c>
      <c r="J407" s="30">
        <f t="shared" si="126"/>
        <v>44635</v>
      </c>
      <c r="K407" s="2">
        <f t="shared" si="127"/>
        <v>22</v>
      </c>
      <c r="L407" s="15">
        <f t="shared" si="128"/>
        <v>22</v>
      </c>
      <c r="M407" s="11">
        <f t="shared" si="129"/>
        <v>1.0083554429999999</v>
      </c>
      <c r="N407" s="11">
        <f t="shared" ca="1" si="130"/>
        <v>1.018030432</v>
      </c>
      <c r="O407" s="15">
        <f t="shared" si="131"/>
        <v>0</v>
      </c>
      <c r="P407" s="123">
        <f t="shared" ca="1" si="135"/>
        <v>0.15781216000000001</v>
      </c>
      <c r="Q407" s="19">
        <f t="shared" si="132"/>
        <v>0</v>
      </c>
      <c r="R407" s="13">
        <f t="shared" si="137"/>
        <v>0</v>
      </c>
      <c r="S407" s="13"/>
      <c r="T407" s="13"/>
      <c r="U407" s="13"/>
      <c r="V407" s="13"/>
      <c r="W407" s="4" t="str">
        <f t="shared" si="133"/>
        <v>J+P=</v>
      </c>
      <c r="X407" s="30">
        <f t="shared" si="134"/>
        <v>44727</v>
      </c>
      <c r="Y407" s="3"/>
      <c r="Z407" s="71">
        <f>[2]Plan1!$A477</f>
        <v>50881</v>
      </c>
      <c r="AA407" s="71" t="str">
        <f>[2]Plan1!$C477</f>
        <v>Tiradentes</v>
      </c>
      <c r="AB407" s="64"/>
      <c r="AC407" s="1"/>
      <c r="AD407" s="3"/>
      <c r="AE407" s="3"/>
      <c r="AF407" s="3"/>
      <c r="AG407" s="3"/>
      <c r="AH407" s="3"/>
      <c r="AI407" s="10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ht="15.75" x14ac:dyDescent="0.25">
      <c r="A408" s="36">
        <f t="shared" si="136"/>
        <v>44666</v>
      </c>
      <c r="B408" s="14">
        <f t="shared" ca="1" si="138"/>
        <v>1.1882600600000002</v>
      </c>
      <c r="C408" s="13">
        <f t="shared" ca="1" si="122"/>
        <v>1.0294792500000001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1.07049329514796</v>
      </c>
      <c r="G408" s="13">
        <f t="shared" ca="1" si="124"/>
        <v>1.0598561434748901</v>
      </c>
      <c r="H408" s="13">
        <f t="shared" ca="1" si="125"/>
        <v>1.0100364100000001</v>
      </c>
      <c r="I408" s="12">
        <f t="shared" si="139"/>
        <v>0.1</v>
      </c>
      <c r="J408" s="30">
        <f t="shared" si="126"/>
        <v>44635</v>
      </c>
      <c r="K408" s="2">
        <f t="shared" si="127"/>
        <v>22</v>
      </c>
      <c r="L408" s="15">
        <f t="shared" si="128"/>
        <v>23</v>
      </c>
      <c r="M408" s="11">
        <f t="shared" si="129"/>
        <v>1.0087368910000001</v>
      </c>
      <c r="N408" s="11">
        <f t="shared" ca="1" si="130"/>
        <v>1.0188609879999999</v>
      </c>
      <c r="O408" s="15">
        <f t="shared" si="131"/>
        <v>0</v>
      </c>
      <c r="P408" s="123">
        <f t="shared" ca="1" si="135"/>
        <v>0.15878080999999999</v>
      </c>
      <c r="Q408" s="19">
        <f t="shared" si="132"/>
        <v>0</v>
      </c>
      <c r="R408" s="13">
        <f t="shared" si="137"/>
        <v>0</v>
      </c>
      <c r="S408" s="13"/>
      <c r="T408" s="13"/>
      <c r="U408" s="13"/>
      <c r="V408" s="13"/>
      <c r="W408" s="4" t="str">
        <f t="shared" si="133"/>
        <v>J+P=</v>
      </c>
      <c r="X408" s="30">
        <f t="shared" si="134"/>
        <v>44727</v>
      </c>
      <c r="Y408" s="3"/>
      <c r="Z408" s="71">
        <f>[2]Plan1!$A478</f>
        <v>50891</v>
      </c>
      <c r="AA408" s="71" t="str">
        <f>[2]Plan1!$C478</f>
        <v>Dia do Trabalho</v>
      </c>
      <c r="AB408" s="64"/>
      <c r="AC408" s="1"/>
      <c r="AD408" s="3"/>
      <c r="AE408" s="3"/>
      <c r="AF408" s="3"/>
      <c r="AG408" s="3"/>
      <c r="AH408" s="3"/>
      <c r="AI408" s="10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ht="15.75" x14ac:dyDescent="0.25">
      <c r="A409" s="36">
        <f t="shared" si="136"/>
        <v>44667</v>
      </c>
      <c r="B409" s="14">
        <f t="shared" ca="1" si="138"/>
        <v>1.1882600600000002</v>
      </c>
      <c r="C409" s="13">
        <f t="shared" ca="1" si="122"/>
        <v>1.0294792500000001</v>
      </c>
      <c r="D409" s="12">
        <f ca="1">IF(A409&lt;$B$1,VLOOKUP(A409,[1]DI!$A$4:$B$15000,2,FALSE),0)</f>
        <v>0</v>
      </c>
      <c r="E409" s="13">
        <f t="shared" ca="1" si="123"/>
        <v>1</v>
      </c>
      <c r="F409" s="13">
        <f ca="1">(TRUNC(PRODUCT($E$12:$E408),16))</f>
        <v>1.07049329514796</v>
      </c>
      <c r="G409" s="13">
        <f t="shared" ca="1" si="124"/>
        <v>1.0598561434748901</v>
      </c>
      <c r="H409" s="13">
        <f t="shared" ca="1" si="125"/>
        <v>1.0100364100000001</v>
      </c>
      <c r="I409" s="12">
        <f t="shared" si="139"/>
        <v>0.1</v>
      </c>
      <c r="J409" s="30">
        <f t="shared" si="126"/>
        <v>44635</v>
      </c>
      <c r="K409" s="2">
        <f t="shared" si="127"/>
        <v>22</v>
      </c>
      <c r="L409" s="15">
        <f t="shared" si="128"/>
        <v>23</v>
      </c>
      <c r="M409" s="11">
        <f t="shared" si="129"/>
        <v>1.0087368910000001</v>
      </c>
      <c r="N409" s="11">
        <f t="shared" ca="1" si="130"/>
        <v>1.0188609879999999</v>
      </c>
      <c r="O409" s="15">
        <f t="shared" si="131"/>
        <v>0</v>
      </c>
      <c r="P409" s="123">
        <f t="shared" ca="1" si="135"/>
        <v>0.15878080999999999</v>
      </c>
      <c r="Q409" s="19">
        <f t="shared" si="132"/>
        <v>0</v>
      </c>
      <c r="R409" s="13">
        <f t="shared" si="137"/>
        <v>0</v>
      </c>
      <c r="S409" s="13"/>
      <c r="T409" s="13"/>
      <c r="U409" s="13"/>
      <c r="V409" s="13"/>
      <c r="W409" s="4" t="str">
        <f t="shared" si="133"/>
        <v>J+P=</v>
      </c>
      <c r="X409" s="30">
        <f t="shared" si="134"/>
        <v>44727</v>
      </c>
      <c r="Y409" s="3"/>
      <c r="Z409" s="71">
        <f>[2]Plan1!$A479</f>
        <v>50930</v>
      </c>
      <c r="AA409" s="71" t="str">
        <f>[2]Plan1!$C479</f>
        <v>Corpus Christi</v>
      </c>
      <c r="AB409" s="64"/>
      <c r="AC409" s="1"/>
      <c r="AD409" s="3"/>
      <c r="AE409" s="3"/>
      <c r="AF409" s="3"/>
      <c r="AG409" s="3"/>
      <c r="AH409" s="3"/>
      <c r="AI409" s="10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ht="15.75" x14ac:dyDescent="0.25">
      <c r="A410" s="36">
        <f t="shared" si="136"/>
        <v>44668</v>
      </c>
      <c r="B410" s="14">
        <f t="shared" ca="1" si="138"/>
        <v>1.1882600600000002</v>
      </c>
      <c r="C410" s="13">
        <f t="shared" ca="1" si="122"/>
        <v>1.0294792500000001</v>
      </c>
      <c r="D410" s="12">
        <f ca="1">IF(A410&lt;$B$1,VLOOKUP(A410,[1]DI!$A$4:$B$15000,2,FALSE),0)</f>
        <v>0</v>
      </c>
      <c r="E410" s="13">
        <f t="shared" ca="1" si="123"/>
        <v>1</v>
      </c>
      <c r="F410" s="13">
        <f ca="1">(TRUNC(PRODUCT($E$12:$E409),16))</f>
        <v>1.07049329514796</v>
      </c>
      <c r="G410" s="13">
        <f t="shared" ca="1" si="124"/>
        <v>1.0598561434748901</v>
      </c>
      <c r="H410" s="13">
        <f t="shared" ca="1" si="125"/>
        <v>1.0100364100000001</v>
      </c>
      <c r="I410" s="12">
        <f t="shared" si="139"/>
        <v>0.1</v>
      </c>
      <c r="J410" s="30">
        <f t="shared" si="126"/>
        <v>44635</v>
      </c>
      <c r="K410" s="2">
        <f t="shared" si="127"/>
        <v>22</v>
      </c>
      <c r="L410" s="15">
        <f t="shared" si="128"/>
        <v>23</v>
      </c>
      <c r="M410" s="11">
        <f t="shared" si="129"/>
        <v>1.0087368910000001</v>
      </c>
      <c r="N410" s="11">
        <f t="shared" ca="1" si="130"/>
        <v>1.0188609879999999</v>
      </c>
      <c r="O410" s="15">
        <f t="shared" si="131"/>
        <v>0</v>
      </c>
      <c r="P410" s="123">
        <f t="shared" ca="1" si="135"/>
        <v>0.15878080999999999</v>
      </c>
      <c r="Q410" s="19">
        <f t="shared" si="132"/>
        <v>0</v>
      </c>
      <c r="R410" s="13">
        <f t="shared" si="137"/>
        <v>0</v>
      </c>
      <c r="S410" s="13"/>
      <c r="T410" s="13"/>
      <c r="U410" s="13"/>
      <c r="V410" s="13"/>
      <c r="W410" s="4" t="str">
        <f t="shared" si="133"/>
        <v>J+P=</v>
      </c>
      <c r="X410" s="30">
        <f t="shared" si="134"/>
        <v>44727</v>
      </c>
      <c r="Y410" s="3"/>
      <c r="Z410" s="71">
        <f>[2]Plan1!$A480</f>
        <v>51020</v>
      </c>
      <c r="AA410" s="71" t="str">
        <f>[2]Plan1!$C480</f>
        <v>Independência do Brasil</v>
      </c>
      <c r="AB410" s="64"/>
      <c r="AC410" s="1"/>
      <c r="AD410" s="3"/>
      <c r="AE410" s="3"/>
      <c r="AF410" s="3"/>
      <c r="AG410" s="3"/>
      <c r="AH410" s="3"/>
      <c r="AI410" s="10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ht="15.75" x14ac:dyDescent="0.25">
      <c r="A411" s="36">
        <f t="shared" si="136"/>
        <v>44669</v>
      </c>
      <c r="B411" s="14">
        <f t="shared" ca="1" si="138"/>
        <v>1.1882600600000002</v>
      </c>
      <c r="C411" s="13">
        <f t="shared" ca="1" si="122"/>
        <v>1.0294792500000001</v>
      </c>
      <c r="D411" s="12">
        <f ca="1">IF(A411&lt;$B$1,VLOOKUP(A411,[1]DI!$A$4:$B$15000,2,FALSE),0)</f>
        <v>0.11649999999999999</v>
      </c>
      <c r="E411" s="13">
        <f t="shared" ca="1" si="123"/>
        <v>1.0004373900000001</v>
      </c>
      <c r="F411" s="13">
        <f ca="1">(TRUNC(PRODUCT($E$12:$E410),16))</f>
        <v>1.07049329514796</v>
      </c>
      <c r="G411" s="13">
        <f t="shared" ca="1" si="124"/>
        <v>1.0598561434748901</v>
      </c>
      <c r="H411" s="13">
        <f t="shared" ca="1" si="125"/>
        <v>1.0100364100000001</v>
      </c>
      <c r="I411" s="12">
        <f t="shared" si="139"/>
        <v>0.1</v>
      </c>
      <c r="J411" s="30">
        <f t="shared" si="126"/>
        <v>44635</v>
      </c>
      <c r="K411" s="2">
        <f t="shared" si="127"/>
        <v>23</v>
      </c>
      <c r="L411" s="15">
        <f t="shared" si="128"/>
        <v>23</v>
      </c>
      <c r="M411" s="11">
        <f t="shared" si="129"/>
        <v>1.0087368910000001</v>
      </c>
      <c r="N411" s="11">
        <f t="shared" ca="1" si="130"/>
        <v>1.0188609879999999</v>
      </c>
      <c r="O411" s="15">
        <v>0</v>
      </c>
      <c r="P411" s="123">
        <f t="shared" ca="1" si="135"/>
        <v>0.15878080999999999</v>
      </c>
      <c r="Q411" s="19">
        <f t="shared" si="132"/>
        <v>0</v>
      </c>
      <c r="R411" s="13">
        <f t="shared" si="137"/>
        <v>0</v>
      </c>
      <c r="S411" s="13"/>
      <c r="T411" s="13"/>
      <c r="U411" s="13"/>
      <c r="W411" s="4" t="str">
        <f t="shared" si="133"/>
        <v>J+P=</v>
      </c>
      <c r="X411" s="30">
        <f t="shared" si="134"/>
        <v>44727</v>
      </c>
      <c r="Y411" s="3"/>
      <c r="Z411" s="71">
        <f>[2]Plan1!$A481</f>
        <v>51055</v>
      </c>
      <c r="AA411" s="71" t="str">
        <f>[2]Plan1!$C481</f>
        <v>Nossa Sr.a Aparecida - Padroeira do Brasil</v>
      </c>
      <c r="AB411" s="64"/>
      <c r="AC411" s="1"/>
      <c r="AD411" s="3"/>
      <c r="AE411" s="3"/>
      <c r="AF411" s="3"/>
      <c r="AG411" s="3"/>
      <c r="AH411" s="3"/>
      <c r="AI411" s="10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ht="15.75" x14ac:dyDescent="0.25">
      <c r="A412" s="36">
        <f t="shared" si="136"/>
        <v>44670</v>
      </c>
      <c r="B412" s="14">
        <f t="shared" ca="1" si="138"/>
        <v>1.1892294800000001</v>
      </c>
      <c r="C412" s="13">
        <f t="shared" ca="1" si="122"/>
        <v>1.0294792500000001</v>
      </c>
      <c r="D412" s="12">
        <f ca="1">IF(A412&lt;$B$1,VLOOKUP(A412,[1]DI!$A$4:$B$15000,2,FALSE),0)</f>
        <v>0.11649999999999999</v>
      </c>
      <c r="E412" s="13">
        <f t="shared" ca="1" si="123"/>
        <v>1.0004373900000001</v>
      </c>
      <c r="F412" s="13">
        <f ca="1">(TRUNC(PRODUCT($E$12:$E411),16))</f>
        <v>1.07096151821033</v>
      </c>
      <c r="G412" s="13">
        <f t="shared" ca="1" si="124"/>
        <v>1.0598561434748901</v>
      </c>
      <c r="H412" s="13">
        <f t="shared" ca="1" si="125"/>
        <v>1.0104781899999999</v>
      </c>
      <c r="I412" s="12">
        <f t="shared" si="139"/>
        <v>0.1</v>
      </c>
      <c r="J412" s="30">
        <f t="shared" si="126"/>
        <v>44635</v>
      </c>
      <c r="K412" s="2">
        <f t="shared" si="127"/>
        <v>24</v>
      </c>
      <c r="L412" s="15">
        <f t="shared" si="128"/>
        <v>24</v>
      </c>
      <c r="M412" s="11">
        <f t="shared" si="129"/>
        <v>1.0091184820000001</v>
      </c>
      <c r="N412" s="11">
        <f t="shared" ca="1" si="130"/>
        <v>1.019692217</v>
      </c>
      <c r="O412" s="15">
        <f t="shared" si="131"/>
        <v>0</v>
      </c>
      <c r="P412" s="123">
        <f t="shared" ca="1" si="135"/>
        <v>0.15975022999999999</v>
      </c>
      <c r="Q412" s="19">
        <f t="shared" si="132"/>
        <v>0</v>
      </c>
      <c r="R412" s="13">
        <f t="shared" si="137"/>
        <v>0</v>
      </c>
      <c r="S412" s="13"/>
      <c r="T412" s="13"/>
      <c r="U412" s="13"/>
      <c r="V412" s="13"/>
      <c r="W412" s="4" t="str">
        <f t="shared" si="133"/>
        <v>J+P=</v>
      </c>
      <c r="X412" s="30">
        <f t="shared" si="134"/>
        <v>44727</v>
      </c>
      <c r="Y412" s="3"/>
      <c r="Z412" s="71">
        <f>[2]Plan1!$A482</f>
        <v>51076</v>
      </c>
      <c r="AA412" s="71" t="str">
        <f>[2]Plan1!$C482</f>
        <v>Finados</v>
      </c>
      <c r="AB412" s="64"/>
      <c r="AC412" s="1"/>
      <c r="AD412" s="3"/>
      <c r="AE412" s="3"/>
      <c r="AF412" s="3"/>
      <c r="AG412" s="3"/>
      <c r="AH412" s="3"/>
      <c r="AI412" s="10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ht="15.75" x14ac:dyDescent="0.25">
      <c r="A413" s="36">
        <f t="shared" si="136"/>
        <v>44671</v>
      </c>
      <c r="B413" s="14">
        <f t="shared" ca="1" si="138"/>
        <v>1.1901997100000001</v>
      </c>
      <c r="C413" s="13">
        <f t="shared" ca="1" si="122"/>
        <v>1.0294792500000001</v>
      </c>
      <c r="D413" s="12">
        <f ca="1">IF(A413&lt;$B$1,VLOOKUP(A413,[1]DI!$A$4:$B$15000,2,FALSE),0)</f>
        <v>0.11649999999999999</v>
      </c>
      <c r="E413" s="13">
        <f t="shared" ca="1" si="123"/>
        <v>1.0004373900000001</v>
      </c>
      <c r="F413" s="13">
        <f ca="1">(TRUNC(PRODUCT($E$12:$E412),16))</f>
        <v>1.0714299460687799</v>
      </c>
      <c r="G413" s="13">
        <f t="shared" ca="1" si="124"/>
        <v>1.0598561434748901</v>
      </c>
      <c r="H413" s="13">
        <f t="shared" ca="1" si="125"/>
        <v>1.01092016</v>
      </c>
      <c r="I413" s="12">
        <f t="shared" si="139"/>
        <v>0.1</v>
      </c>
      <c r="J413" s="30">
        <f t="shared" si="126"/>
        <v>44635</v>
      </c>
      <c r="K413" s="2">
        <f t="shared" si="127"/>
        <v>25</v>
      </c>
      <c r="L413" s="15">
        <f t="shared" si="128"/>
        <v>25</v>
      </c>
      <c r="M413" s="11">
        <f t="shared" si="129"/>
        <v>1.0095002179999999</v>
      </c>
      <c r="N413" s="11">
        <f t="shared" ca="1" si="130"/>
        <v>1.0205241220000001</v>
      </c>
      <c r="O413" s="15">
        <f t="shared" si="131"/>
        <v>0</v>
      </c>
      <c r="P413" s="123">
        <f t="shared" ca="1" si="135"/>
        <v>0.16072046000000001</v>
      </c>
      <c r="Q413" s="19">
        <f t="shared" si="132"/>
        <v>0</v>
      </c>
      <c r="R413" s="13">
        <f t="shared" si="137"/>
        <v>0</v>
      </c>
      <c r="S413" s="13"/>
      <c r="T413" s="13"/>
      <c r="U413" s="13"/>
      <c r="V413" s="13"/>
      <c r="W413" s="4" t="str">
        <f t="shared" si="133"/>
        <v>J+P=</v>
      </c>
      <c r="X413" s="30">
        <f t="shared" si="134"/>
        <v>44727</v>
      </c>
      <c r="Y413" s="3"/>
      <c r="Z413" s="71">
        <f>[2]Plan1!$A483</f>
        <v>51089</v>
      </c>
      <c r="AA413" s="71" t="str">
        <f>[2]Plan1!$C483</f>
        <v>Proclamação da República</v>
      </c>
      <c r="AB413" s="64"/>
      <c r="AC413" s="1"/>
      <c r="AD413" s="3"/>
      <c r="AE413" s="3"/>
      <c r="AF413" s="3"/>
      <c r="AG413" s="3"/>
      <c r="AH413" s="3"/>
      <c r="AI413" s="10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ht="15.75" x14ac:dyDescent="0.25">
      <c r="A414" s="36">
        <f t="shared" si="136"/>
        <v>44672</v>
      </c>
      <c r="B414" s="14">
        <f t="shared" ca="1" si="138"/>
        <v>1.1911707300000001</v>
      </c>
      <c r="C414" s="13">
        <f t="shared" ca="1" si="122"/>
        <v>1.0294792500000001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1.0718985788128901</v>
      </c>
      <c r="G414" s="13">
        <f t="shared" ca="1" si="124"/>
        <v>1.0598561434748901</v>
      </c>
      <c r="H414" s="13">
        <f t="shared" ca="1" si="125"/>
        <v>1.0113623300000001</v>
      </c>
      <c r="I414" s="12">
        <f t="shared" si="139"/>
        <v>0.1</v>
      </c>
      <c r="J414" s="30">
        <f t="shared" si="126"/>
        <v>44635</v>
      </c>
      <c r="K414" s="2">
        <f t="shared" si="127"/>
        <v>25</v>
      </c>
      <c r="L414" s="15">
        <f t="shared" si="128"/>
        <v>26</v>
      </c>
      <c r="M414" s="11">
        <f t="shared" si="129"/>
        <v>1.0098820989999999</v>
      </c>
      <c r="N414" s="11">
        <f t="shared" ca="1" si="130"/>
        <v>1.0213567130000001</v>
      </c>
      <c r="O414" s="15">
        <f t="shared" si="131"/>
        <v>0</v>
      </c>
      <c r="P414" s="123">
        <f t="shared" ca="1" si="135"/>
        <v>0.16169148</v>
      </c>
      <c r="Q414" s="19">
        <f t="shared" si="132"/>
        <v>0</v>
      </c>
      <c r="R414" s="13">
        <f t="shared" si="137"/>
        <v>0</v>
      </c>
      <c r="S414" s="13"/>
      <c r="T414" s="13"/>
      <c r="U414" s="13"/>
      <c r="V414" s="13"/>
      <c r="W414" s="4" t="str">
        <f t="shared" si="133"/>
        <v>J+P=</v>
      </c>
      <c r="X414" s="30">
        <f t="shared" si="134"/>
        <v>44727</v>
      </c>
      <c r="Y414" s="3"/>
      <c r="Z414" s="71">
        <f>[2]Plan1!$A484</f>
        <v>51094</v>
      </c>
      <c r="AA414" s="71" t="str">
        <f>[2]Plan1!$C484</f>
        <v>Dia Nacional de Zumbi e da Consciência Negra</v>
      </c>
      <c r="AB414" s="64"/>
      <c r="AC414" s="1"/>
      <c r="AD414" s="3"/>
      <c r="AE414" s="3"/>
      <c r="AF414" s="3"/>
      <c r="AG414" s="3"/>
      <c r="AH414" s="3"/>
      <c r="AI414" s="10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ht="15.75" x14ac:dyDescent="0.25">
      <c r="A415" s="36">
        <f t="shared" si="136"/>
        <v>44673</v>
      </c>
      <c r="B415" s="14">
        <f t="shared" ca="1" si="138"/>
        <v>1.1911707300000001</v>
      </c>
      <c r="C415" s="13">
        <f t="shared" ca="1" si="122"/>
        <v>1.0294792500000001</v>
      </c>
      <c r="D415" s="12">
        <f ca="1">IF(A415&lt;$B$1,VLOOKUP(A415,[1]DI!$A$4:$B$15000,2,FALSE),0)</f>
        <v>0.11649999999999999</v>
      </c>
      <c r="E415" s="13">
        <f t="shared" ca="1" si="123"/>
        <v>1.0004373900000001</v>
      </c>
      <c r="F415" s="13">
        <f ca="1">(TRUNC(PRODUCT($E$12:$E414),16))</f>
        <v>1.0718985788128901</v>
      </c>
      <c r="G415" s="13">
        <f t="shared" ca="1" si="124"/>
        <v>1.0598561434748901</v>
      </c>
      <c r="H415" s="13">
        <f t="shared" ca="1" si="125"/>
        <v>1.0113623300000001</v>
      </c>
      <c r="I415" s="12">
        <f t="shared" si="139"/>
        <v>0.1</v>
      </c>
      <c r="J415" s="30">
        <f t="shared" si="126"/>
        <v>44635</v>
      </c>
      <c r="K415" s="2">
        <f t="shared" si="127"/>
        <v>26</v>
      </c>
      <c r="L415" s="15">
        <f t="shared" si="128"/>
        <v>26</v>
      </c>
      <c r="M415" s="11">
        <f t="shared" si="129"/>
        <v>1.0098820989999999</v>
      </c>
      <c r="N415" s="11">
        <f t="shared" ca="1" si="130"/>
        <v>1.0213567130000001</v>
      </c>
      <c r="O415" s="15">
        <f t="shared" si="131"/>
        <v>0</v>
      </c>
      <c r="P415" s="123">
        <f t="shared" ca="1" si="135"/>
        <v>0.16169148</v>
      </c>
      <c r="Q415" s="19">
        <f t="shared" si="132"/>
        <v>0</v>
      </c>
      <c r="R415" s="13">
        <f t="shared" si="137"/>
        <v>0</v>
      </c>
      <c r="S415" s="13"/>
      <c r="T415" s="13"/>
      <c r="U415" s="13"/>
      <c r="V415" s="13"/>
      <c r="W415" s="4" t="str">
        <f t="shared" si="133"/>
        <v>J+P=</v>
      </c>
      <c r="X415" s="30">
        <f t="shared" si="134"/>
        <v>44727</v>
      </c>
      <c r="Y415" s="3"/>
      <c r="Z415" s="71">
        <f>[2]Plan1!$A485</f>
        <v>51129</v>
      </c>
      <c r="AA415" s="71" t="str">
        <f>[2]Plan1!$C485</f>
        <v>Natal</v>
      </c>
      <c r="AB415" s="64"/>
      <c r="AC415" s="1"/>
      <c r="AD415" s="3"/>
      <c r="AE415" s="3"/>
      <c r="AF415" s="3"/>
      <c r="AG415" s="3"/>
      <c r="AH415" s="3"/>
      <c r="AI415" s="10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ht="15.75" x14ac:dyDescent="0.25">
      <c r="A416" s="36">
        <f t="shared" si="136"/>
        <v>44674</v>
      </c>
      <c r="B416" s="14">
        <f t="shared" ca="1" si="138"/>
        <v>1.1921425400000001</v>
      </c>
      <c r="C416" s="13">
        <f t="shared" ca="1" si="122"/>
        <v>1.0294792500000001</v>
      </c>
      <c r="D416" s="12">
        <f ca="1">IF(A416&lt;$B$1,VLOOKUP(A416,[1]DI!$A$4:$B$15000,2,FALSE),0)</f>
        <v>0</v>
      </c>
      <c r="E416" s="13">
        <f t="shared" ca="1" si="123"/>
        <v>1</v>
      </c>
      <c r="F416" s="13">
        <f ca="1">(TRUNC(PRODUCT($E$12:$E415),16))</f>
        <v>1.0723674165322801</v>
      </c>
      <c r="G416" s="13">
        <f t="shared" ca="1" si="124"/>
        <v>1.0598561434748901</v>
      </c>
      <c r="H416" s="13">
        <f t="shared" ca="1" si="125"/>
        <v>1.01180469</v>
      </c>
      <c r="I416" s="12">
        <f t="shared" si="139"/>
        <v>0.1</v>
      </c>
      <c r="J416" s="30">
        <f t="shared" si="126"/>
        <v>44635</v>
      </c>
      <c r="K416" s="2">
        <f t="shared" si="127"/>
        <v>26</v>
      </c>
      <c r="L416" s="15">
        <f t="shared" si="128"/>
        <v>27</v>
      </c>
      <c r="M416" s="11">
        <f t="shared" si="129"/>
        <v>1.010264123</v>
      </c>
      <c r="N416" s="11">
        <f t="shared" ca="1" si="130"/>
        <v>1.0221899780000001</v>
      </c>
      <c r="O416" s="15">
        <f t="shared" si="131"/>
        <v>0</v>
      </c>
      <c r="P416" s="123">
        <f t="shared" ca="1" si="135"/>
        <v>0.16266328999999999</v>
      </c>
      <c r="Q416" s="19">
        <f t="shared" si="132"/>
        <v>0</v>
      </c>
      <c r="R416" s="13">
        <f t="shared" si="137"/>
        <v>0</v>
      </c>
      <c r="S416" s="13"/>
      <c r="T416" s="13"/>
      <c r="U416" s="13"/>
      <c r="V416" s="13"/>
      <c r="W416" s="4" t="str">
        <f t="shared" si="133"/>
        <v>J+P=</v>
      </c>
      <c r="X416" s="30">
        <f t="shared" si="134"/>
        <v>44727</v>
      </c>
      <c r="Y416" s="3"/>
      <c r="Z416" s="71">
        <f>[2]Plan1!$A486</f>
        <v>51136</v>
      </c>
      <c r="AA416" s="71" t="str">
        <f>[2]Plan1!$C486</f>
        <v>Confraternização Universal</v>
      </c>
      <c r="AB416" s="64"/>
      <c r="AC416" s="1"/>
      <c r="AD416" s="3"/>
      <c r="AE416" s="3"/>
      <c r="AF416" s="3"/>
      <c r="AG416" s="3"/>
      <c r="AH416" s="3"/>
      <c r="AI416" s="10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ht="15.75" x14ac:dyDescent="0.25">
      <c r="A417" s="36">
        <f t="shared" si="136"/>
        <v>44675</v>
      </c>
      <c r="B417" s="14">
        <f t="shared" ca="1" si="138"/>
        <v>1.1921425400000001</v>
      </c>
      <c r="C417" s="13">
        <f t="shared" ca="1" si="122"/>
        <v>1.0294792500000001</v>
      </c>
      <c r="D417" s="12">
        <f ca="1">IF(A417&lt;$B$1,VLOOKUP(A417,[1]DI!$A$4:$B$15000,2,FALSE),0)</f>
        <v>0</v>
      </c>
      <c r="E417" s="13">
        <f t="shared" ca="1" si="123"/>
        <v>1</v>
      </c>
      <c r="F417" s="13">
        <f ca="1">(TRUNC(PRODUCT($E$12:$E416),16))</f>
        <v>1.0723674165322801</v>
      </c>
      <c r="G417" s="13">
        <f t="shared" ca="1" si="124"/>
        <v>1.0598561434748901</v>
      </c>
      <c r="H417" s="13">
        <f t="shared" ca="1" si="125"/>
        <v>1.01180469</v>
      </c>
      <c r="I417" s="12">
        <f t="shared" si="139"/>
        <v>0.1</v>
      </c>
      <c r="J417" s="30">
        <f t="shared" si="126"/>
        <v>44635</v>
      </c>
      <c r="K417" s="2">
        <f t="shared" si="127"/>
        <v>26</v>
      </c>
      <c r="L417" s="15">
        <f t="shared" si="128"/>
        <v>27</v>
      </c>
      <c r="M417" s="11">
        <f t="shared" si="129"/>
        <v>1.010264123</v>
      </c>
      <c r="N417" s="11">
        <f t="shared" ca="1" si="130"/>
        <v>1.0221899780000001</v>
      </c>
      <c r="O417" s="15">
        <f t="shared" si="131"/>
        <v>0</v>
      </c>
      <c r="P417" s="123">
        <f t="shared" ca="1" si="135"/>
        <v>0.16266328999999999</v>
      </c>
      <c r="Q417" s="19">
        <f t="shared" si="132"/>
        <v>0</v>
      </c>
      <c r="R417" s="13">
        <f t="shared" si="137"/>
        <v>0</v>
      </c>
      <c r="S417" s="13"/>
      <c r="T417" s="13"/>
      <c r="U417" s="13"/>
      <c r="V417" s="13"/>
      <c r="W417" s="4" t="str">
        <f t="shared" si="133"/>
        <v>J+P=</v>
      </c>
      <c r="X417" s="30">
        <f t="shared" si="134"/>
        <v>44727</v>
      </c>
      <c r="Y417" s="3"/>
      <c r="Z417" s="71">
        <f>[2]Plan1!$A487</f>
        <v>51179</v>
      </c>
      <c r="AA417" s="71" t="str">
        <f>[2]Plan1!$C487</f>
        <v>Carnaval</v>
      </c>
      <c r="AB417" s="64"/>
      <c r="AC417" s="1"/>
      <c r="AD417" s="3"/>
      <c r="AE417" s="3"/>
      <c r="AF417" s="3"/>
      <c r="AG417" s="3"/>
      <c r="AH417" s="3"/>
      <c r="AI417" s="10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ht="15.75" x14ac:dyDescent="0.25">
      <c r="A418" s="36">
        <f t="shared" si="136"/>
        <v>44676</v>
      </c>
      <c r="B418" s="14">
        <f t="shared" ca="1" si="138"/>
        <v>1.1921425400000001</v>
      </c>
      <c r="C418" s="13">
        <f t="shared" ca="1" si="122"/>
        <v>1.0294792500000001</v>
      </c>
      <c r="D418" s="12">
        <f ca="1">IF(A418&lt;$B$1,VLOOKUP(A418,[1]DI!$A$4:$B$15000,2,FALSE),0)</f>
        <v>0.11649999999999999</v>
      </c>
      <c r="E418" s="13">
        <f t="shared" ca="1" si="123"/>
        <v>1.0004373900000001</v>
      </c>
      <c r="F418" s="13">
        <f ca="1">(TRUNC(PRODUCT($E$12:$E417),16))</f>
        <v>1.0723674165322801</v>
      </c>
      <c r="G418" s="13">
        <f t="shared" ca="1" si="124"/>
        <v>1.0598561434748901</v>
      </c>
      <c r="H418" s="13">
        <f t="shared" ca="1" si="125"/>
        <v>1.01180469</v>
      </c>
      <c r="I418" s="12">
        <f t="shared" si="139"/>
        <v>0.1</v>
      </c>
      <c r="J418" s="30">
        <f t="shared" si="126"/>
        <v>44635</v>
      </c>
      <c r="K418" s="2">
        <f t="shared" si="127"/>
        <v>27</v>
      </c>
      <c r="L418" s="15">
        <f t="shared" si="128"/>
        <v>27</v>
      </c>
      <c r="M418" s="11">
        <f t="shared" si="129"/>
        <v>1.010264123</v>
      </c>
      <c r="N418" s="11">
        <f t="shared" ca="1" si="130"/>
        <v>1.0221899780000001</v>
      </c>
      <c r="O418" s="15">
        <f t="shared" si="131"/>
        <v>0</v>
      </c>
      <c r="P418" s="123">
        <f t="shared" ca="1" si="135"/>
        <v>0.16266328999999999</v>
      </c>
      <c r="Q418" s="19">
        <f t="shared" si="132"/>
        <v>0</v>
      </c>
      <c r="R418" s="13">
        <f t="shared" si="137"/>
        <v>0</v>
      </c>
      <c r="S418" s="13"/>
      <c r="T418" s="13"/>
      <c r="U418" s="13"/>
      <c r="V418" s="13"/>
      <c r="W418" s="4" t="str">
        <f t="shared" si="133"/>
        <v>J+P=</v>
      </c>
      <c r="X418" s="30">
        <f t="shared" si="134"/>
        <v>44727</v>
      </c>
      <c r="Y418" s="3"/>
      <c r="Z418" s="71">
        <f>[2]Plan1!$A488</f>
        <v>51180</v>
      </c>
      <c r="AA418" s="71" t="str">
        <f>[2]Plan1!$C488</f>
        <v>Carnaval</v>
      </c>
      <c r="AB418" s="64"/>
      <c r="AC418" s="1"/>
      <c r="AD418" s="3"/>
      <c r="AE418" s="3"/>
      <c r="AF418" s="3"/>
      <c r="AG418" s="3"/>
      <c r="AH418" s="3"/>
      <c r="AI418" s="10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ht="15.75" x14ac:dyDescent="0.25">
      <c r="A419" s="36">
        <f t="shared" si="136"/>
        <v>44677</v>
      </c>
      <c r="B419" s="14">
        <f t="shared" ca="1" si="138"/>
        <v>1.19311513</v>
      </c>
      <c r="C419" s="13">
        <f t="shared" ca="1" si="122"/>
        <v>1.0294792500000001</v>
      </c>
      <c r="D419" s="12">
        <f ca="1">IF(A419&lt;$B$1,VLOOKUP(A419,[1]DI!$A$4:$B$15000,2,FALSE),0)</f>
        <v>0.11649999999999999</v>
      </c>
      <c r="E419" s="13">
        <f t="shared" ca="1" si="123"/>
        <v>1.0004373900000001</v>
      </c>
      <c r="F419" s="13">
        <f ca="1">(TRUNC(PRODUCT($E$12:$E418),16))</f>
        <v>1.07283645931659</v>
      </c>
      <c r="G419" s="13">
        <f t="shared" ca="1" si="124"/>
        <v>1.0598561434748901</v>
      </c>
      <c r="H419" s="13">
        <f t="shared" ca="1" si="125"/>
        <v>1.01224724</v>
      </c>
      <c r="I419" s="12">
        <f t="shared" si="139"/>
        <v>0.1</v>
      </c>
      <c r="J419" s="30">
        <f t="shared" si="126"/>
        <v>44635</v>
      </c>
      <c r="K419" s="2">
        <f t="shared" si="127"/>
        <v>28</v>
      </c>
      <c r="L419" s="15">
        <f t="shared" si="128"/>
        <v>28</v>
      </c>
      <c r="M419" s="11">
        <f t="shared" si="129"/>
        <v>1.010646293</v>
      </c>
      <c r="N419" s="11">
        <f t="shared" ca="1" si="130"/>
        <v>1.0230239210000001</v>
      </c>
      <c r="O419" s="15">
        <f t="shared" si="131"/>
        <v>0</v>
      </c>
      <c r="P419" s="123">
        <f t="shared" ca="1" si="135"/>
        <v>0.16363587999999998</v>
      </c>
      <c r="Q419" s="19">
        <f t="shared" si="132"/>
        <v>0</v>
      </c>
      <c r="R419" s="13">
        <f t="shared" si="137"/>
        <v>0</v>
      </c>
      <c r="S419" s="13"/>
      <c r="T419" s="13"/>
      <c r="U419" s="13"/>
      <c r="V419" s="13"/>
      <c r="W419" s="4" t="str">
        <f t="shared" si="133"/>
        <v>J+P=</v>
      </c>
      <c r="X419" s="30">
        <f t="shared" si="134"/>
        <v>44727</v>
      </c>
      <c r="Y419" s="3"/>
      <c r="Z419" s="71">
        <f>[2]Plan1!$A489</f>
        <v>51225</v>
      </c>
      <c r="AA419" s="71" t="str">
        <f>[2]Plan1!$C489</f>
        <v>Paixão de Cristo</v>
      </c>
      <c r="AB419" s="64"/>
      <c r="AC419" s="1"/>
      <c r="AD419" s="3"/>
      <c r="AE419" s="3"/>
      <c r="AF419" s="3"/>
      <c r="AG419" s="3"/>
      <c r="AH419" s="3"/>
      <c r="AI419" s="10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ht="15.75" x14ac:dyDescent="0.25">
      <c r="A420" s="36">
        <f t="shared" si="136"/>
        <v>44678</v>
      </c>
      <c r="B420" s="14">
        <f t="shared" ca="1" si="138"/>
        <v>1.1940885300000001</v>
      </c>
      <c r="C420" s="13">
        <f t="shared" ca="1" si="122"/>
        <v>1.0294792500000001</v>
      </c>
      <c r="D420" s="12">
        <f ca="1">IF(A420&lt;$B$1,VLOOKUP(A420,[1]DI!$A$4:$B$15000,2,FALSE),0)</f>
        <v>0.11649999999999999</v>
      </c>
      <c r="E420" s="13">
        <f t="shared" ca="1" si="123"/>
        <v>1.0004373900000001</v>
      </c>
      <c r="F420" s="13">
        <f ca="1">(TRUNC(PRODUCT($E$12:$E419),16))</f>
        <v>1.0733057072555301</v>
      </c>
      <c r="G420" s="13">
        <f t="shared" ca="1" si="124"/>
        <v>1.0598561434748901</v>
      </c>
      <c r="H420" s="13">
        <f t="shared" ca="1" si="125"/>
        <v>1.0126899899999999</v>
      </c>
      <c r="I420" s="12">
        <f t="shared" si="139"/>
        <v>0.1</v>
      </c>
      <c r="J420" s="30">
        <f t="shared" si="126"/>
        <v>44635</v>
      </c>
      <c r="K420" s="2">
        <f t="shared" si="127"/>
        <v>29</v>
      </c>
      <c r="L420" s="15">
        <f t="shared" si="128"/>
        <v>29</v>
      </c>
      <c r="M420" s="11">
        <f t="shared" si="129"/>
        <v>1.0110286070000001</v>
      </c>
      <c r="N420" s="11">
        <f t="shared" ca="1" si="130"/>
        <v>1.0238585499999999</v>
      </c>
      <c r="O420" s="15">
        <f t="shared" si="131"/>
        <v>0</v>
      </c>
      <c r="P420" s="123">
        <f t="shared" ca="1" si="135"/>
        <v>0.16460928</v>
      </c>
      <c r="Q420" s="19">
        <f t="shared" si="132"/>
        <v>0</v>
      </c>
      <c r="R420" s="13">
        <f t="shared" si="137"/>
        <v>0</v>
      </c>
      <c r="S420" s="13"/>
      <c r="T420" s="13"/>
      <c r="U420" s="13"/>
      <c r="V420" s="13"/>
      <c r="W420" s="4" t="str">
        <f t="shared" si="133"/>
        <v>J+P=</v>
      </c>
      <c r="X420" s="30">
        <f t="shared" si="134"/>
        <v>44727</v>
      </c>
      <c r="Y420" s="3"/>
      <c r="Z420" s="71">
        <f>[2]Plan1!$A490</f>
        <v>51247</v>
      </c>
      <c r="AA420" s="71" t="str">
        <f>[2]Plan1!$C490</f>
        <v>Tiradentes</v>
      </c>
      <c r="AB420" s="64"/>
      <c r="AC420" s="1"/>
      <c r="AD420" s="3"/>
      <c r="AE420" s="3"/>
      <c r="AF420" s="3"/>
      <c r="AG420" s="3"/>
      <c r="AH420" s="3"/>
      <c r="AI420" s="10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ht="15.75" x14ac:dyDescent="0.25">
      <c r="A421" s="36">
        <f t="shared" si="136"/>
        <v>44679</v>
      </c>
      <c r="B421" s="14">
        <f t="shared" ca="1" si="138"/>
        <v>1.1950627200000001</v>
      </c>
      <c r="C421" s="13">
        <f t="shared" ca="1" si="122"/>
        <v>1.0294792500000001</v>
      </c>
      <c r="D421" s="12">
        <f ca="1">IF(A421&lt;$B$1,VLOOKUP(A421,[1]DI!$A$4:$B$15000,2,FALSE),0)</f>
        <v>0.11649999999999999</v>
      </c>
      <c r="E421" s="13">
        <f t="shared" ca="1" si="123"/>
        <v>1.0004373900000001</v>
      </c>
      <c r="F421" s="13">
        <f ca="1">(TRUNC(PRODUCT($E$12:$E420),16))</f>
        <v>1.0737751604388299</v>
      </c>
      <c r="G421" s="13">
        <f t="shared" ca="1" si="124"/>
        <v>1.0598561434748901</v>
      </c>
      <c r="H421" s="13">
        <f t="shared" ca="1" si="125"/>
        <v>1.01313293</v>
      </c>
      <c r="I421" s="12">
        <f t="shared" si="139"/>
        <v>0.1</v>
      </c>
      <c r="J421" s="30">
        <f t="shared" si="126"/>
        <v>44635</v>
      </c>
      <c r="K421" s="2">
        <f t="shared" si="127"/>
        <v>30</v>
      </c>
      <c r="L421" s="15">
        <f t="shared" si="128"/>
        <v>30</v>
      </c>
      <c r="M421" s="11">
        <f t="shared" si="129"/>
        <v>1.0114110650000001</v>
      </c>
      <c r="N421" s="11">
        <f t="shared" ca="1" si="130"/>
        <v>1.0246938560000001</v>
      </c>
      <c r="O421" s="15">
        <f t="shared" si="131"/>
        <v>0</v>
      </c>
      <c r="P421" s="123">
        <f t="shared" ca="1" si="135"/>
        <v>0.16558346999999998</v>
      </c>
      <c r="Q421" s="19">
        <f t="shared" si="132"/>
        <v>0</v>
      </c>
      <c r="R421" s="13">
        <f t="shared" si="137"/>
        <v>0</v>
      </c>
      <c r="S421" s="13"/>
      <c r="T421" s="13"/>
      <c r="U421" s="13"/>
      <c r="V421" s="13"/>
      <c r="W421" s="4" t="str">
        <f t="shared" si="133"/>
        <v>J+P=</v>
      </c>
      <c r="X421" s="30">
        <f t="shared" si="134"/>
        <v>44727</v>
      </c>
      <c r="Y421" s="3"/>
      <c r="Z421" s="71">
        <f>[2]Plan1!$A491</f>
        <v>51257</v>
      </c>
      <c r="AA421" s="71" t="str">
        <f>[2]Plan1!$C491</f>
        <v>Dia do Trabalho</v>
      </c>
      <c r="AB421" s="64"/>
      <c r="AC421" s="1"/>
      <c r="AD421" s="3"/>
      <c r="AE421" s="3"/>
      <c r="AF421" s="3"/>
      <c r="AG421" s="3"/>
      <c r="AH421" s="3"/>
      <c r="AI421" s="10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ht="15.75" x14ac:dyDescent="0.25">
      <c r="A422" s="36">
        <f t="shared" si="136"/>
        <v>44680</v>
      </c>
      <c r="B422" s="14">
        <f t="shared" ca="1" si="138"/>
        <v>1.1960377</v>
      </c>
      <c r="C422" s="13">
        <f t="shared" ca="1" si="122"/>
        <v>1.0294792500000001</v>
      </c>
      <c r="D422" s="12">
        <f ca="1">IF(A422&lt;$B$1,VLOOKUP(A422,[1]DI!$A$4:$B$15000,2,FALSE),0)</f>
        <v>0.11649999999999999</v>
      </c>
      <c r="E422" s="13">
        <f t="shared" ca="1" si="123"/>
        <v>1.0004373900000001</v>
      </c>
      <c r="F422" s="13">
        <f ca="1">(TRUNC(PRODUCT($E$12:$E421),16))</f>
        <v>1.0742448189562499</v>
      </c>
      <c r="G422" s="13">
        <f t="shared" ca="1" si="124"/>
        <v>1.0598561434748901</v>
      </c>
      <c r="H422" s="13">
        <f t="shared" ca="1" si="125"/>
        <v>1.0135760599999999</v>
      </c>
      <c r="I422" s="12">
        <f t="shared" si="139"/>
        <v>0.1</v>
      </c>
      <c r="J422" s="30">
        <f t="shared" si="126"/>
        <v>44635</v>
      </c>
      <c r="K422" s="2">
        <f t="shared" si="127"/>
        <v>31</v>
      </c>
      <c r="L422" s="15">
        <f t="shared" si="128"/>
        <v>31</v>
      </c>
      <c r="M422" s="11">
        <f t="shared" si="129"/>
        <v>1.0117936679999999</v>
      </c>
      <c r="N422" s="11">
        <f t="shared" ca="1" si="130"/>
        <v>1.0255298399999999</v>
      </c>
      <c r="O422" s="15">
        <f t="shared" si="131"/>
        <v>0</v>
      </c>
      <c r="P422" s="123">
        <f t="shared" ca="1" si="135"/>
        <v>0.16655845</v>
      </c>
      <c r="Q422" s="19">
        <f t="shared" si="132"/>
        <v>0</v>
      </c>
      <c r="R422" s="13">
        <f t="shared" si="137"/>
        <v>0</v>
      </c>
      <c r="S422" s="13"/>
      <c r="T422" s="13"/>
      <c r="U422" s="13"/>
      <c r="V422" s="13"/>
      <c r="W422" s="4" t="str">
        <f t="shared" si="133"/>
        <v>J+P=</v>
      </c>
      <c r="X422" s="30">
        <f t="shared" si="134"/>
        <v>44727</v>
      </c>
      <c r="Y422" s="3"/>
      <c r="Z422" s="71">
        <f>[2]Plan1!$A492</f>
        <v>51287</v>
      </c>
      <c r="AA422" s="71" t="str">
        <f>[2]Plan1!$C492</f>
        <v>Corpus Christi</v>
      </c>
      <c r="AB422" s="64"/>
      <c r="AC422" s="1"/>
      <c r="AD422" s="3"/>
      <c r="AE422" s="3"/>
      <c r="AF422" s="3"/>
      <c r="AG422" s="3"/>
      <c r="AH422" s="3"/>
      <c r="AI422" s="10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ht="15.75" x14ac:dyDescent="0.25">
      <c r="A423" s="36">
        <f t="shared" si="136"/>
        <v>44681</v>
      </c>
      <c r="B423" s="14">
        <f t="shared" ca="1" si="138"/>
        <v>1.1970134700000001</v>
      </c>
      <c r="C423" s="13">
        <f t="shared" ca="1" si="122"/>
        <v>1.0294792500000001</v>
      </c>
      <c r="D423" s="12">
        <f ca="1">IF(A423&lt;$B$1,VLOOKUP(A423,[1]DI!$A$4:$B$15000,2,FALSE),0)</f>
        <v>0</v>
      </c>
      <c r="E423" s="13">
        <f t="shared" ca="1" si="123"/>
        <v>1</v>
      </c>
      <c r="F423" s="13">
        <f ca="1">(TRUNC(PRODUCT($E$12:$E422),16))</f>
        <v>1.07471468289762</v>
      </c>
      <c r="G423" s="13">
        <f t="shared" ca="1" si="124"/>
        <v>1.0598561434748901</v>
      </c>
      <c r="H423" s="13">
        <f t="shared" ca="1" si="125"/>
        <v>1.0140193900000001</v>
      </c>
      <c r="I423" s="12">
        <f t="shared" si="139"/>
        <v>0.1</v>
      </c>
      <c r="J423" s="30">
        <f t="shared" si="126"/>
        <v>44635</v>
      </c>
      <c r="K423" s="2">
        <f t="shared" si="127"/>
        <v>31</v>
      </c>
      <c r="L423" s="15">
        <f t="shared" si="128"/>
        <v>32</v>
      </c>
      <c r="M423" s="11">
        <f t="shared" si="129"/>
        <v>1.012176416</v>
      </c>
      <c r="N423" s="11">
        <f t="shared" ca="1" si="130"/>
        <v>1.0263665120000001</v>
      </c>
      <c r="O423" s="15">
        <f t="shared" si="131"/>
        <v>0</v>
      </c>
      <c r="P423" s="123">
        <f t="shared" ca="1" si="135"/>
        <v>0.16753422000000001</v>
      </c>
      <c r="Q423" s="19">
        <f t="shared" si="132"/>
        <v>0</v>
      </c>
      <c r="R423" s="13">
        <f t="shared" si="137"/>
        <v>0</v>
      </c>
      <c r="S423" s="13"/>
      <c r="T423" s="13"/>
      <c r="U423" s="13"/>
      <c r="V423" s="13"/>
      <c r="W423" s="4" t="str">
        <f t="shared" si="133"/>
        <v>J+P=</v>
      </c>
      <c r="X423" s="30">
        <f t="shared" si="134"/>
        <v>44727</v>
      </c>
      <c r="Y423" s="3"/>
      <c r="Z423" s="71">
        <f>[2]Plan1!$A493</f>
        <v>51386</v>
      </c>
      <c r="AA423" s="71" t="str">
        <f>[2]Plan1!$C493</f>
        <v>Independência do Brasil</v>
      </c>
      <c r="AB423" s="64"/>
      <c r="AC423" s="1"/>
      <c r="AD423" s="3"/>
      <c r="AE423" s="3"/>
      <c r="AF423" s="3"/>
      <c r="AG423" s="3"/>
      <c r="AH423" s="3"/>
      <c r="AI423" s="10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ht="15.75" x14ac:dyDescent="0.25">
      <c r="A424" s="36">
        <f t="shared" si="136"/>
        <v>44682</v>
      </c>
      <c r="B424" s="14">
        <f t="shared" ca="1" si="138"/>
        <v>1.1970134700000001</v>
      </c>
      <c r="C424" s="13">
        <f t="shared" ca="1" si="122"/>
        <v>1.0294792500000001</v>
      </c>
      <c r="D424" s="12">
        <f ca="1">IF(A424&lt;$B$1,VLOOKUP(A424,[1]DI!$A$4:$B$15000,2,FALSE),0)</f>
        <v>0</v>
      </c>
      <c r="E424" s="13">
        <f t="shared" ca="1" si="123"/>
        <v>1</v>
      </c>
      <c r="F424" s="13">
        <f ca="1">(TRUNC(PRODUCT($E$12:$E423),16))</f>
        <v>1.07471468289762</v>
      </c>
      <c r="G424" s="13">
        <f t="shared" ca="1" si="124"/>
        <v>1.0598561434748901</v>
      </c>
      <c r="H424" s="13">
        <f t="shared" ca="1" si="125"/>
        <v>1.0140193900000001</v>
      </c>
      <c r="I424" s="12">
        <f t="shared" si="139"/>
        <v>0.1</v>
      </c>
      <c r="J424" s="30">
        <f t="shared" si="126"/>
        <v>44635</v>
      </c>
      <c r="K424" s="2">
        <f t="shared" si="127"/>
        <v>31</v>
      </c>
      <c r="L424" s="15">
        <f t="shared" si="128"/>
        <v>32</v>
      </c>
      <c r="M424" s="11">
        <f t="shared" si="129"/>
        <v>1.012176416</v>
      </c>
      <c r="N424" s="11">
        <f t="shared" ca="1" si="130"/>
        <v>1.0263665120000001</v>
      </c>
      <c r="O424" s="15">
        <f t="shared" si="131"/>
        <v>0</v>
      </c>
      <c r="P424" s="123">
        <f t="shared" ca="1" si="135"/>
        <v>0.16753422000000001</v>
      </c>
      <c r="Q424" s="19">
        <f t="shared" si="132"/>
        <v>0</v>
      </c>
      <c r="R424" s="13">
        <f t="shared" si="137"/>
        <v>0</v>
      </c>
      <c r="S424" s="13"/>
      <c r="T424" s="13"/>
      <c r="U424" s="13"/>
      <c r="V424" s="13"/>
      <c r="W424" s="4" t="str">
        <f t="shared" si="133"/>
        <v>J+P=</v>
      </c>
      <c r="X424" s="30">
        <f t="shared" si="134"/>
        <v>44727</v>
      </c>
      <c r="Y424" s="3"/>
      <c r="Z424" s="71">
        <f>[2]Plan1!$A494</f>
        <v>51421</v>
      </c>
      <c r="AA424" s="71" t="str">
        <f>[2]Plan1!$C494</f>
        <v>Nossa Sr.a Aparecida - Padroeira do Brasil</v>
      </c>
      <c r="AB424" s="64"/>
      <c r="AC424" s="1"/>
      <c r="AD424" s="3"/>
      <c r="AE424" s="3"/>
      <c r="AF424" s="3"/>
      <c r="AG424" s="3"/>
      <c r="AH424" s="3"/>
      <c r="AI424" s="10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ht="15.75" x14ac:dyDescent="0.25">
      <c r="A425" s="36">
        <f t="shared" si="136"/>
        <v>44683</v>
      </c>
      <c r="B425" s="14">
        <f t="shared" ca="1" si="138"/>
        <v>1.1970134700000001</v>
      </c>
      <c r="C425" s="13">
        <f t="shared" ca="1" si="122"/>
        <v>1.0294792500000001</v>
      </c>
      <c r="D425" s="12">
        <f ca="1">IF(A425&lt;$B$1,VLOOKUP(A425,[1]DI!$A$4:$B$15000,2,FALSE),0)</f>
        <v>0.11649999999999999</v>
      </c>
      <c r="E425" s="13">
        <f t="shared" ca="1" si="123"/>
        <v>1.0004373900000001</v>
      </c>
      <c r="F425" s="13">
        <f ca="1">(TRUNC(PRODUCT($E$12:$E424),16))</f>
        <v>1.07471468289762</v>
      </c>
      <c r="G425" s="13">
        <f t="shared" ca="1" si="124"/>
        <v>1.0598561434748901</v>
      </c>
      <c r="H425" s="13">
        <f t="shared" ca="1" si="125"/>
        <v>1.0140193900000001</v>
      </c>
      <c r="I425" s="12">
        <f t="shared" si="139"/>
        <v>0.1</v>
      </c>
      <c r="J425" s="30">
        <f t="shared" si="126"/>
        <v>44635</v>
      </c>
      <c r="K425" s="2">
        <f t="shared" si="127"/>
        <v>32</v>
      </c>
      <c r="L425" s="15">
        <f t="shared" si="128"/>
        <v>32</v>
      </c>
      <c r="M425" s="11">
        <f t="shared" si="129"/>
        <v>1.012176416</v>
      </c>
      <c r="N425" s="11">
        <f t="shared" ca="1" si="130"/>
        <v>1.0263665120000001</v>
      </c>
      <c r="O425" s="15">
        <f t="shared" si="131"/>
        <v>0</v>
      </c>
      <c r="P425" s="123">
        <f t="shared" ca="1" si="135"/>
        <v>0.16753422000000001</v>
      </c>
      <c r="Q425" s="19">
        <f t="shared" si="132"/>
        <v>0</v>
      </c>
      <c r="R425" s="13">
        <f t="shared" si="137"/>
        <v>0</v>
      </c>
      <c r="S425" s="13"/>
      <c r="T425" s="13"/>
      <c r="U425" s="13"/>
      <c r="V425" s="13"/>
      <c r="W425" s="4" t="str">
        <f t="shared" si="133"/>
        <v>J+P=</v>
      </c>
      <c r="X425" s="30">
        <f t="shared" si="134"/>
        <v>44727</v>
      </c>
      <c r="Y425" s="3"/>
      <c r="Z425" s="71">
        <f>[2]Plan1!$A495</f>
        <v>51442</v>
      </c>
      <c r="AA425" s="71" t="str">
        <f>[2]Plan1!$C495</f>
        <v>Finados</v>
      </c>
      <c r="AB425" s="64"/>
      <c r="AC425" s="1"/>
      <c r="AD425" s="3"/>
      <c r="AE425" s="3"/>
      <c r="AF425" s="3"/>
      <c r="AG425" s="3"/>
      <c r="AH425" s="3"/>
      <c r="AI425" s="10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ht="15.75" x14ac:dyDescent="0.25">
      <c r="A426" s="36">
        <f t="shared" si="136"/>
        <v>44684</v>
      </c>
      <c r="B426" s="14">
        <f t="shared" ca="1" si="138"/>
        <v>1.19799005</v>
      </c>
      <c r="C426" s="13">
        <f t="shared" ca="1" si="122"/>
        <v>1.0294792500000001</v>
      </c>
      <c r="D426" s="12">
        <f ca="1">IF(A426&lt;$B$1,VLOOKUP(A426,[1]DI!$A$4:$B$15000,2,FALSE),0)</f>
        <v>0.11649999999999999</v>
      </c>
      <c r="E426" s="13">
        <f t="shared" ca="1" si="123"/>
        <v>1.0004373900000001</v>
      </c>
      <c r="F426" s="13">
        <f ca="1">(TRUNC(PRODUCT($E$12:$E425),16))</f>
        <v>1.07518475235277</v>
      </c>
      <c r="G426" s="13">
        <f t="shared" ca="1" si="124"/>
        <v>1.0598561434748901</v>
      </c>
      <c r="H426" s="13">
        <f t="shared" ca="1" si="125"/>
        <v>1.01446291</v>
      </c>
      <c r="I426" s="12">
        <f t="shared" si="139"/>
        <v>0.1</v>
      </c>
      <c r="J426" s="30">
        <f t="shared" si="126"/>
        <v>44635</v>
      </c>
      <c r="K426" s="2">
        <f t="shared" si="127"/>
        <v>33</v>
      </c>
      <c r="L426" s="15">
        <f t="shared" si="128"/>
        <v>33</v>
      </c>
      <c r="M426" s="11">
        <f t="shared" si="129"/>
        <v>1.012559309</v>
      </c>
      <c r="N426" s="11">
        <f t="shared" ca="1" si="130"/>
        <v>1.027203863</v>
      </c>
      <c r="O426" s="15">
        <f t="shared" si="131"/>
        <v>0</v>
      </c>
      <c r="P426" s="123">
        <f t="shared" ca="1" si="135"/>
        <v>0.16851079999999999</v>
      </c>
      <c r="Q426" s="19">
        <f t="shared" si="132"/>
        <v>0</v>
      </c>
      <c r="R426" s="13">
        <f t="shared" si="137"/>
        <v>0</v>
      </c>
      <c r="S426" s="13"/>
      <c r="T426" s="13"/>
      <c r="U426" s="13"/>
      <c r="V426" s="13"/>
      <c r="W426" s="4" t="str">
        <f t="shared" si="133"/>
        <v>J+P=</v>
      </c>
      <c r="X426" s="30">
        <f t="shared" si="134"/>
        <v>44727</v>
      </c>
      <c r="Y426" s="3"/>
      <c r="Z426" s="71">
        <f>[2]Plan1!$A496</f>
        <v>51455</v>
      </c>
      <c r="AA426" s="71" t="str">
        <f>[2]Plan1!$C496</f>
        <v>Proclamação da República</v>
      </c>
      <c r="AB426" s="64"/>
      <c r="AC426" s="1"/>
      <c r="AD426" s="3"/>
      <c r="AE426" s="3"/>
      <c r="AF426" s="3"/>
      <c r="AG426" s="3"/>
      <c r="AH426" s="3"/>
      <c r="AI426" s="10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ht="15.75" x14ac:dyDescent="0.25">
      <c r="A427" s="36">
        <f t="shared" si="136"/>
        <v>44685</v>
      </c>
      <c r="B427" s="14">
        <f t="shared" ca="1" si="138"/>
        <v>1.19896742</v>
      </c>
      <c r="C427" s="13">
        <f t="shared" ca="1" si="122"/>
        <v>1.0294792500000001</v>
      </c>
      <c r="D427" s="12">
        <f ca="1">IF(A427&lt;$B$1,VLOOKUP(A427,[1]DI!$A$4:$B$15000,2,FALSE),0)</f>
        <v>0.11649999999999999</v>
      </c>
      <c r="E427" s="13">
        <f t="shared" ca="1" si="123"/>
        <v>1.0004373900000001</v>
      </c>
      <c r="F427" s="13">
        <f ca="1">(TRUNC(PRODUCT($E$12:$E426),16))</f>
        <v>1.0756550274115999</v>
      </c>
      <c r="G427" s="13">
        <f t="shared" ca="1" si="124"/>
        <v>1.0598561434748901</v>
      </c>
      <c r="H427" s="13">
        <f t="shared" ca="1" si="125"/>
        <v>1.01490663</v>
      </c>
      <c r="I427" s="12">
        <f t="shared" si="139"/>
        <v>0.1</v>
      </c>
      <c r="J427" s="30">
        <f t="shared" si="126"/>
        <v>44635</v>
      </c>
      <c r="K427" s="2">
        <f t="shared" si="127"/>
        <v>34</v>
      </c>
      <c r="L427" s="15">
        <f t="shared" si="128"/>
        <v>34</v>
      </c>
      <c r="M427" s="11">
        <f t="shared" si="129"/>
        <v>1.012942346</v>
      </c>
      <c r="N427" s="11">
        <f t="shared" ca="1" si="130"/>
        <v>1.0280419030000001</v>
      </c>
      <c r="O427" s="15">
        <f t="shared" si="131"/>
        <v>0</v>
      </c>
      <c r="P427" s="123">
        <f t="shared" ca="1" si="135"/>
        <v>0.16948816999999999</v>
      </c>
      <c r="Q427" s="19">
        <f t="shared" si="132"/>
        <v>0</v>
      </c>
      <c r="R427" s="13">
        <f t="shared" si="137"/>
        <v>0</v>
      </c>
      <c r="S427" s="13"/>
      <c r="T427" s="13"/>
      <c r="U427" s="13"/>
      <c r="V427" s="13"/>
      <c r="W427" s="4" t="str">
        <f t="shared" si="133"/>
        <v>J+P=</v>
      </c>
      <c r="X427" s="30">
        <f t="shared" si="134"/>
        <v>44727</v>
      </c>
      <c r="Y427" s="3"/>
      <c r="Z427" s="71">
        <f>[2]Plan1!$A497</f>
        <v>51460</v>
      </c>
      <c r="AA427" s="71" t="str">
        <f>[2]Plan1!$C497</f>
        <v>Dia Nacional de Zumbi e da Consciência Negra</v>
      </c>
      <c r="AB427" s="64"/>
      <c r="AC427" s="1"/>
      <c r="AD427" s="3"/>
      <c r="AE427" s="3"/>
      <c r="AF427" s="3"/>
      <c r="AG427" s="3"/>
      <c r="AH427" s="3"/>
      <c r="AI427" s="10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ht="15.75" x14ac:dyDescent="0.25">
      <c r="A428" s="36">
        <f t="shared" si="136"/>
        <v>44686</v>
      </c>
      <c r="B428" s="14">
        <f t="shared" ca="1" si="138"/>
        <v>1.19994559</v>
      </c>
      <c r="C428" s="13">
        <f t="shared" ca="1" si="122"/>
        <v>1.0294792500000001</v>
      </c>
      <c r="D428" s="12">
        <f ca="1">IF(A428&lt;$B$1,VLOOKUP(A428,[1]DI!$A$4:$B$15000,2,FALSE),0)</f>
        <v>0.1265</v>
      </c>
      <c r="E428" s="13">
        <f t="shared" ca="1" si="123"/>
        <v>1.0004727899999999</v>
      </c>
      <c r="F428" s="13">
        <f ca="1">(TRUNC(PRODUCT($E$12:$E427),16))</f>
        <v>1.07612550816404</v>
      </c>
      <c r="G428" s="13">
        <f t="shared" ca="1" si="124"/>
        <v>1.0598561434748901</v>
      </c>
      <c r="H428" s="13">
        <f t="shared" ca="1" si="125"/>
        <v>1.01535054</v>
      </c>
      <c r="I428" s="12">
        <f t="shared" si="139"/>
        <v>0.1</v>
      </c>
      <c r="J428" s="30">
        <f t="shared" si="126"/>
        <v>44635</v>
      </c>
      <c r="K428" s="2">
        <f t="shared" si="127"/>
        <v>35</v>
      </c>
      <c r="L428" s="15">
        <f t="shared" si="128"/>
        <v>35</v>
      </c>
      <c r="M428" s="11">
        <f t="shared" si="129"/>
        <v>1.0133255290000001</v>
      </c>
      <c r="N428" s="11">
        <f t="shared" ca="1" si="130"/>
        <v>1.028880623</v>
      </c>
      <c r="O428" s="15">
        <f t="shared" si="131"/>
        <v>0</v>
      </c>
      <c r="P428" s="123">
        <f t="shared" ca="1" si="135"/>
        <v>0.17046634000000002</v>
      </c>
      <c r="Q428" s="19">
        <f t="shared" si="132"/>
        <v>0</v>
      </c>
      <c r="R428" s="13">
        <f t="shared" si="137"/>
        <v>0</v>
      </c>
      <c r="S428" s="13"/>
      <c r="T428" s="13"/>
      <c r="U428" s="13"/>
      <c r="V428" s="13"/>
      <c r="W428" s="4" t="str">
        <f t="shared" si="133"/>
        <v>J+P=</v>
      </c>
      <c r="X428" s="30">
        <f t="shared" si="134"/>
        <v>44727</v>
      </c>
      <c r="Y428" s="3"/>
      <c r="Z428" s="71">
        <f>[2]Plan1!$A498</f>
        <v>51495</v>
      </c>
      <c r="AA428" s="71" t="str">
        <f>[2]Plan1!$C498</f>
        <v>Natal</v>
      </c>
      <c r="AB428" s="64"/>
      <c r="AC428" s="1"/>
      <c r="AD428" s="3"/>
      <c r="AE428" s="3"/>
      <c r="AF428" s="3"/>
      <c r="AG428" s="3"/>
      <c r="AH428" s="3"/>
      <c r="AI428" s="10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ht="15.75" x14ac:dyDescent="0.25">
      <c r="A429" s="36">
        <f t="shared" si="136"/>
        <v>44687</v>
      </c>
      <c r="B429" s="14">
        <f t="shared" ca="1" si="138"/>
        <v>1.20096705</v>
      </c>
      <c r="C429" s="13">
        <f t="shared" ca="1" si="122"/>
        <v>1.0294792500000001</v>
      </c>
      <c r="D429" s="12">
        <f ca="1">IF(A429&lt;$B$1,VLOOKUP(A429,[1]DI!$A$4:$B$15000,2,FALSE),0)</f>
        <v>0.1265</v>
      </c>
      <c r="E429" s="13">
        <f t="shared" ca="1" si="123"/>
        <v>1.0004727899999999</v>
      </c>
      <c r="F429" s="13">
        <f ca="1">(TRUNC(PRODUCT($E$12:$E428),16))</f>
        <v>1.0766342895430501</v>
      </c>
      <c r="G429" s="13">
        <f t="shared" ca="1" si="124"/>
        <v>1.0598561434748901</v>
      </c>
      <c r="H429" s="13">
        <f t="shared" ca="1" si="125"/>
        <v>1.01583059</v>
      </c>
      <c r="I429" s="12">
        <f t="shared" si="139"/>
        <v>0.1</v>
      </c>
      <c r="J429" s="30">
        <f t="shared" si="126"/>
        <v>44635</v>
      </c>
      <c r="K429" s="2">
        <f t="shared" si="127"/>
        <v>36</v>
      </c>
      <c r="L429" s="15">
        <f t="shared" si="128"/>
        <v>36</v>
      </c>
      <c r="M429" s="11">
        <f t="shared" si="129"/>
        <v>1.013708856</v>
      </c>
      <c r="N429" s="11">
        <f t="shared" ca="1" si="130"/>
        <v>1.029756465</v>
      </c>
      <c r="O429" s="15">
        <f t="shared" si="131"/>
        <v>0</v>
      </c>
      <c r="P429" s="123">
        <f t="shared" ca="1" si="135"/>
        <v>0.1714878</v>
      </c>
      <c r="Q429" s="19">
        <f t="shared" si="132"/>
        <v>0</v>
      </c>
      <c r="R429" s="13">
        <f t="shared" si="137"/>
        <v>0</v>
      </c>
      <c r="S429" s="13"/>
      <c r="T429" s="13"/>
      <c r="U429" s="13"/>
      <c r="V429" s="13"/>
      <c r="W429" s="4" t="str">
        <f t="shared" si="133"/>
        <v>J+P=</v>
      </c>
      <c r="X429" s="30">
        <f t="shared" si="134"/>
        <v>44727</v>
      </c>
      <c r="Y429" s="3"/>
      <c r="Z429" s="71">
        <f>[2]Plan1!$A499</f>
        <v>51502</v>
      </c>
      <c r="AA429" s="71" t="str">
        <f>[2]Plan1!$C499</f>
        <v>Confraternização Universal</v>
      </c>
      <c r="AB429" s="64"/>
      <c r="AC429" s="1"/>
      <c r="AD429" s="3"/>
      <c r="AE429" s="3"/>
      <c r="AF429" s="3"/>
      <c r="AG429" s="3"/>
      <c r="AH429" s="3"/>
      <c r="AI429" s="10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ht="15.75" x14ac:dyDescent="0.25">
      <c r="A430" s="36">
        <f t="shared" si="136"/>
        <v>44688</v>
      </c>
      <c r="B430" s="14">
        <f t="shared" ca="1" si="138"/>
        <v>1.2019893700000002</v>
      </c>
      <c r="C430" s="13">
        <f t="shared" ca="1" si="122"/>
        <v>1.0294792500000001</v>
      </c>
      <c r="D430" s="12">
        <f ca="1">IF(A430&lt;$B$1,VLOOKUP(A430,[1]DI!$A$4:$B$15000,2,FALSE),0)</f>
        <v>0</v>
      </c>
      <c r="E430" s="13">
        <f t="shared" ca="1" si="123"/>
        <v>1</v>
      </c>
      <c r="F430" s="13">
        <f ca="1">(TRUNC(PRODUCT($E$12:$E429),16))</f>
        <v>1.0771433114688</v>
      </c>
      <c r="G430" s="13">
        <f t="shared" ca="1" si="124"/>
        <v>1.0598561434748901</v>
      </c>
      <c r="H430" s="13">
        <f t="shared" ca="1" si="125"/>
        <v>1.0163108599999999</v>
      </c>
      <c r="I430" s="12">
        <f t="shared" si="139"/>
        <v>0.1</v>
      </c>
      <c r="J430" s="30">
        <f t="shared" si="126"/>
        <v>44635</v>
      </c>
      <c r="K430" s="2">
        <f t="shared" si="127"/>
        <v>36</v>
      </c>
      <c r="L430" s="15">
        <f t="shared" si="128"/>
        <v>37</v>
      </c>
      <c r="M430" s="11">
        <f t="shared" si="129"/>
        <v>1.0140923289999999</v>
      </c>
      <c r="N430" s="11">
        <f t="shared" ca="1" si="130"/>
        <v>1.030633047</v>
      </c>
      <c r="O430" s="15">
        <f t="shared" si="131"/>
        <v>0</v>
      </c>
      <c r="P430" s="123">
        <f t="shared" ca="1" si="135"/>
        <v>0.17251011999999999</v>
      </c>
      <c r="Q430" s="19">
        <f t="shared" si="132"/>
        <v>0</v>
      </c>
      <c r="R430" s="13">
        <f t="shared" si="137"/>
        <v>0</v>
      </c>
      <c r="S430" s="13"/>
      <c r="T430" s="13"/>
      <c r="U430" s="13"/>
      <c r="V430" s="13"/>
      <c r="W430" s="4" t="str">
        <f t="shared" si="133"/>
        <v>J+P=</v>
      </c>
      <c r="X430" s="30">
        <f t="shared" si="134"/>
        <v>44727</v>
      </c>
      <c r="Y430" s="3"/>
      <c r="Z430" s="71">
        <f>[2]Plan1!$A500</f>
        <v>51564</v>
      </c>
      <c r="AA430" s="71" t="str">
        <f>[2]Plan1!$C500</f>
        <v>Carnaval</v>
      </c>
      <c r="AB430" s="64"/>
      <c r="AC430" s="1"/>
      <c r="AD430" s="3"/>
      <c r="AE430" s="3"/>
      <c r="AF430" s="3"/>
      <c r="AG430" s="3"/>
      <c r="AH430" s="3"/>
      <c r="AI430" s="10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ht="15.75" x14ac:dyDescent="0.25">
      <c r="A431" s="36">
        <f t="shared" si="136"/>
        <v>44689</v>
      </c>
      <c r="B431" s="14">
        <f t="shared" ca="1" si="138"/>
        <v>1.2019893700000002</v>
      </c>
      <c r="C431" s="13">
        <f t="shared" ca="1" si="122"/>
        <v>1.0294792500000001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1.0771433114688</v>
      </c>
      <c r="G431" s="13">
        <f t="shared" ca="1" si="124"/>
        <v>1.0598561434748901</v>
      </c>
      <c r="H431" s="13">
        <f t="shared" ca="1" si="125"/>
        <v>1.0163108599999999</v>
      </c>
      <c r="I431" s="12">
        <f t="shared" si="139"/>
        <v>0.1</v>
      </c>
      <c r="J431" s="30">
        <f t="shared" si="126"/>
        <v>44635</v>
      </c>
      <c r="K431" s="2">
        <f t="shared" si="127"/>
        <v>36</v>
      </c>
      <c r="L431" s="15">
        <f t="shared" si="128"/>
        <v>37</v>
      </c>
      <c r="M431" s="11">
        <f t="shared" si="129"/>
        <v>1.0140923289999999</v>
      </c>
      <c r="N431" s="11">
        <f t="shared" ca="1" si="130"/>
        <v>1.030633047</v>
      </c>
      <c r="O431" s="15">
        <f t="shared" si="131"/>
        <v>0</v>
      </c>
      <c r="P431" s="123">
        <f t="shared" ca="1" si="135"/>
        <v>0.17251011999999999</v>
      </c>
      <c r="Q431" s="19">
        <f t="shared" si="132"/>
        <v>0</v>
      </c>
      <c r="R431" s="13">
        <f t="shared" si="137"/>
        <v>0</v>
      </c>
      <c r="S431" s="13"/>
      <c r="T431" s="13"/>
      <c r="U431" s="13"/>
      <c r="V431" s="13"/>
      <c r="W431" s="4" t="str">
        <f t="shared" si="133"/>
        <v>J+P=</v>
      </c>
      <c r="X431" s="30">
        <f t="shared" si="134"/>
        <v>44727</v>
      </c>
      <c r="Y431" s="3"/>
      <c r="Z431" s="71">
        <f>[2]Plan1!$A501</f>
        <v>51565</v>
      </c>
      <c r="AA431" s="71" t="str">
        <f>[2]Plan1!$C501</f>
        <v>Carnaval</v>
      </c>
      <c r="AB431" s="64"/>
      <c r="AC431" s="1"/>
      <c r="AD431" s="3"/>
      <c r="AE431" s="3"/>
      <c r="AF431" s="3"/>
      <c r="AG431" s="3"/>
      <c r="AH431" s="3"/>
      <c r="AI431" s="10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ht="15.75" x14ac:dyDescent="0.25">
      <c r="A432" s="36">
        <f t="shared" si="136"/>
        <v>44690</v>
      </c>
      <c r="B432" s="14">
        <f t="shared" ca="1" si="138"/>
        <v>1.2019893700000002</v>
      </c>
      <c r="C432" s="13">
        <f t="shared" ca="1" si="122"/>
        <v>1.0294792500000001</v>
      </c>
      <c r="D432" s="12">
        <f ca="1">IF(A432&lt;$B$1,VLOOKUP(A432,[1]DI!$A$4:$B$15000,2,FALSE),0)</f>
        <v>0.1265</v>
      </c>
      <c r="E432" s="13">
        <f t="shared" ca="1" si="123"/>
        <v>1.0004727899999999</v>
      </c>
      <c r="F432" s="13">
        <f ca="1">(TRUNC(PRODUCT($E$12:$E431),16))</f>
        <v>1.0771433114688</v>
      </c>
      <c r="G432" s="13">
        <f t="shared" ca="1" si="124"/>
        <v>1.0598561434748901</v>
      </c>
      <c r="H432" s="13">
        <f t="shared" ca="1" si="125"/>
        <v>1.0163108599999999</v>
      </c>
      <c r="I432" s="12">
        <f t="shared" si="139"/>
        <v>0.1</v>
      </c>
      <c r="J432" s="30">
        <f t="shared" si="126"/>
        <v>44635</v>
      </c>
      <c r="K432" s="2">
        <f t="shared" si="127"/>
        <v>37</v>
      </c>
      <c r="L432" s="15">
        <f t="shared" si="128"/>
        <v>37</v>
      </c>
      <c r="M432" s="11">
        <f t="shared" si="129"/>
        <v>1.0140923289999999</v>
      </c>
      <c r="N432" s="11">
        <f t="shared" ca="1" si="130"/>
        <v>1.030633047</v>
      </c>
      <c r="O432" s="15">
        <f t="shared" si="131"/>
        <v>0</v>
      </c>
      <c r="P432" s="123">
        <f t="shared" ca="1" si="135"/>
        <v>0.17251011999999999</v>
      </c>
      <c r="Q432" s="19">
        <f t="shared" si="132"/>
        <v>0</v>
      </c>
      <c r="R432" s="13">
        <f t="shared" si="137"/>
        <v>0</v>
      </c>
      <c r="S432" s="13"/>
      <c r="T432" s="13"/>
      <c r="U432" s="13"/>
      <c r="V432" s="13"/>
      <c r="W432" s="4" t="str">
        <f t="shared" si="133"/>
        <v>J+P=</v>
      </c>
      <c r="X432" s="30">
        <f t="shared" si="134"/>
        <v>44727</v>
      </c>
      <c r="Y432" s="3"/>
      <c r="Z432" s="71">
        <f>[2]Plan1!$A502</f>
        <v>51610</v>
      </c>
      <c r="AA432" s="71" t="str">
        <f>[2]Plan1!$C502</f>
        <v>Paixão de Cristo</v>
      </c>
      <c r="AB432" s="64"/>
      <c r="AC432" s="1"/>
      <c r="AD432" s="3"/>
      <c r="AE432" s="3"/>
      <c r="AF432" s="3"/>
      <c r="AG432" s="3"/>
      <c r="AH432" s="3"/>
      <c r="AI432" s="10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ht="15.75" x14ac:dyDescent="0.25">
      <c r="A433" s="36">
        <f t="shared" si="136"/>
        <v>44691</v>
      </c>
      <c r="B433" s="14">
        <f t="shared" ca="1" si="138"/>
        <v>1.2030125700000001</v>
      </c>
      <c r="C433" s="13">
        <f t="shared" ca="1" si="122"/>
        <v>1.0294792500000001</v>
      </c>
      <c r="D433" s="12">
        <f ca="1">IF(A433&lt;$B$1,VLOOKUP(A433,[1]DI!$A$4:$B$15000,2,FALSE),0)</f>
        <v>0.1265</v>
      </c>
      <c r="E433" s="13">
        <f t="shared" ca="1" si="123"/>
        <v>1.0004727899999999</v>
      </c>
      <c r="F433" s="13">
        <f ca="1">(TRUNC(PRODUCT($E$12:$E432),16))</f>
        <v>1.07765257405503</v>
      </c>
      <c r="G433" s="13">
        <f t="shared" ca="1" si="124"/>
        <v>1.0598561434748901</v>
      </c>
      <c r="H433" s="13">
        <f t="shared" ca="1" si="125"/>
        <v>1.01679136</v>
      </c>
      <c r="I433" s="12">
        <f t="shared" si="139"/>
        <v>0.1</v>
      </c>
      <c r="J433" s="30">
        <f t="shared" si="126"/>
        <v>44635</v>
      </c>
      <c r="K433" s="2">
        <f t="shared" si="127"/>
        <v>38</v>
      </c>
      <c r="L433" s="15">
        <f t="shared" si="128"/>
        <v>38</v>
      </c>
      <c r="M433" s="11">
        <f t="shared" si="129"/>
        <v>1.0144759459999999</v>
      </c>
      <c r="N433" s="11">
        <f t="shared" ca="1" si="130"/>
        <v>1.031510377</v>
      </c>
      <c r="O433" s="15">
        <f t="shared" si="131"/>
        <v>0</v>
      </c>
      <c r="P433" s="123">
        <f t="shared" ca="1" si="135"/>
        <v>0.17353331999999999</v>
      </c>
      <c r="Q433" s="19">
        <f t="shared" si="132"/>
        <v>0</v>
      </c>
      <c r="R433" s="13">
        <f t="shared" si="137"/>
        <v>0</v>
      </c>
      <c r="S433" s="13"/>
      <c r="T433" s="13"/>
      <c r="U433" s="13"/>
      <c r="V433" s="13"/>
      <c r="W433" s="4" t="str">
        <f t="shared" si="133"/>
        <v>J+P=</v>
      </c>
      <c r="X433" s="30">
        <f t="shared" si="134"/>
        <v>44727</v>
      </c>
      <c r="Y433" s="3"/>
      <c r="Z433" s="71">
        <f>[2]Plan1!$A503</f>
        <v>51612</v>
      </c>
      <c r="AA433" s="71" t="str">
        <f>[2]Plan1!$C503</f>
        <v>Tiradentes</v>
      </c>
      <c r="AB433" s="64"/>
      <c r="AC433" s="1"/>
      <c r="AD433" s="3"/>
      <c r="AE433" s="3"/>
      <c r="AF433" s="3"/>
      <c r="AG433" s="3"/>
      <c r="AH433" s="3"/>
      <c r="AI433" s="10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ht="15.75" x14ac:dyDescent="0.25">
      <c r="A434" s="36">
        <f t="shared" si="136"/>
        <v>44692</v>
      </c>
      <c r="B434" s="14">
        <f t="shared" ca="1" si="138"/>
        <v>1.2040366500000002</v>
      </c>
      <c r="C434" s="13">
        <f t="shared" ca="1" si="122"/>
        <v>1.0294792500000001</v>
      </c>
      <c r="D434" s="12">
        <f ca="1">IF(A434&lt;$B$1,VLOOKUP(A434,[1]DI!$A$4:$B$15000,2,FALSE),0)</f>
        <v>0.1265</v>
      </c>
      <c r="E434" s="13">
        <f t="shared" ca="1" si="123"/>
        <v>1.0004727899999999</v>
      </c>
      <c r="F434" s="13">
        <f ca="1">(TRUNC(PRODUCT($E$12:$E433),16))</f>
        <v>1.0781620774155201</v>
      </c>
      <c r="G434" s="13">
        <f t="shared" ca="1" si="124"/>
        <v>1.0598561434748901</v>
      </c>
      <c r="H434" s="13">
        <f t="shared" ca="1" si="125"/>
        <v>1.0172720900000001</v>
      </c>
      <c r="I434" s="12">
        <f t="shared" si="139"/>
        <v>0.1</v>
      </c>
      <c r="J434" s="30">
        <f t="shared" si="126"/>
        <v>44635</v>
      </c>
      <c r="K434" s="2">
        <f t="shared" si="127"/>
        <v>39</v>
      </c>
      <c r="L434" s="15">
        <f t="shared" si="128"/>
        <v>39</v>
      </c>
      <c r="M434" s="11">
        <f t="shared" si="129"/>
        <v>1.014859709</v>
      </c>
      <c r="N434" s="11">
        <f t="shared" ca="1" si="130"/>
        <v>1.0323884569999999</v>
      </c>
      <c r="O434" s="15">
        <f t="shared" si="131"/>
        <v>0</v>
      </c>
      <c r="P434" s="123">
        <f t="shared" ca="1" si="135"/>
        <v>0.1745574</v>
      </c>
      <c r="Q434" s="19">
        <f t="shared" si="132"/>
        <v>0</v>
      </c>
      <c r="R434" s="13">
        <f t="shared" si="137"/>
        <v>0</v>
      </c>
      <c r="S434" s="13"/>
      <c r="T434" s="13"/>
      <c r="U434" s="13"/>
      <c r="V434" s="13"/>
      <c r="W434" s="4" t="str">
        <f t="shared" si="133"/>
        <v>J+P=</v>
      </c>
      <c r="X434" s="30">
        <f t="shared" si="134"/>
        <v>44727</v>
      </c>
      <c r="Y434" s="3"/>
      <c r="Z434" s="71">
        <f>[2]Plan1!$A504</f>
        <v>51622</v>
      </c>
      <c r="AA434" s="71" t="str">
        <f>[2]Plan1!$C504</f>
        <v>Dia do Trabalho</v>
      </c>
      <c r="AB434" s="64"/>
      <c r="AC434" s="1"/>
      <c r="AD434" s="3"/>
      <c r="AE434" s="3"/>
      <c r="AF434" s="3"/>
      <c r="AG434" s="3"/>
      <c r="AH434" s="3"/>
      <c r="AI434" s="10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ht="15.75" x14ac:dyDescent="0.25">
      <c r="A435" s="36">
        <f t="shared" si="136"/>
        <v>44693</v>
      </c>
      <c r="B435" s="14">
        <f t="shared" ca="1" si="138"/>
        <v>1.2050616000000001</v>
      </c>
      <c r="C435" s="13">
        <f t="shared" ca="1" si="122"/>
        <v>1.0294792500000001</v>
      </c>
      <c r="D435" s="12">
        <f ca="1">IF(A435&lt;$B$1,VLOOKUP(A435,[1]DI!$A$4:$B$15000,2,FALSE),0)</f>
        <v>0.1265</v>
      </c>
      <c r="E435" s="13">
        <f t="shared" ca="1" si="123"/>
        <v>1.0004727899999999</v>
      </c>
      <c r="F435" s="13">
        <f ca="1">(TRUNC(PRODUCT($E$12:$E434),16))</f>
        <v>1.0786718216641</v>
      </c>
      <c r="G435" s="13">
        <f t="shared" ca="1" si="124"/>
        <v>1.0598561434748901</v>
      </c>
      <c r="H435" s="13">
        <f t="shared" ca="1" si="125"/>
        <v>1.01775305</v>
      </c>
      <c r="I435" s="12">
        <f t="shared" si="139"/>
        <v>0.1</v>
      </c>
      <c r="J435" s="30">
        <f t="shared" si="126"/>
        <v>44635</v>
      </c>
      <c r="K435" s="2">
        <f t="shared" si="127"/>
        <v>40</v>
      </c>
      <c r="L435" s="15">
        <f t="shared" si="128"/>
        <v>40</v>
      </c>
      <c r="M435" s="11">
        <f t="shared" si="129"/>
        <v>1.0152436170000001</v>
      </c>
      <c r="N435" s="11">
        <f t="shared" ca="1" si="130"/>
        <v>1.033267288</v>
      </c>
      <c r="O435" s="15">
        <f t="shared" si="131"/>
        <v>0</v>
      </c>
      <c r="P435" s="123">
        <f t="shared" ca="1" si="135"/>
        <v>0.17558235</v>
      </c>
      <c r="Q435" s="19">
        <f t="shared" si="132"/>
        <v>0</v>
      </c>
      <c r="R435" s="13">
        <f t="shared" si="137"/>
        <v>0</v>
      </c>
      <c r="S435" s="13"/>
      <c r="T435" s="13"/>
      <c r="U435" s="13"/>
      <c r="V435" s="13"/>
      <c r="W435" s="4" t="str">
        <f t="shared" si="133"/>
        <v>J+P=</v>
      </c>
      <c r="X435" s="30">
        <f t="shared" si="134"/>
        <v>44727</v>
      </c>
      <c r="Y435" s="3"/>
      <c r="Z435" s="71">
        <f>[2]Plan1!$A505</f>
        <v>51672</v>
      </c>
      <c r="AA435" s="71" t="str">
        <f>[2]Plan1!$C505</f>
        <v>Corpus Christi</v>
      </c>
      <c r="AB435" s="64"/>
      <c r="AC435" s="1"/>
      <c r="AD435" s="3"/>
      <c r="AE435" s="3"/>
      <c r="AF435" s="3"/>
      <c r="AG435" s="3"/>
      <c r="AH435" s="3"/>
      <c r="AI435" s="10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ht="15.75" x14ac:dyDescent="0.25">
      <c r="A436" s="36">
        <f t="shared" si="136"/>
        <v>44694</v>
      </c>
      <c r="B436" s="14">
        <f t="shared" ca="1" si="138"/>
        <v>1.2060874100000001</v>
      </c>
      <c r="C436" s="13">
        <f t="shared" ca="1" si="122"/>
        <v>1.0294792500000001</v>
      </c>
      <c r="D436" s="12">
        <f ca="1">IF(A436&lt;$B$1,VLOOKUP(A436,[1]DI!$A$4:$B$15000,2,FALSE),0)</f>
        <v>0.1265</v>
      </c>
      <c r="E436" s="13">
        <f t="shared" ca="1" si="123"/>
        <v>1.0004727899999999</v>
      </c>
      <c r="F436" s="13">
        <f ca="1">(TRUNC(PRODUCT($E$12:$E435),16))</f>
        <v>1.0791818069146599</v>
      </c>
      <c r="G436" s="13">
        <f t="shared" ca="1" si="124"/>
        <v>1.0598561434748901</v>
      </c>
      <c r="H436" s="13">
        <f t="shared" ca="1" si="125"/>
        <v>1.01823423</v>
      </c>
      <c r="I436" s="12">
        <f t="shared" si="139"/>
        <v>0.1</v>
      </c>
      <c r="J436" s="30">
        <f t="shared" si="126"/>
        <v>44635</v>
      </c>
      <c r="K436" s="2">
        <f t="shared" si="127"/>
        <v>41</v>
      </c>
      <c r="L436" s="15">
        <f t="shared" si="128"/>
        <v>41</v>
      </c>
      <c r="M436" s="11">
        <f t="shared" si="129"/>
        <v>1.01562767</v>
      </c>
      <c r="N436" s="11">
        <f t="shared" ca="1" si="130"/>
        <v>1.034146859</v>
      </c>
      <c r="O436" s="15">
        <f t="shared" si="131"/>
        <v>0</v>
      </c>
      <c r="P436" s="123">
        <f t="shared" ca="1" si="135"/>
        <v>0.17660816000000001</v>
      </c>
      <c r="Q436" s="19">
        <f t="shared" si="132"/>
        <v>0</v>
      </c>
      <c r="R436" s="13">
        <f t="shared" si="137"/>
        <v>0</v>
      </c>
      <c r="S436" s="13"/>
      <c r="T436" s="13"/>
      <c r="U436" s="13"/>
      <c r="V436" s="13"/>
      <c r="W436" s="4" t="str">
        <f t="shared" si="133"/>
        <v>J+P=</v>
      </c>
      <c r="X436" s="30">
        <f t="shared" si="134"/>
        <v>44727</v>
      </c>
      <c r="Y436" s="3"/>
      <c r="Z436" s="71">
        <f>[2]Plan1!$A506</f>
        <v>51751</v>
      </c>
      <c r="AA436" s="71" t="str">
        <f>[2]Plan1!$C506</f>
        <v>Independência do Brasil</v>
      </c>
      <c r="AB436" s="64"/>
      <c r="AC436" s="1"/>
      <c r="AD436" s="3"/>
      <c r="AE436" s="3"/>
      <c r="AF436" s="3"/>
      <c r="AG436" s="3"/>
      <c r="AH436" s="3"/>
      <c r="AI436" s="10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ht="15.75" x14ac:dyDescent="0.25">
      <c r="A437" s="36">
        <f t="shared" si="136"/>
        <v>44695</v>
      </c>
      <c r="B437" s="14">
        <f t="shared" ca="1" si="138"/>
        <v>1.2071140900000001</v>
      </c>
      <c r="C437" s="13">
        <f t="shared" ca="1" si="122"/>
        <v>1.0294792500000001</v>
      </c>
      <c r="D437" s="12">
        <f ca="1">IF(A437&lt;$B$1,VLOOKUP(A437,[1]DI!$A$4:$B$15000,2,FALSE),0)</f>
        <v>0</v>
      </c>
      <c r="E437" s="13">
        <f t="shared" ca="1" si="123"/>
        <v>1</v>
      </c>
      <c r="F437" s="13">
        <f ca="1">(TRUNC(PRODUCT($E$12:$E436),16))</f>
        <v>1.0796920332811499</v>
      </c>
      <c r="G437" s="13">
        <f t="shared" ca="1" si="124"/>
        <v>1.0598561434748901</v>
      </c>
      <c r="H437" s="13">
        <f t="shared" ca="1" si="125"/>
        <v>1.0187156399999999</v>
      </c>
      <c r="I437" s="12">
        <f t="shared" si="139"/>
        <v>0.1</v>
      </c>
      <c r="J437" s="30">
        <f t="shared" si="126"/>
        <v>44635</v>
      </c>
      <c r="K437" s="2">
        <f t="shared" si="127"/>
        <v>41</v>
      </c>
      <c r="L437" s="15">
        <f t="shared" si="128"/>
        <v>42</v>
      </c>
      <c r="M437" s="11">
        <f t="shared" si="129"/>
        <v>1.0160118680000001</v>
      </c>
      <c r="N437" s="11">
        <f t="shared" ca="1" si="130"/>
        <v>1.0350271799999999</v>
      </c>
      <c r="O437" s="15">
        <f t="shared" si="131"/>
        <v>0</v>
      </c>
      <c r="P437" s="123">
        <f t="shared" ca="1" si="135"/>
        <v>0.17763483999999999</v>
      </c>
      <c r="Q437" s="19">
        <f t="shared" si="132"/>
        <v>0</v>
      </c>
      <c r="R437" s="13">
        <f t="shared" si="137"/>
        <v>0</v>
      </c>
      <c r="S437" s="13"/>
      <c r="T437" s="13"/>
      <c r="U437" s="13"/>
      <c r="V437" s="13"/>
      <c r="W437" s="4" t="str">
        <f t="shared" si="133"/>
        <v>J+P=</v>
      </c>
      <c r="X437" s="30">
        <f t="shared" si="134"/>
        <v>44727</v>
      </c>
      <c r="Y437" s="3"/>
      <c r="Z437" s="71">
        <f>[2]Plan1!$A507</f>
        <v>51786</v>
      </c>
      <c r="AA437" s="71" t="str">
        <f>[2]Plan1!$C507</f>
        <v>Nossa Sr.a Aparecida - Padroeira do Brasil</v>
      </c>
      <c r="AB437" s="64"/>
      <c r="AC437" s="1"/>
      <c r="AD437" s="3"/>
      <c r="AE437" s="3"/>
      <c r="AF437" s="3"/>
      <c r="AG437" s="3"/>
      <c r="AH437" s="3"/>
      <c r="AI437" s="10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ht="15.75" x14ac:dyDescent="0.25">
      <c r="A438" s="36">
        <f t="shared" si="136"/>
        <v>44696</v>
      </c>
      <c r="B438" s="14">
        <f t="shared" ca="1" si="138"/>
        <v>1.2071140900000001</v>
      </c>
      <c r="C438" s="13">
        <f t="shared" ca="1" si="122"/>
        <v>1.0294792500000001</v>
      </c>
      <c r="D438" s="12">
        <f ca="1">IF(A438&lt;$B$1,VLOOKUP(A438,[1]DI!$A$4:$B$15000,2,FALSE),0)</f>
        <v>0</v>
      </c>
      <c r="E438" s="13">
        <f t="shared" ca="1" si="123"/>
        <v>1</v>
      </c>
      <c r="F438" s="13">
        <f ca="1">(TRUNC(PRODUCT($E$12:$E437),16))</f>
        <v>1.0796920332811499</v>
      </c>
      <c r="G438" s="13">
        <f t="shared" ca="1" si="124"/>
        <v>1.0598561434748901</v>
      </c>
      <c r="H438" s="13">
        <f t="shared" ca="1" si="125"/>
        <v>1.0187156399999999</v>
      </c>
      <c r="I438" s="12">
        <f t="shared" si="139"/>
        <v>0.1</v>
      </c>
      <c r="J438" s="30">
        <f t="shared" si="126"/>
        <v>44635</v>
      </c>
      <c r="K438" s="2">
        <f t="shared" si="127"/>
        <v>41</v>
      </c>
      <c r="L438" s="15">
        <f t="shared" si="128"/>
        <v>42</v>
      </c>
      <c r="M438" s="11">
        <f t="shared" si="129"/>
        <v>1.0160118680000001</v>
      </c>
      <c r="N438" s="11">
        <f t="shared" ca="1" si="130"/>
        <v>1.0350271799999999</v>
      </c>
      <c r="O438" s="15">
        <f t="shared" si="131"/>
        <v>0</v>
      </c>
      <c r="P438" s="123">
        <f t="shared" ca="1" si="135"/>
        <v>0.17763483999999999</v>
      </c>
      <c r="Q438" s="19">
        <f t="shared" si="132"/>
        <v>0</v>
      </c>
      <c r="R438" s="13">
        <f t="shared" si="137"/>
        <v>0</v>
      </c>
      <c r="S438" s="13"/>
      <c r="T438" s="13"/>
      <c r="U438" s="13"/>
      <c r="V438" s="13"/>
      <c r="W438" s="4" t="str">
        <f t="shared" si="133"/>
        <v>J+P=</v>
      </c>
      <c r="X438" s="30">
        <f t="shared" si="134"/>
        <v>44727</v>
      </c>
      <c r="Y438" s="3"/>
      <c r="Z438" s="71">
        <f>[2]Plan1!$A508</f>
        <v>51807</v>
      </c>
      <c r="AA438" s="71" t="str">
        <f>[2]Plan1!$C508</f>
        <v>Finados</v>
      </c>
      <c r="AB438" s="64"/>
      <c r="AC438" s="1"/>
      <c r="AD438" s="3"/>
      <c r="AE438" s="3"/>
      <c r="AF438" s="3"/>
      <c r="AG438" s="3"/>
      <c r="AH438" s="3"/>
      <c r="AI438" s="10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ht="15.75" x14ac:dyDescent="0.25">
      <c r="A439" s="36">
        <f t="shared" si="136"/>
        <v>44697</v>
      </c>
      <c r="B439" s="14">
        <f t="shared" ca="1" si="138"/>
        <v>1.2071140900000001</v>
      </c>
      <c r="C439" s="13">
        <f t="shared" ca="1" si="122"/>
        <v>1.0294792500000001</v>
      </c>
      <c r="D439" s="12">
        <f ca="1">IF(A439&lt;$B$1,VLOOKUP(A439,[1]DI!$A$4:$B$15000,2,FALSE),0)</f>
        <v>0.1265</v>
      </c>
      <c r="E439" s="13">
        <f t="shared" ca="1" si="123"/>
        <v>1.0004727899999999</v>
      </c>
      <c r="F439" s="13">
        <f ca="1">(TRUNC(PRODUCT($E$12:$E438),16))</f>
        <v>1.0796920332811499</v>
      </c>
      <c r="G439" s="13">
        <f t="shared" ca="1" si="124"/>
        <v>1.0598561434748901</v>
      </c>
      <c r="H439" s="13">
        <f t="shared" ca="1" si="125"/>
        <v>1.0187156399999999</v>
      </c>
      <c r="I439" s="12">
        <f t="shared" si="139"/>
        <v>0.1</v>
      </c>
      <c r="J439" s="30">
        <f t="shared" si="126"/>
        <v>44635</v>
      </c>
      <c r="K439" s="2">
        <f t="shared" si="127"/>
        <v>42</v>
      </c>
      <c r="L439" s="15">
        <f t="shared" si="128"/>
        <v>42</v>
      </c>
      <c r="M439" s="11">
        <f t="shared" si="129"/>
        <v>1.0160118680000001</v>
      </c>
      <c r="N439" s="11">
        <f t="shared" ca="1" si="130"/>
        <v>1.0350271799999999</v>
      </c>
      <c r="O439" s="15">
        <f t="shared" si="131"/>
        <v>0</v>
      </c>
      <c r="P439" s="123">
        <f t="shared" ca="1" si="135"/>
        <v>0.17763483999999999</v>
      </c>
      <c r="Q439" s="19">
        <f t="shared" si="132"/>
        <v>0</v>
      </c>
      <c r="R439" s="13">
        <f t="shared" si="137"/>
        <v>0</v>
      </c>
      <c r="S439" s="13"/>
      <c r="T439" s="13"/>
      <c r="U439" s="13"/>
      <c r="V439" s="13"/>
      <c r="W439" s="4" t="str">
        <f t="shared" si="133"/>
        <v>J+P=</v>
      </c>
      <c r="X439" s="30">
        <f t="shared" si="134"/>
        <v>44727</v>
      </c>
      <c r="Y439" s="3"/>
      <c r="Z439" s="71">
        <f>[2]Plan1!$A509</f>
        <v>51820</v>
      </c>
      <c r="AA439" s="71" t="str">
        <f>[2]Plan1!$C509</f>
        <v>Proclamação da República</v>
      </c>
      <c r="AB439" s="64"/>
      <c r="AC439" s="1"/>
      <c r="AD439" s="3"/>
      <c r="AE439" s="3"/>
      <c r="AF439" s="3"/>
      <c r="AG439" s="3"/>
      <c r="AH439" s="3"/>
      <c r="AI439" s="10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ht="15.75" x14ac:dyDescent="0.25">
      <c r="A440" s="36">
        <f t="shared" si="136"/>
        <v>44698</v>
      </c>
      <c r="B440" s="14">
        <f t="shared" ca="1" si="138"/>
        <v>1.2081416600000001</v>
      </c>
      <c r="C440" s="13">
        <f t="shared" ca="1" si="122"/>
        <v>1.0294792500000001</v>
      </c>
      <c r="D440" s="12">
        <f ca="1">IF(A440&lt;$B$1,VLOOKUP(A440,[1]DI!$A$4:$B$15000,2,FALSE),0)</f>
        <v>0.1265</v>
      </c>
      <c r="E440" s="13">
        <f t="shared" ca="1" si="123"/>
        <v>1.0004727899999999</v>
      </c>
      <c r="F440" s="13">
        <f ca="1">(TRUNC(PRODUCT($E$12:$E439),16))</f>
        <v>1.08020250087757</v>
      </c>
      <c r="G440" s="13">
        <f t="shared" ca="1" si="124"/>
        <v>1.0598561434748901</v>
      </c>
      <c r="H440" s="13">
        <f t="shared" ca="1" si="125"/>
        <v>1.01919728</v>
      </c>
      <c r="I440" s="12">
        <f t="shared" si="139"/>
        <v>0.1</v>
      </c>
      <c r="J440" s="30">
        <f t="shared" si="126"/>
        <v>44635</v>
      </c>
      <c r="K440" s="2">
        <f t="shared" si="127"/>
        <v>43</v>
      </c>
      <c r="L440" s="15">
        <f t="shared" si="128"/>
        <v>43</v>
      </c>
      <c r="M440" s="11">
        <f t="shared" si="129"/>
        <v>1.016396211</v>
      </c>
      <c r="N440" s="11">
        <f t="shared" ca="1" si="130"/>
        <v>1.035908254</v>
      </c>
      <c r="O440" s="15">
        <f t="shared" si="131"/>
        <v>0</v>
      </c>
      <c r="P440" s="123">
        <f t="shared" ca="1" si="135"/>
        <v>0.17866240999999999</v>
      </c>
      <c r="Q440" s="19">
        <f t="shared" si="132"/>
        <v>0</v>
      </c>
      <c r="R440" s="13">
        <f t="shared" si="137"/>
        <v>0</v>
      </c>
      <c r="S440" s="13"/>
      <c r="T440" s="13"/>
      <c r="U440" s="13"/>
      <c r="V440" s="13"/>
      <c r="W440" s="4" t="str">
        <f t="shared" si="133"/>
        <v>J+P=</v>
      </c>
      <c r="X440" s="30">
        <f t="shared" si="134"/>
        <v>44727</v>
      </c>
      <c r="Y440" s="3"/>
      <c r="Z440" s="71">
        <f>[2]Plan1!$A510</f>
        <v>51825</v>
      </c>
      <c r="AA440" s="71" t="str">
        <f>[2]Plan1!$C510</f>
        <v>Dia Nacional de Zumbi e da Consciência Negra</v>
      </c>
      <c r="AB440" s="64"/>
      <c r="AC440" s="1"/>
      <c r="AD440" s="3"/>
      <c r="AE440" s="3"/>
      <c r="AF440" s="3"/>
      <c r="AG440" s="3"/>
      <c r="AH440" s="3"/>
      <c r="AI440" s="10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ht="15.75" x14ac:dyDescent="0.25">
      <c r="A441" s="36">
        <f t="shared" si="136"/>
        <v>44699</v>
      </c>
      <c r="B441" s="14">
        <f t="shared" ca="1" si="138"/>
        <v>1.2091701000000001</v>
      </c>
      <c r="C441" s="13">
        <f t="shared" ref="C441:C504" ca="1" si="140">(C440-R440)</f>
        <v>1.0294792500000001</v>
      </c>
      <c r="D441" s="12">
        <f ca="1">IF(A441&lt;$B$1,VLOOKUP(A441,[1]DI!$A$4:$B$15000,2,FALSE),0)</f>
        <v>0.1265</v>
      </c>
      <c r="E441" s="13">
        <f t="shared" ref="E441:E504" ca="1" si="141">ROUND(((1+D441)^(1/252)),8)</f>
        <v>1.0004727899999999</v>
      </c>
      <c r="F441" s="13">
        <f ca="1">(TRUNC(PRODUCT($E$12:$E440),16))</f>
        <v>1.0807132098179599</v>
      </c>
      <c r="G441" s="13">
        <f t="shared" ref="G441:G504" ca="1" si="142">IF(O440&gt;0,F440,G440)</f>
        <v>1.0598561434748901</v>
      </c>
      <c r="H441" s="13">
        <f t="shared" ref="H441:H504" ca="1" si="143">ROUND(F441/G441,8)</f>
        <v>1.01967915</v>
      </c>
      <c r="I441" s="12">
        <f t="shared" si="139"/>
        <v>0.1</v>
      </c>
      <c r="J441" s="30">
        <f t="shared" ref="J441:J504" si="144">IF(O440&gt;0,VLOOKUP(O440,Z$12:AJ$150,2),J440)</f>
        <v>44635</v>
      </c>
      <c r="K441" s="2">
        <f t="shared" ref="K441:K504" si="145">IF(A441&gt;J441,IF(NETWORKDAYS(J441,A441,$Z$160:$Z$544)-1=0,1,NETWORKDAYS(J441,A441,$Z$160:$Z$544)-1),0)</f>
        <v>44</v>
      </c>
      <c r="L441" s="15">
        <f t="shared" ref="L441:L504" si="146">IF(AND(K441=1,K440=1),1,IF(K441&gt;0,IF(K441=K440,K441+1,K441),0))</f>
        <v>44</v>
      </c>
      <c r="M441" s="11">
        <f t="shared" ref="M441:M504" si="147">ROUND((I441+1)^(L441/252),9)</f>
        <v>1.0167807</v>
      </c>
      <c r="N441" s="11">
        <f t="shared" ref="N441:N504" ca="1" si="148">ROUND(H441*M441,9)</f>
        <v>1.0367900800000001</v>
      </c>
      <c r="O441" s="15">
        <f t="shared" ref="O441:O504" si="149">IF(VLOOKUP(A441,AA$12:AH$150,8)=VLOOKUP(A440,AA$12:AH$150,8),0,VLOOKUP(A441,AA$12:AH$150,8))</f>
        <v>0</v>
      </c>
      <c r="P441" s="123">
        <f t="shared" ca="1" si="135"/>
        <v>0.17969084999999999</v>
      </c>
      <c r="Q441" s="19">
        <f t="shared" ref="Q441:Q504" si="150">IF($O441&gt;0,VLOOKUP($O441,$Z$12:$AF$150,7),0)</f>
        <v>0</v>
      </c>
      <c r="R441" s="13">
        <f t="shared" si="137"/>
        <v>0</v>
      </c>
      <c r="S441" s="13"/>
      <c r="T441" s="13"/>
      <c r="U441" s="13"/>
      <c r="V441" s="13"/>
      <c r="W441" s="4" t="str">
        <f t="shared" ref="W441:W504" si="151">IF(O440&gt;0,VLOOKUP(O440,Z$12:AJ$150,10),W440)</f>
        <v>J+P=</v>
      </c>
      <c r="X441" s="30">
        <f t="shared" ref="X441:X504" si="152">IF(O440&gt;0,VLOOKUP(O440,Z$12:AJ$150,11),X440)</f>
        <v>44727</v>
      </c>
      <c r="Y441" s="3"/>
      <c r="Z441" s="71">
        <f>[2]Plan1!$A511</f>
        <v>51860</v>
      </c>
      <c r="AA441" s="71" t="str">
        <f>[2]Plan1!$C511</f>
        <v>Natal</v>
      </c>
      <c r="AB441" s="64"/>
      <c r="AC441" s="1"/>
      <c r="AD441" s="3"/>
      <c r="AE441" s="3"/>
      <c r="AF441" s="3"/>
      <c r="AG441" s="3"/>
      <c r="AH441" s="3"/>
      <c r="AI441" s="10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ht="15.75" x14ac:dyDescent="0.25">
      <c r="A442" s="36">
        <f t="shared" si="136"/>
        <v>44700</v>
      </c>
      <c r="B442" s="14">
        <f t="shared" ca="1" si="138"/>
        <v>1.21019941</v>
      </c>
      <c r="C442" s="13">
        <f t="shared" ca="1" si="140"/>
        <v>1.0294792500000001</v>
      </c>
      <c r="D442" s="12">
        <f ca="1">IF(A442&lt;$B$1,VLOOKUP(A442,[1]DI!$A$4:$B$15000,2,FALSE),0)</f>
        <v>0.1265</v>
      </c>
      <c r="E442" s="13">
        <f t="shared" ca="1" si="141"/>
        <v>1.0004727899999999</v>
      </c>
      <c r="F442" s="13">
        <f ca="1">(TRUNC(PRODUCT($E$12:$E441),16))</f>
        <v>1.0812241602164301</v>
      </c>
      <c r="G442" s="13">
        <f t="shared" ca="1" si="142"/>
        <v>1.0598561434748901</v>
      </c>
      <c r="H442" s="13">
        <f t="shared" ca="1" si="143"/>
        <v>1.02016124</v>
      </c>
      <c r="I442" s="12">
        <f t="shared" si="139"/>
        <v>0.1</v>
      </c>
      <c r="J442" s="30">
        <f t="shared" si="144"/>
        <v>44635</v>
      </c>
      <c r="K442" s="2">
        <f t="shared" si="145"/>
        <v>45</v>
      </c>
      <c r="L442" s="15">
        <f t="shared" si="146"/>
        <v>45</v>
      </c>
      <c r="M442" s="11">
        <f t="shared" si="147"/>
        <v>1.0171653350000001</v>
      </c>
      <c r="N442" s="11">
        <f t="shared" ca="1" si="148"/>
        <v>1.0376726489999999</v>
      </c>
      <c r="O442" s="15">
        <f t="shared" si="149"/>
        <v>0</v>
      </c>
      <c r="P442" s="123">
        <f t="shared" ca="1" si="135"/>
        <v>0.18072016000000002</v>
      </c>
      <c r="Q442" s="19">
        <f t="shared" si="150"/>
        <v>0</v>
      </c>
      <c r="R442" s="13">
        <f t="shared" si="137"/>
        <v>0</v>
      </c>
      <c r="S442" s="13"/>
      <c r="T442" s="13"/>
      <c r="U442" s="13"/>
      <c r="V442" s="13"/>
      <c r="W442" s="4" t="str">
        <f t="shared" si="151"/>
        <v>J+P=</v>
      </c>
      <c r="X442" s="30">
        <f t="shared" si="152"/>
        <v>44727</v>
      </c>
      <c r="Y442" s="3"/>
      <c r="Z442" s="71">
        <f>[2]Plan1!$A512</f>
        <v>51867</v>
      </c>
      <c r="AA442" s="71" t="str">
        <f>[2]Plan1!$C512</f>
        <v>Confraternização Universal</v>
      </c>
      <c r="AB442" s="64"/>
      <c r="AC442" s="1"/>
      <c r="AD442" s="3"/>
      <c r="AE442" s="3"/>
      <c r="AF442" s="3"/>
      <c r="AG442" s="3"/>
      <c r="AH442" s="3"/>
      <c r="AI442" s="10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ht="15.75" x14ac:dyDescent="0.25">
      <c r="A443" s="36">
        <f t="shared" si="136"/>
        <v>44701</v>
      </c>
      <c r="B443" s="14">
        <f t="shared" ca="1" si="138"/>
        <v>1.2112295900000001</v>
      </c>
      <c r="C443" s="13">
        <f t="shared" ca="1" si="140"/>
        <v>1.0294792500000001</v>
      </c>
      <c r="D443" s="12">
        <f ca="1">IF(A443&lt;$B$1,VLOOKUP(A443,[1]DI!$A$4:$B$15000,2,FALSE),0)</f>
        <v>0.1265</v>
      </c>
      <c r="E443" s="13">
        <f t="shared" ca="1" si="141"/>
        <v>1.0004727899999999</v>
      </c>
      <c r="F443" s="13">
        <f ca="1">(TRUNC(PRODUCT($E$12:$E442),16))</f>
        <v>1.08173535218714</v>
      </c>
      <c r="G443" s="13">
        <f t="shared" ca="1" si="142"/>
        <v>1.0598561434748901</v>
      </c>
      <c r="H443" s="13">
        <f t="shared" ca="1" si="143"/>
        <v>1.0206435599999999</v>
      </c>
      <c r="I443" s="12">
        <f t="shared" si="139"/>
        <v>0.1</v>
      </c>
      <c r="J443" s="30">
        <f t="shared" si="144"/>
        <v>44635</v>
      </c>
      <c r="K443" s="2">
        <f t="shared" si="145"/>
        <v>46</v>
      </c>
      <c r="L443" s="15">
        <f t="shared" si="146"/>
        <v>46</v>
      </c>
      <c r="M443" s="11">
        <f t="shared" si="147"/>
        <v>1.0175501149999999</v>
      </c>
      <c r="N443" s="11">
        <f t="shared" ca="1" si="148"/>
        <v>1.0385559719999999</v>
      </c>
      <c r="O443" s="15">
        <f t="shared" si="149"/>
        <v>0</v>
      </c>
      <c r="P443" s="123">
        <f t="shared" ref="P443:P469" ca="1" si="153">TRUNC(((N443-1)*C443),8)+TRUNC((P$377-Y$377)*N443,8)</f>
        <v>0.18175034000000001</v>
      </c>
      <c r="Q443" s="19">
        <f t="shared" si="150"/>
        <v>0</v>
      </c>
      <c r="R443" s="13">
        <f t="shared" si="137"/>
        <v>0</v>
      </c>
      <c r="S443" s="13"/>
      <c r="T443" s="13"/>
      <c r="U443" s="13"/>
      <c r="V443" s="13"/>
      <c r="W443" s="4" t="str">
        <f t="shared" si="151"/>
        <v>J+P=</v>
      </c>
      <c r="X443" s="30">
        <f t="shared" si="152"/>
        <v>44727</v>
      </c>
      <c r="Y443" s="3"/>
      <c r="Z443" s="71">
        <f>[2]Plan1!$A513</f>
        <v>51914</v>
      </c>
      <c r="AA443" s="71" t="str">
        <f>[2]Plan1!$C513</f>
        <v>Carnaval</v>
      </c>
      <c r="AB443" s="64"/>
      <c r="AC443" s="1"/>
      <c r="AD443" s="3"/>
      <c r="AE443" s="3"/>
      <c r="AF443" s="3"/>
      <c r="AG443" s="3"/>
      <c r="AH443" s="3"/>
      <c r="AI443" s="10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ht="15.75" x14ac:dyDescent="0.25">
      <c r="A444" s="36">
        <f t="shared" si="136"/>
        <v>44702</v>
      </c>
      <c r="B444" s="14">
        <f t="shared" ca="1" si="138"/>
        <v>1.2122606600000001</v>
      </c>
      <c r="C444" s="13">
        <f t="shared" ca="1" si="140"/>
        <v>1.0294792500000001</v>
      </c>
      <c r="D444" s="12">
        <f ca="1">IF(A444&lt;$B$1,VLOOKUP(A444,[1]DI!$A$4:$B$15000,2,FALSE),0)</f>
        <v>0</v>
      </c>
      <c r="E444" s="13">
        <f t="shared" ca="1" si="141"/>
        <v>1</v>
      </c>
      <c r="F444" s="13">
        <f ca="1">(TRUNC(PRODUCT($E$12:$E443),16))</f>
        <v>1.0822467858442999</v>
      </c>
      <c r="G444" s="13">
        <f t="shared" ca="1" si="142"/>
        <v>1.0598561434748901</v>
      </c>
      <c r="H444" s="13">
        <f t="shared" ca="1" si="143"/>
        <v>1.02112611</v>
      </c>
      <c r="I444" s="12">
        <f t="shared" si="139"/>
        <v>0.1</v>
      </c>
      <c r="J444" s="30">
        <f t="shared" si="144"/>
        <v>44635</v>
      </c>
      <c r="K444" s="2">
        <f t="shared" si="145"/>
        <v>46</v>
      </c>
      <c r="L444" s="15">
        <f t="shared" si="146"/>
        <v>47</v>
      </c>
      <c r="M444" s="11">
        <f t="shared" si="147"/>
        <v>1.01793504</v>
      </c>
      <c r="N444" s="11">
        <f t="shared" ca="1" si="148"/>
        <v>1.0394400479999999</v>
      </c>
      <c r="O444" s="15">
        <f t="shared" si="149"/>
        <v>0</v>
      </c>
      <c r="P444" s="123">
        <f t="shared" ca="1" si="153"/>
        <v>0.18278140999999998</v>
      </c>
      <c r="Q444" s="19">
        <f t="shared" si="150"/>
        <v>0</v>
      </c>
      <c r="R444" s="13">
        <f t="shared" si="137"/>
        <v>0</v>
      </c>
      <c r="S444" s="13"/>
      <c r="T444" s="13"/>
      <c r="U444" s="13"/>
      <c r="V444" s="13"/>
      <c r="W444" s="4" t="str">
        <f t="shared" si="151"/>
        <v>J+P=</v>
      </c>
      <c r="X444" s="30">
        <f t="shared" si="152"/>
        <v>44727</v>
      </c>
      <c r="Y444" s="3"/>
      <c r="Z444" s="71">
        <f>[2]Plan1!$A514</f>
        <v>51915</v>
      </c>
      <c r="AA444" s="71" t="str">
        <f>[2]Plan1!$C514</f>
        <v>Carnaval</v>
      </c>
      <c r="AB444" s="64"/>
      <c r="AC444" s="1"/>
      <c r="AD444" s="3"/>
      <c r="AE444" s="3"/>
      <c r="AF444" s="3"/>
      <c r="AG444" s="3"/>
      <c r="AH444" s="3"/>
      <c r="AI444" s="10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ht="15.75" x14ac:dyDescent="0.25">
      <c r="A445" s="36">
        <f t="shared" si="136"/>
        <v>44703</v>
      </c>
      <c r="B445" s="14">
        <f t="shared" ca="1" si="138"/>
        <v>1.2122606600000001</v>
      </c>
      <c r="C445" s="13">
        <f t="shared" ca="1" si="140"/>
        <v>1.0294792500000001</v>
      </c>
      <c r="D445" s="12">
        <f ca="1">IF(A445&lt;$B$1,VLOOKUP(A445,[1]DI!$A$4:$B$15000,2,FALSE),0)</f>
        <v>0</v>
      </c>
      <c r="E445" s="13">
        <f t="shared" ca="1" si="141"/>
        <v>1</v>
      </c>
      <c r="F445" s="13">
        <f ca="1">(TRUNC(PRODUCT($E$12:$E444),16))</f>
        <v>1.0822467858442999</v>
      </c>
      <c r="G445" s="13">
        <f t="shared" ca="1" si="142"/>
        <v>1.0598561434748901</v>
      </c>
      <c r="H445" s="13">
        <f t="shared" ca="1" si="143"/>
        <v>1.02112611</v>
      </c>
      <c r="I445" s="12">
        <f t="shared" si="139"/>
        <v>0.1</v>
      </c>
      <c r="J445" s="30">
        <f t="shared" si="144"/>
        <v>44635</v>
      </c>
      <c r="K445" s="2">
        <f t="shared" si="145"/>
        <v>46</v>
      </c>
      <c r="L445" s="15">
        <f t="shared" si="146"/>
        <v>47</v>
      </c>
      <c r="M445" s="11">
        <f t="shared" si="147"/>
        <v>1.01793504</v>
      </c>
      <c r="N445" s="11">
        <f t="shared" ca="1" si="148"/>
        <v>1.0394400479999999</v>
      </c>
      <c r="O445" s="15">
        <f t="shared" si="149"/>
        <v>0</v>
      </c>
      <c r="P445" s="123">
        <f t="shared" ca="1" si="153"/>
        <v>0.18278140999999998</v>
      </c>
      <c r="Q445" s="19">
        <f t="shared" si="150"/>
        <v>0</v>
      </c>
      <c r="R445" s="13">
        <f t="shared" si="137"/>
        <v>0</v>
      </c>
      <c r="S445" s="13"/>
      <c r="T445" s="13"/>
      <c r="U445" s="13"/>
      <c r="V445" s="13"/>
      <c r="W445" s="4" t="str">
        <f t="shared" si="151"/>
        <v>J+P=</v>
      </c>
      <c r="X445" s="30">
        <f t="shared" si="152"/>
        <v>44727</v>
      </c>
      <c r="Y445" s="3"/>
      <c r="Z445" s="71">
        <f>[2]Plan1!$A515</f>
        <v>51960</v>
      </c>
      <c r="AA445" s="71" t="str">
        <f>[2]Plan1!$C515</f>
        <v>Paixão de Cristo</v>
      </c>
      <c r="AB445" s="64"/>
      <c r="AC445" s="1"/>
      <c r="AD445" s="3"/>
      <c r="AE445" s="3"/>
      <c r="AF445" s="3"/>
      <c r="AG445" s="3"/>
      <c r="AH445" s="3"/>
      <c r="AI445" s="10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ht="15.75" x14ac:dyDescent="0.25">
      <c r="A446" s="36">
        <f t="shared" si="136"/>
        <v>44704</v>
      </c>
      <c r="B446" s="14">
        <f t="shared" ca="1" si="138"/>
        <v>1.2122606600000001</v>
      </c>
      <c r="C446" s="13">
        <f t="shared" ca="1" si="140"/>
        <v>1.0294792500000001</v>
      </c>
      <c r="D446" s="12">
        <f ca="1">IF(A446&lt;$B$1,VLOOKUP(A446,[1]DI!$A$4:$B$15000,2,FALSE),0)</f>
        <v>0.1265</v>
      </c>
      <c r="E446" s="13">
        <f t="shared" ca="1" si="141"/>
        <v>1.0004727899999999</v>
      </c>
      <c r="F446" s="13">
        <f ca="1">(TRUNC(PRODUCT($E$12:$E445),16))</f>
        <v>1.0822467858442999</v>
      </c>
      <c r="G446" s="13">
        <f t="shared" ca="1" si="142"/>
        <v>1.0598561434748901</v>
      </c>
      <c r="H446" s="13">
        <f t="shared" ca="1" si="143"/>
        <v>1.02112611</v>
      </c>
      <c r="I446" s="12">
        <f t="shared" si="139"/>
        <v>0.1</v>
      </c>
      <c r="J446" s="30">
        <f t="shared" si="144"/>
        <v>44635</v>
      </c>
      <c r="K446" s="2">
        <f t="shared" si="145"/>
        <v>47</v>
      </c>
      <c r="L446" s="15">
        <f t="shared" si="146"/>
        <v>47</v>
      </c>
      <c r="M446" s="11">
        <f t="shared" si="147"/>
        <v>1.01793504</v>
      </c>
      <c r="N446" s="11">
        <f t="shared" ca="1" si="148"/>
        <v>1.0394400479999999</v>
      </c>
      <c r="O446" s="15">
        <f t="shared" si="149"/>
        <v>0</v>
      </c>
      <c r="P446" s="123">
        <f t="shared" ca="1" si="153"/>
        <v>0.18278140999999998</v>
      </c>
      <c r="Q446" s="19">
        <f t="shared" si="150"/>
        <v>0</v>
      </c>
      <c r="R446" s="13">
        <f t="shared" si="137"/>
        <v>0</v>
      </c>
      <c r="S446" s="13"/>
      <c r="T446" s="13"/>
      <c r="U446" s="13"/>
      <c r="V446" s="13"/>
      <c r="W446" s="4" t="str">
        <f t="shared" si="151"/>
        <v>J+P=</v>
      </c>
      <c r="X446" s="30">
        <f t="shared" si="152"/>
        <v>44727</v>
      </c>
      <c r="Y446" s="3"/>
      <c r="Z446" s="71">
        <f>[2]Plan1!$A516</f>
        <v>51977</v>
      </c>
      <c r="AA446" s="71" t="str">
        <f>[2]Plan1!$C516</f>
        <v>Tiradentes</v>
      </c>
      <c r="AB446" s="64"/>
      <c r="AC446" s="1"/>
      <c r="AD446" s="3"/>
      <c r="AE446" s="3"/>
      <c r="AF446" s="3"/>
      <c r="AG446" s="3"/>
      <c r="AH446" s="3"/>
      <c r="AI446" s="10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ht="15.75" x14ac:dyDescent="0.25">
      <c r="A447" s="36">
        <f t="shared" si="136"/>
        <v>44705</v>
      </c>
      <c r="B447" s="14">
        <f t="shared" ca="1" si="138"/>
        <v>1.2132926000000002</v>
      </c>
      <c r="C447" s="13">
        <f t="shared" ca="1" si="140"/>
        <v>1.0294792500000001</v>
      </c>
      <c r="D447" s="12">
        <f ca="1">IF(A447&lt;$B$1,VLOOKUP(A447,[1]DI!$A$4:$B$15000,2,FALSE),0)</f>
        <v>0.1265</v>
      </c>
      <c r="E447" s="13">
        <f t="shared" ca="1" si="141"/>
        <v>1.0004727899999999</v>
      </c>
      <c r="F447" s="13">
        <f ca="1">(TRUNC(PRODUCT($E$12:$E446),16))</f>
        <v>1.0827584613021799</v>
      </c>
      <c r="G447" s="13">
        <f t="shared" ca="1" si="142"/>
        <v>1.0598561434748901</v>
      </c>
      <c r="H447" s="13">
        <f t="shared" ca="1" si="143"/>
        <v>1.02160889</v>
      </c>
      <c r="I447" s="12">
        <f t="shared" si="139"/>
        <v>0.1</v>
      </c>
      <c r="J447" s="30">
        <f t="shared" si="144"/>
        <v>44635</v>
      </c>
      <c r="K447" s="2">
        <f t="shared" si="145"/>
        <v>48</v>
      </c>
      <c r="L447" s="15">
        <f t="shared" si="146"/>
        <v>48</v>
      </c>
      <c r="M447" s="11">
        <f t="shared" si="147"/>
        <v>1.018320111</v>
      </c>
      <c r="N447" s="11">
        <f t="shared" ca="1" si="148"/>
        <v>1.0403248780000001</v>
      </c>
      <c r="O447" s="15">
        <f t="shared" si="149"/>
        <v>0</v>
      </c>
      <c r="P447" s="123">
        <f t="shared" ca="1" si="153"/>
        <v>0.18381335000000001</v>
      </c>
      <c r="Q447" s="19">
        <f t="shared" si="150"/>
        <v>0</v>
      </c>
      <c r="R447" s="13">
        <f t="shared" si="137"/>
        <v>0</v>
      </c>
      <c r="S447" s="13"/>
      <c r="T447" s="13"/>
      <c r="U447" s="13"/>
      <c r="V447" s="13"/>
      <c r="W447" s="4" t="str">
        <f t="shared" si="151"/>
        <v>J+P=</v>
      </c>
      <c r="X447" s="30">
        <f t="shared" si="152"/>
        <v>44727</v>
      </c>
      <c r="Y447" s="3"/>
      <c r="Z447" s="71">
        <f>[2]Plan1!$A517</f>
        <v>51987</v>
      </c>
      <c r="AA447" s="71" t="str">
        <f>[2]Plan1!$C517</f>
        <v>Dia do Trabalho</v>
      </c>
      <c r="AB447" s="64"/>
      <c r="AC447" s="1"/>
      <c r="AD447" s="3"/>
      <c r="AE447" s="3"/>
      <c r="AF447" s="3"/>
      <c r="AG447" s="3"/>
      <c r="AH447" s="3"/>
      <c r="AI447" s="10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ht="15.75" x14ac:dyDescent="0.25">
      <c r="A448" s="36">
        <f t="shared" si="136"/>
        <v>44706</v>
      </c>
      <c r="B448" s="14">
        <f t="shared" ca="1" si="138"/>
        <v>1.21432542</v>
      </c>
      <c r="C448" s="13">
        <f t="shared" ca="1" si="140"/>
        <v>1.0294792500000001</v>
      </c>
      <c r="D448" s="12">
        <f ca="1">IF(A448&lt;$B$1,VLOOKUP(A448,[1]DI!$A$4:$B$15000,2,FALSE),0)</f>
        <v>0.1265</v>
      </c>
      <c r="E448" s="13">
        <f t="shared" ca="1" si="141"/>
        <v>1.0004727899999999</v>
      </c>
      <c r="F448" s="13">
        <f ca="1">(TRUNC(PRODUCT($E$12:$E447),16))</f>
        <v>1.0832703786750899</v>
      </c>
      <c r="G448" s="13">
        <f t="shared" ca="1" si="142"/>
        <v>1.0598561434748901</v>
      </c>
      <c r="H448" s="13">
        <f t="shared" ca="1" si="143"/>
        <v>1.0220918999999999</v>
      </c>
      <c r="I448" s="12">
        <f t="shared" si="139"/>
        <v>0.1</v>
      </c>
      <c r="J448" s="30">
        <f t="shared" si="144"/>
        <v>44635</v>
      </c>
      <c r="K448" s="2">
        <f t="shared" si="145"/>
        <v>49</v>
      </c>
      <c r="L448" s="15">
        <f t="shared" si="146"/>
        <v>49</v>
      </c>
      <c r="M448" s="11">
        <f t="shared" si="147"/>
        <v>1.018705328</v>
      </c>
      <c r="N448" s="11">
        <f t="shared" ca="1" si="148"/>
        <v>1.0412104639999999</v>
      </c>
      <c r="O448" s="15">
        <f t="shared" si="149"/>
        <v>0</v>
      </c>
      <c r="P448" s="123">
        <f t="shared" ca="1" si="153"/>
        <v>0.18484617</v>
      </c>
      <c r="Q448" s="19">
        <f t="shared" si="150"/>
        <v>0</v>
      </c>
      <c r="R448" s="13">
        <f t="shared" si="137"/>
        <v>0</v>
      </c>
      <c r="S448" s="13"/>
      <c r="T448" s="13"/>
      <c r="U448" s="13"/>
      <c r="V448" s="13"/>
      <c r="W448" s="4" t="str">
        <f t="shared" si="151"/>
        <v>J+P=</v>
      </c>
      <c r="X448" s="30">
        <f t="shared" si="152"/>
        <v>44727</v>
      </c>
      <c r="Y448" s="3"/>
      <c r="Z448" s="71">
        <f>[2]Plan1!$A518</f>
        <v>52022</v>
      </c>
      <c r="AA448" s="71" t="str">
        <f>[2]Plan1!$C518</f>
        <v>Corpus Christi</v>
      </c>
      <c r="AB448" s="64"/>
      <c r="AC448" s="1"/>
      <c r="AD448" s="3"/>
      <c r="AE448" s="3"/>
      <c r="AF448" s="3"/>
      <c r="AG448" s="3"/>
      <c r="AH448" s="3"/>
      <c r="AI448" s="10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ht="15.75" x14ac:dyDescent="0.25">
      <c r="A449" s="36">
        <f t="shared" si="136"/>
        <v>44707</v>
      </c>
      <c r="B449" s="14">
        <f t="shared" ca="1" si="138"/>
        <v>1.21535912</v>
      </c>
      <c r="C449" s="13">
        <f t="shared" ca="1" si="140"/>
        <v>1.0294792500000001</v>
      </c>
      <c r="D449" s="12">
        <f ca="1">IF(A449&lt;$B$1,VLOOKUP(A449,[1]DI!$A$4:$B$15000,2,FALSE),0)</f>
        <v>0.1265</v>
      </c>
      <c r="E449" s="13">
        <f t="shared" ca="1" si="141"/>
        <v>1.0004727899999999</v>
      </c>
      <c r="F449" s="13">
        <f ca="1">(TRUNC(PRODUCT($E$12:$E448),16))</f>
        <v>1.08378253807743</v>
      </c>
      <c r="G449" s="13">
        <f t="shared" ca="1" si="142"/>
        <v>1.0598561434748901</v>
      </c>
      <c r="H449" s="13">
        <f t="shared" ca="1" si="143"/>
        <v>1.0225751300000001</v>
      </c>
      <c r="I449" s="12">
        <f t="shared" si="139"/>
        <v>0.1</v>
      </c>
      <c r="J449" s="30">
        <f t="shared" si="144"/>
        <v>44635</v>
      </c>
      <c r="K449" s="2">
        <f t="shared" si="145"/>
        <v>50</v>
      </c>
      <c r="L449" s="15">
        <f t="shared" si="146"/>
        <v>50</v>
      </c>
      <c r="M449" s="11">
        <f t="shared" si="147"/>
        <v>1.0190906909999999</v>
      </c>
      <c r="N449" s="11">
        <f t="shared" ca="1" si="148"/>
        <v>1.042096796</v>
      </c>
      <c r="O449" s="15">
        <f t="shared" si="149"/>
        <v>0</v>
      </c>
      <c r="P449" s="123">
        <f t="shared" ca="1" si="153"/>
        <v>0.18587987</v>
      </c>
      <c r="Q449" s="19">
        <f t="shared" si="150"/>
        <v>0</v>
      </c>
      <c r="R449" s="13">
        <f t="shared" si="137"/>
        <v>0</v>
      </c>
      <c r="S449" s="13"/>
      <c r="T449" s="13"/>
      <c r="U449" s="13"/>
      <c r="V449" s="13"/>
      <c r="W449" s="4" t="str">
        <f t="shared" si="151"/>
        <v>J+P=</v>
      </c>
      <c r="X449" s="30">
        <f t="shared" si="152"/>
        <v>44727</v>
      </c>
      <c r="Y449" s="3"/>
      <c r="Z449" s="71">
        <f>[2]Plan1!$A519</f>
        <v>52116</v>
      </c>
      <c r="AA449" s="71" t="str">
        <f>[2]Plan1!$C519</f>
        <v>Independência do Brasil</v>
      </c>
      <c r="AB449" s="64"/>
      <c r="AC449" s="1"/>
      <c r="AD449" s="3"/>
      <c r="AE449" s="3"/>
      <c r="AF449" s="3"/>
      <c r="AG449" s="3"/>
      <c r="AH449" s="3"/>
      <c r="AI449" s="10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ht="15.75" x14ac:dyDescent="0.25">
      <c r="A450" s="36">
        <f t="shared" si="136"/>
        <v>44708</v>
      </c>
      <c r="B450" s="14">
        <f t="shared" ca="1" si="138"/>
        <v>1.2163937100000002</v>
      </c>
      <c r="C450" s="13">
        <f t="shared" ca="1" si="140"/>
        <v>1.0294792500000001</v>
      </c>
      <c r="D450" s="12">
        <f ca="1">IF(A450&lt;$B$1,VLOOKUP(A450,[1]DI!$A$4:$B$15000,2,FALSE),0)</f>
        <v>0.1265</v>
      </c>
      <c r="E450" s="13">
        <f t="shared" ca="1" si="141"/>
        <v>1.0004727899999999</v>
      </c>
      <c r="F450" s="13">
        <f ca="1">(TRUNC(PRODUCT($E$12:$E449),16))</f>
        <v>1.0842949396236099</v>
      </c>
      <c r="G450" s="13">
        <f t="shared" ca="1" si="142"/>
        <v>1.0598561434748901</v>
      </c>
      <c r="H450" s="13">
        <f t="shared" ca="1" si="143"/>
        <v>1.0230585999999999</v>
      </c>
      <c r="I450" s="12">
        <f t="shared" si="139"/>
        <v>0.1</v>
      </c>
      <c r="J450" s="30">
        <f t="shared" si="144"/>
        <v>44635</v>
      </c>
      <c r="K450" s="2">
        <f t="shared" si="145"/>
        <v>51</v>
      </c>
      <c r="L450" s="15">
        <f t="shared" si="146"/>
        <v>51</v>
      </c>
      <c r="M450" s="11">
        <f t="shared" si="147"/>
        <v>1.0194761990000001</v>
      </c>
      <c r="N450" s="11">
        <f t="shared" ca="1" si="148"/>
        <v>1.0429838929999999</v>
      </c>
      <c r="O450" s="15">
        <f t="shared" si="149"/>
        <v>0</v>
      </c>
      <c r="P450" s="123">
        <f t="shared" ca="1" si="153"/>
        <v>0.18691446</v>
      </c>
      <c r="Q450" s="19">
        <f t="shared" si="150"/>
        <v>0</v>
      </c>
      <c r="R450" s="13">
        <f t="shared" si="137"/>
        <v>0</v>
      </c>
      <c r="S450" s="13"/>
      <c r="T450" s="13"/>
      <c r="U450" s="13"/>
      <c r="V450" s="13"/>
      <c r="W450" s="4" t="str">
        <f t="shared" si="151"/>
        <v>J+P=</v>
      </c>
      <c r="X450" s="30">
        <f t="shared" si="152"/>
        <v>44727</v>
      </c>
      <c r="Y450" s="3"/>
      <c r="Z450" s="71">
        <f>[2]Plan1!$A520</f>
        <v>52151</v>
      </c>
      <c r="AA450" s="71" t="str">
        <f>[2]Plan1!$C520</f>
        <v>Nossa Sr.a Aparecida - Padroeira do Brasil</v>
      </c>
      <c r="AB450" s="64"/>
      <c r="AC450" s="1"/>
      <c r="AD450" s="3"/>
      <c r="AE450" s="3"/>
      <c r="AF450" s="3"/>
      <c r="AG450" s="3"/>
      <c r="AH450" s="3"/>
      <c r="AI450" s="10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ht="15.75" x14ac:dyDescent="0.25">
      <c r="A451" s="36">
        <f t="shared" si="136"/>
        <v>44709</v>
      </c>
      <c r="B451" s="14">
        <f t="shared" ca="1" si="138"/>
        <v>1.2174291699999999</v>
      </c>
      <c r="C451" s="13">
        <f t="shared" ca="1" si="140"/>
        <v>1.0294792500000001</v>
      </c>
      <c r="D451" s="12">
        <f ca="1">IF(A451&lt;$B$1,VLOOKUP(A451,[1]DI!$A$4:$B$15000,2,FALSE),0)</f>
        <v>0</v>
      </c>
      <c r="E451" s="13">
        <f t="shared" ca="1" si="141"/>
        <v>1</v>
      </c>
      <c r="F451" s="13">
        <f ca="1">(TRUNC(PRODUCT($E$12:$E450),16))</f>
        <v>1.0848075834281099</v>
      </c>
      <c r="G451" s="13">
        <f t="shared" ca="1" si="142"/>
        <v>1.0598561434748901</v>
      </c>
      <c r="H451" s="13">
        <f t="shared" ca="1" si="143"/>
        <v>1.02354229</v>
      </c>
      <c r="I451" s="12">
        <f t="shared" si="139"/>
        <v>0.1</v>
      </c>
      <c r="J451" s="30">
        <f t="shared" si="144"/>
        <v>44635</v>
      </c>
      <c r="K451" s="2">
        <f t="shared" si="145"/>
        <v>51</v>
      </c>
      <c r="L451" s="15">
        <f t="shared" si="146"/>
        <v>52</v>
      </c>
      <c r="M451" s="11">
        <f t="shared" si="147"/>
        <v>1.0198618530000001</v>
      </c>
      <c r="N451" s="11">
        <f t="shared" ca="1" si="148"/>
        <v>1.0438717369999999</v>
      </c>
      <c r="O451" s="15">
        <f t="shared" si="149"/>
        <v>0</v>
      </c>
      <c r="P451" s="123">
        <f t="shared" ca="1" si="153"/>
        <v>0.18794991999999999</v>
      </c>
      <c r="Q451" s="19">
        <f t="shared" si="150"/>
        <v>0</v>
      </c>
      <c r="R451" s="13">
        <f t="shared" si="137"/>
        <v>0</v>
      </c>
      <c r="S451" s="13"/>
      <c r="T451" s="13"/>
      <c r="U451" s="13"/>
      <c r="V451" s="13"/>
      <c r="W451" s="4" t="str">
        <f t="shared" si="151"/>
        <v>J+P=</v>
      </c>
      <c r="X451" s="30">
        <f t="shared" si="152"/>
        <v>44727</v>
      </c>
      <c r="Y451" s="3"/>
      <c r="Z451" s="71">
        <f>[2]Plan1!$A521</f>
        <v>52172</v>
      </c>
      <c r="AA451" s="71" t="str">
        <f>[2]Plan1!$C521</f>
        <v>Finados</v>
      </c>
      <c r="AB451" s="64"/>
      <c r="AC451" s="1"/>
      <c r="AD451" s="3"/>
      <c r="AE451" s="3"/>
      <c r="AF451" s="3"/>
      <c r="AG451" s="3"/>
      <c r="AH451" s="3"/>
      <c r="AI451" s="10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ht="15.75" x14ac:dyDescent="0.25">
      <c r="A452" s="36">
        <f t="shared" si="136"/>
        <v>44710</v>
      </c>
      <c r="B452" s="14">
        <f t="shared" ca="1" si="138"/>
        <v>1.2174291699999999</v>
      </c>
      <c r="C452" s="13">
        <f t="shared" ca="1" si="140"/>
        <v>1.0294792500000001</v>
      </c>
      <c r="D452" s="12">
        <f ca="1">IF(A452&lt;$B$1,VLOOKUP(A452,[1]DI!$A$4:$B$15000,2,FALSE),0)</f>
        <v>0</v>
      </c>
      <c r="E452" s="13">
        <f t="shared" ca="1" si="141"/>
        <v>1</v>
      </c>
      <c r="F452" s="13">
        <f ca="1">(TRUNC(PRODUCT($E$12:$E451),16))</f>
        <v>1.0848075834281099</v>
      </c>
      <c r="G452" s="13">
        <f t="shared" ca="1" si="142"/>
        <v>1.0598561434748901</v>
      </c>
      <c r="H452" s="13">
        <f t="shared" ca="1" si="143"/>
        <v>1.02354229</v>
      </c>
      <c r="I452" s="12">
        <f t="shared" si="139"/>
        <v>0.1</v>
      </c>
      <c r="J452" s="30">
        <f t="shared" si="144"/>
        <v>44635</v>
      </c>
      <c r="K452" s="2">
        <f t="shared" si="145"/>
        <v>51</v>
      </c>
      <c r="L452" s="15">
        <f t="shared" si="146"/>
        <v>52</v>
      </c>
      <c r="M452" s="11">
        <f t="shared" si="147"/>
        <v>1.0198618530000001</v>
      </c>
      <c r="N452" s="11">
        <f t="shared" ca="1" si="148"/>
        <v>1.0438717369999999</v>
      </c>
      <c r="O452" s="15">
        <f t="shared" si="149"/>
        <v>0</v>
      </c>
      <c r="P452" s="123">
        <f t="shared" ca="1" si="153"/>
        <v>0.18794991999999999</v>
      </c>
      <c r="Q452" s="19">
        <f t="shared" si="150"/>
        <v>0</v>
      </c>
      <c r="R452" s="13">
        <f t="shared" si="137"/>
        <v>0</v>
      </c>
      <c r="S452" s="13"/>
      <c r="T452" s="13"/>
      <c r="U452" s="13"/>
      <c r="V452" s="13"/>
      <c r="W452" s="4" t="str">
        <f t="shared" si="151"/>
        <v>J+P=</v>
      </c>
      <c r="X452" s="30">
        <f t="shared" si="152"/>
        <v>44727</v>
      </c>
      <c r="Y452" s="3"/>
      <c r="Z452" s="71">
        <f>[2]Plan1!$A522</f>
        <v>52185</v>
      </c>
      <c r="AA452" s="71" t="str">
        <f>[2]Plan1!$C522</f>
        <v>Proclamação da República</v>
      </c>
      <c r="AB452" s="64"/>
      <c r="AC452" s="1"/>
      <c r="AD452" s="3"/>
      <c r="AE452" s="3"/>
      <c r="AF452" s="3"/>
      <c r="AG452" s="3"/>
      <c r="AH452" s="3"/>
      <c r="AI452" s="10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ht="15.75" x14ac:dyDescent="0.25">
      <c r="A453" s="36">
        <f t="shared" si="136"/>
        <v>44711</v>
      </c>
      <c r="B453" s="14">
        <f t="shared" ca="1" si="138"/>
        <v>1.2174291699999999</v>
      </c>
      <c r="C453" s="13">
        <f t="shared" ca="1" si="140"/>
        <v>1.0294792500000001</v>
      </c>
      <c r="D453" s="12">
        <f ca="1">IF(A453&lt;$B$1,VLOOKUP(A453,[1]DI!$A$4:$B$15000,2,FALSE),0)</f>
        <v>0.1265</v>
      </c>
      <c r="E453" s="13">
        <f t="shared" ca="1" si="141"/>
        <v>1.0004727899999999</v>
      </c>
      <c r="F453" s="13">
        <f ca="1">(TRUNC(PRODUCT($E$12:$E452),16))</f>
        <v>1.0848075834281099</v>
      </c>
      <c r="G453" s="13">
        <f t="shared" ca="1" si="142"/>
        <v>1.0598561434748901</v>
      </c>
      <c r="H453" s="13">
        <f t="shared" ca="1" si="143"/>
        <v>1.02354229</v>
      </c>
      <c r="I453" s="12">
        <f t="shared" si="139"/>
        <v>0.1</v>
      </c>
      <c r="J453" s="30">
        <f t="shared" si="144"/>
        <v>44635</v>
      </c>
      <c r="K453" s="2">
        <f t="shared" si="145"/>
        <v>52</v>
      </c>
      <c r="L453" s="15">
        <f t="shared" si="146"/>
        <v>52</v>
      </c>
      <c r="M453" s="11">
        <f t="shared" si="147"/>
        <v>1.0198618530000001</v>
      </c>
      <c r="N453" s="11">
        <f t="shared" ca="1" si="148"/>
        <v>1.0438717369999999</v>
      </c>
      <c r="O453" s="15">
        <f t="shared" si="149"/>
        <v>0</v>
      </c>
      <c r="P453" s="123">
        <f t="shared" ca="1" si="153"/>
        <v>0.18794991999999999</v>
      </c>
      <c r="Q453" s="19">
        <f t="shared" si="150"/>
        <v>0</v>
      </c>
      <c r="R453" s="13">
        <f t="shared" si="137"/>
        <v>0</v>
      </c>
      <c r="S453" s="13"/>
      <c r="T453" s="13"/>
      <c r="U453" s="13"/>
      <c r="V453" s="13"/>
      <c r="W453" s="4" t="str">
        <f t="shared" si="151"/>
        <v>J+P=</v>
      </c>
      <c r="X453" s="30">
        <f t="shared" si="152"/>
        <v>44727</v>
      </c>
      <c r="Y453" s="3"/>
      <c r="Z453" s="71">
        <f>[2]Plan1!$A523</f>
        <v>52190</v>
      </c>
      <c r="AA453" s="71" t="str">
        <f>[2]Plan1!$C523</f>
        <v>Dia Nacional de Zumbi e da Consciência Negra</v>
      </c>
      <c r="AB453" s="64"/>
      <c r="AC453" s="1"/>
      <c r="AD453" s="3"/>
      <c r="AE453" s="3"/>
      <c r="AF453" s="3"/>
      <c r="AG453" s="3"/>
      <c r="AH453" s="3"/>
      <c r="AI453" s="10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ht="15.75" x14ac:dyDescent="0.25">
      <c r="A454" s="36">
        <f t="shared" si="136"/>
        <v>44712</v>
      </c>
      <c r="B454" s="14">
        <f t="shared" ca="1" si="138"/>
        <v>1.2184655100000001</v>
      </c>
      <c r="C454" s="13">
        <f t="shared" ca="1" si="140"/>
        <v>1.0294792500000001</v>
      </c>
      <c r="D454" s="12">
        <f ca="1">IF(A454&lt;$B$1,VLOOKUP(A454,[1]DI!$A$4:$B$15000,2,FALSE),0)</f>
        <v>0.1265</v>
      </c>
      <c r="E454" s="13">
        <f t="shared" ca="1" si="141"/>
        <v>1.0004727899999999</v>
      </c>
      <c r="F454" s="13">
        <f ca="1">(TRUNC(PRODUCT($E$12:$E453),16))</f>
        <v>1.0853204696054799</v>
      </c>
      <c r="G454" s="13">
        <f t="shared" ca="1" si="142"/>
        <v>1.0598561434748901</v>
      </c>
      <c r="H454" s="13">
        <f t="shared" ca="1" si="143"/>
        <v>1.0240262099999999</v>
      </c>
      <c r="I454" s="12">
        <f t="shared" si="139"/>
        <v>0.1</v>
      </c>
      <c r="J454" s="30">
        <f t="shared" si="144"/>
        <v>44635</v>
      </c>
      <c r="K454" s="2">
        <f t="shared" si="145"/>
        <v>53</v>
      </c>
      <c r="L454" s="15">
        <f t="shared" si="146"/>
        <v>53</v>
      </c>
      <c r="M454" s="11">
        <f t="shared" si="147"/>
        <v>1.020247653</v>
      </c>
      <c r="N454" s="11">
        <f t="shared" ca="1" si="148"/>
        <v>1.044760337</v>
      </c>
      <c r="O454" s="15">
        <f t="shared" si="149"/>
        <v>0</v>
      </c>
      <c r="P454" s="123">
        <f t="shared" ca="1" si="153"/>
        <v>0.18898626000000002</v>
      </c>
      <c r="Q454" s="19">
        <f t="shared" si="150"/>
        <v>0</v>
      </c>
      <c r="R454" s="13">
        <f t="shared" si="137"/>
        <v>0</v>
      </c>
      <c r="S454" s="13"/>
      <c r="T454" s="13"/>
      <c r="U454" s="13"/>
      <c r="V454" s="13"/>
      <c r="W454" s="4" t="str">
        <f t="shared" si="151"/>
        <v>J+P=</v>
      </c>
      <c r="X454" s="30">
        <f t="shared" si="152"/>
        <v>44727</v>
      </c>
      <c r="Y454" s="3"/>
      <c r="Z454" s="71">
        <f>[2]Plan1!$A524</f>
        <v>52225</v>
      </c>
      <c r="AA454" s="71" t="str">
        <f>[2]Plan1!$C524</f>
        <v>Natal</v>
      </c>
      <c r="AB454" s="64"/>
      <c r="AC454" s="1"/>
      <c r="AD454" s="3"/>
      <c r="AE454" s="3"/>
      <c r="AF454" s="3"/>
      <c r="AG454" s="3"/>
      <c r="AH454" s="3"/>
      <c r="AI454" s="10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ht="15.75" x14ac:dyDescent="0.25">
      <c r="A455" s="36">
        <f t="shared" si="136"/>
        <v>44713</v>
      </c>
      <c r="B455" s="14">
        <f t="shared" ca="1" si="138"/>
        <v>1.21950274</v>
      </c>
      <c r="C455" s="13">
        <f t="shared" ca="1" si="140"/>
        <v>1.0294792500000001</v>
      </c>
      <c r="D455" s="12">
        <f ca="1">IF(A455&lt;$B$1,VLOOKUP(A455,[1]DI!$A$4:$B$15000,2,FALSE),0)</f>
        <v>0.1265</v>
      </c>
      <c r="E455" s="13">
        <f t="shared" ca="1" si="141"/>
        <v>1.0004727899999999</v>
      </c>
      <c r="F455" s="13">
        <f ca="1">(TRUNC(PRODUCT($E$12:$E454),16))</f>
        <v>1.0858335982703</v>
      </c>
      <c r="G455" s="13">
        <f t="shared" ca="1" si="142"/>
        <v>1.0598561434748901</v>
      </c>
      <c r="H455" s="13">
        <f t="shared" ca="1" si="143"/>
        <v>1.0245103600000001</v>
      </c>
      <c r="I455" s="12">
        <f t="shared" si="139"/>
        <v>0.1</v>
      </c>
      <c r="J455" s="30">
        <f t="shared" si="144"/>
        <v>44635</v>
      </c>
      <c r="K455" s="2">
        <f t="shared" si="145"/>
        <v>54</v>
      </c>
      <c r="L455" s="15">
        <f t="shared" si="146"/>
        <v>54</v>
      </c>
      <c r="M455" s="11">
        <f t="shared" si="147"/>
        <v>1.0206335989999999</v>
      </c>
      <c r="N455" s="11">
        <f t="shared" ca="1" si="148"/>
        <v>1.0456496959999999</v>
      </c>
      <c r="O455" s="15">
        <f t="shared" si="149"/>
        <v>0</v>
      </c>
      <c r="P455" s="123">
        <f t="shared" ca="1" si="153"/>
        <v>0.19002349000000002</v>
      </c>
      <c r="Q455" s="19">
        <f t="shared" si="150"/>
        <v>0</v>
      </c>
      <c r="R455" s="13">
        <f t="shared" si="137"/>
        <v>0</v>
      </c>
      <c r="S455" s="13"/>
      <c r="T455" s="13"/>
      <c r="U455" s="13"/>
      <c r="V455" s="13"/>
      <c r="W455" s="4" t="str">
        <f t="shared" si="151"/>
        <v>J+P=</v>
      </c>
      <c r="X455" s="30">
        <f t="shared" si="152"/>
        <v>44727</v>
      </c>
      <c r="Y455" s="3"/>
      <c r="Z455" s="71">
        <f>[2]Plan1!$A525</f>
        <v>52232</v>
      </c>
      <c r="AA455" s="71" t="str">
        <f>[2]Plan1!$C525</f>
        <v>Confraternização Universal</v>
      </c>
      <c r="AB455" s="64"/>
      <c r="AC455" s="1"/>
      <c r="AD455" s="3"/>
      <c r="AE455" s="3"/>
      <c r="AF455" s="3"/>
      <c r="AG455" s="3"/>
      <c r="AH455" s="3"/>
      <c r="AI455" s="10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ht="15.75" x14ac:dyDescent="0.25">
      <c r="A456" s="36">
        <f t="shared" si="136"/>
        <v>44714</v>
      </c>
      <c r="B456" s="14">
        <f t="shared" ca="1" si="138"/>
        <v>1.2205408500000001</v>
      </c>
      <c r="C456" s="13">
        <f t="shared" ca="1" si="140"/>
        <v>1.0294792500000001</v>
      </c>
      <c r="D456" s="12">
        <f ca="1">IF(A456&lt;$B$1,VLOOKUP(A456,[1]DI!$A$4:$B$15000,2,FALSE),0)</f>
        <v>0.1265</v>
      </c>
      <c r="E456" s="13">
        <f t="shared" ca="1" si="141"/>
        <v>1.0004727899999999</v>
      </c>
      <c r="F456" s="13">
        <f ca="1">(TRUNC(PRODUCT($E$12:$E455),16))</f>
        <v>1.0863469695372301</v>
      </c>
      <c r="G456" s="13">
        <f t="shared" ca="1" si="142"/>
        <v>1.0598561434748901</v>
      </c>
      <c r="H456" s="13">
        <f t="shared" ca="1" si="143"/>
        <v>1.0249947399999999</v>
      </c>
      <c r="I456" s="12">
        <f t="shared" si="139"/>
        <v>0.1</v>
      </c>
      <c r="J456" s="30">
        <f t="shared" si="144"/>
        <v>44635</v>
      </c>
      <c r="K456" s="2">
        <f t="shared" si="145"/>
        <v>55</v>
      </c>
      <c r="L456" s="15">
        <f t="shared" si="146"/>
        <v>55</v>
      </c>
      <c r="M456" s="11">
        <f t="shared" si="147"/>
        <v>1.021019691</v>
      </c>
      <c r="N456" s="11">
        <f t="shared" ca="1" si="148"/>
        <v>1.0465398130000001</v>
      </c>
      <c r="O456" s="15">
        <f t="shared" si="149"/>
        <v>0</v>
      </c>
      <c r="P456" s="123">
        <f t="shared" ca="1" si="153"/>
        <v>0.1910616</v>
      </c>
      <c r="Q456" s="19">
        <f t="shared" si="150"/>
        <v>0</v>
      </c>
      <c r="R456" s="13">
        <f t="shared" si="137"/>
        <v>0</v>
      </c>
      <c r="S456" s="13"/>
      <c r="T456" s="13"/>
      <c r="U456" s="13"/>
      <c r="V456" s="13"/>
      <c r="W456" s="4" t="str">
        <f t="shared" si="151"/>
        <v>J+P=</v>
      </c>
      <c r="X456" s="30">
        <f t="shared" si="152"/>
        <v>44727</v>
      </c>
      <c r="Y456" s="3"/>
      <c r="Z456" s="71">
        <f>[2]Plan1!$A526</f>
        <v>52271</v>
      </c>
      <c r="AA456" s="71" t="str">
        <f>[2]Plan1!$C526</f>
        <v>Carnaval</v>
      </c>
      <c r="AB456" s="64"/>
      <c r="AC456" s="1"/>
      <c r="AD456" s="3"/>
      <c r="AE456" s="3"/>
      <c r="AF456" s="3"/>
      <c r="AG456" s="3"/>
      <c r="AH456" s="3"/>
      <c r="AI456" s="10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ht="15.75" x14ac:dyDescent="0.25">
      <c r="A457" s="36">
        <f t="shared" si="136"/>
        <v>44715</v>
      </c>
      <c r="B457" s="14">
        <f t="shared" ca="1" si="138"/>
        <v>1.22157983</v>
      </c>
      <c r="C457" s="13">
        <f t="shared" ca="1" si="140"/>
        <v>1.0294792500000001</v>
      </c>
      <c r="D457" s="12">
        <f ca="1">IF(A457&lt;$B$1,VLOOKUP(A457,[1]DI!$A$4:$B$15000,2,FALSE),0)</f>
        <v>0.1265</v>
      </c>
      <c r="E457" s="13">
        <f t="shared" ca="1" si="141"/>
        <v>1.0004727899999999</v>
      </c>
      <c r="F457" s="13">
        <f ca="1">(TRUNC(PRODUCT($E$12:$E456),16))</f>
        <v>1.0868605835209599</v>
      </c>
      <c r="G457" s="13">
        <f t="shared" ca="1" si="142"/>
        <v>1.0598561434748901</v>
      </c>
      <c r="H457" s="13">
        <f t="shared" ca="1" si="143"/>
        <v>1.02547934</v>
      </c>
      <c r="I457" s="12">
        <f t="shared" si="139"/>
        <v>0.1</v>
      </c>
      <c r="J457" s="30">
        <f t="shared" si="144"/>
        <v>44635</v>
      </c>
      <c r="K457" s="2">
        <f t="shared" si="145"/>
        <v>56</v>
      </c>
      <c r="L457" s="15">
        <f t="shared" si="146"/>
        <v>56</v>
      </c>
      <c r="M457" s="11">
        <f t="shared" si="147"/>
        <v>1.0214059289999999</v>
      </c>
      <c r="N457" s="11">
        <f t="shared" ca="1" si="148"/>
        <v>1.047430678</v>
      </c>
      <c r="O457" s="15">
        <f t="shared" si="149"/>
        <v>0</v>
      </c>
      <c r="P457" s="123">
        <f t="shared" ca="1" si="153"/>
        <v>0.19210058000000002</v>
      </c>
      <c r="Q457" s="19">
        <f t="shared" si="150"/>
        <v>0</v>
      </c>
      <c r="R457" s="13">
        <f t="shared" si="137"/>
        <v>0</v>
      </c>
      <c r="S457" s="13"/>
      <c r="T457" s="13"/>
      <c r="U457" s="13"/>
      <c r="V457" s="13"/>
      <c r="W457" s="4" t="str">
        <f t="shared" si="151"/>
        <v>J+P=</v>
      </c>
      <c r="X457" s="30">
        <f t="shared" si="152"/>
        <v>44727</v>
      </c>
      <c r="Y457" s="3"/>
      <c r="Z457" s="71">
        <f>[2]Plan1!$A527</f>
        <v>52272</v>
      </c>
      <c r="AA457" s="71" t="str">
        <f>[2]Plan1!$C527</f>
        <v>Carnaval</v>
      </c>
      <c r="AB457" s="64"/>
      <c r="AC457" s="1"/>
      <c r="AD457" s="3"/>
      <c r="AE457" s="3"/>
      <c r="AF457" s="3"/>
      <c r="AG457" s="3"/>
      <c r="AH457" s="3"/>
      <c r="AI457" s="10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ht="15.75" x14ac:dyDescent="0.25">
      <c r="A458" s="36">
        <f t="shared" si="136"/>
        <v>44716</v>
      </c>
      <c r="B458" s="14">
        <f t="shared" ca="1" si="138"/>
        <v>1.22261971</v>
      </c>
      <c r="C458" s="13">
        <f t="shared" ca="1" si="140"/>
        <v>1.0294792500000001</v>
      </c>
      <c r="D458" s="12">
        <f ca="1">IF(A458&lt;$B$1,VLOOKUP(A458,[1]DI!$A$4:$B$15000,2,FALSE),0)</f>
        <v>0</v>
      </c>
      <c r="E458" s="13">
        <f t="shared" ca="1" si="141"/>
        <v>1</v>
      </c>
      <c r="F458" s="13">
        <f ca="1">(TRUNC(PRODUCT($E$12:$E457),16))</f>
        <v>1.08737444033624</v>
      </c>
      <c r="G458" s="13">
        <f t="shared" ca="1" si="142"/>
        <v>1.0598561434748901</v>
      </c>
      <c r="H458" s="13">
        <f t="shared" ca="1" si="143"/>
        <v>1.0259641799999999</v>
      </c>
      <c r="I458" s="12">
        <f t="shared" si="139"/>
        <v>0.1</v>
      </c>
      <c r="J458" s="30">
        <f t="shared" si="144"/>
        <v>44635</v>
      </c>
      <c r="K458" s="2">
        <f t="shared" si="145"/>
        <v>56</v>
      </c>
      <c r="L458" s="15">
        <f t="shared" si="146"/>
        <v>57</v>
      </c>
      <c r="M458" s="11">
        <f t="shared" si="147"/>
        <v>1.021792313</v>
      </c>
      <c r="N458" s="11">
        <f t="shared" ca="1" si="148"/>
        <v>1.0483223129999999</v>
      </c>
      <c r="O458" s="15">
        <f t="shared" si="149"/>
        <v>0</v>
      </c>
      <c r="P458" s="123">
        <f t="shared" ca="1" si="153"/>
        <v>0.19314046000000001</v>
      </c>
      <c r="Q458" s="19">
        <f t="shared" si="150"/>
        <v>0</v>
      </c>
      <c r="R458" s="13">
        <f t="shared" si="137"/>
        <v>0</v>
      </c>
      <c r="S458" s="13"/>
      <c r="T458" s="13"/>
      <c r="U458" s="13"/>
      <c r="V458" s="13"/>
      <c r="W458" s="4" t="str">
        <f t="shared" si="151"/>
        <v>J+P=</v>
      </c>
      <c r="X458" s="30">
        <f t="shared" si="152"/>
        <v>44727</v>
      </c>
      <c r="Y458" s="3"/>
      <c r="Z458" s="71">
        <f>[2]Plan1!$A528</f>
        <v>52317</v>
      </c>
      <c r="AA458" s="71" t="str">
        <f>[2]Plan1!$C528</f>
        <v>Paixão de Cristo</v>
      </c>
      <c r="AB458" s="64"/>
      <c r="AC458" s="1"/>
      <c r="AD458" s="3"/>
      <c r="AE458" s="3"/>
      <c r="AF458" s="3"/>
      <c r="AG458" s="3"/>
      <c r="AH458" s="3"/>
      <c r="AI458" s="10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ht="15.75" x14ac:dyDescent="0.25">
      <c r="A459" s="36">
        <f t="shared" si="136"/>
        <v>44717</v>
      </c>
      <c r="B459" s="14">
        <f t="shared" ca="1" si="138"/>
        <v>1.22261971</v>
      </c>
      <c r="C459" s="13">
        <f t="shared" ca="1" si="140"/>
        <v>1.0294792500000001</v>
      </c>
      <c r="D459" s="12">
        <f ca="1">IF(A459&lt;$B$1,VLOOKUP(A459,[1]DI!$A$4:$B$15000,2,FALSE),0)</f>
        <v>0</v>
      </c>
      <c r="E459" s="13">
        <f t="shared" ca="1" si="141"/>
        <v>1</v>
      </c>
      <c r="F459" s="13">
        <f ca="1">(TRUNC(PRODUCT($E$12:$E458),16))</f>
        <v>1.08737444033624</v>
      </c>
      <c r="G459" s="13">
        <f t="shared" ca="1" si="142"/>
        <v>1.0598561434748901</v>
      </c>
      <c r="H459" s="13">
        <f t="shared" ca="1" si="143"/>
        <v>1.0259641799999999</v>
      </c>
      <c r="I459" s="12">
        <f t="shared" si="139"/>
        <v>0.1</v>
      </c>
      <c r="J459" s="30">
        <f t="shared" si="144"/>
        <v>44635</v>
      </c>
      <c r="K459" s="2">
        <f t="shared" si="145"/>
        <v>56</v>
      </c>
      <c r="L459" s="15">
        <f t="shared" si="146"/>
        <v>57</v>
      </c>
      <c r="M459" s="11">
        <f t="shared" si="147"/>
        <v>1.021792313</v>
      </c>
      <c r="N459" s="11">
        <f t="shared" ca="1" si="148"/>
        <v>1.0483223129999999</v>
      </c>
      <c r="O459" s="15">
        <f t="shared" si="149"/>
        <v>0</v>
      </c>
      <c r="P459" s="123">
        <f t="shared" ca="1" si="153"/>
        <v>0.19314046000000001</v>
      </c>
      <c r="Q459" s="19">
        <f t="shared" si="150"/>
        <v>0</v>
      </c>
      <c r="R459" s="13">
        <f t="shared" si="137"/>
        <v>0</v>
      </c>
      <c r="S459" s="13"/>
      <c r="T459" s="13"/>
      <c r="U459" s="13"/>
      <c r="V459" s="13"/>
      <c r="W459" s="4" t="str">
        <f t="shared" si="151"/>
        <v>J+P=</v>
      </c>
      <c r="X459" s="30">
        <f t="shared" si="152"/>
        <v>44727</v>
      </c>
      <c r="Y459" s="3"/>
      <c r="Z459" s="71">
        <f>[2]Plan1!$A529</f>
        <v>52342</v>
      </c>
      <c r="AA459" s="71" t="str">
        <f>[2]Plan1!$C529</f>
        <v>Tiradentes</v>
      </c>
      <c r="AB459" s="64"/>
      <c r="AC459" s="1"/>
      <c r="AD459" s="3"/>
      <c r="AE459" s="3"/>
      <c r="AF459" s="3"/>
      <c r="AG459" s="3"/>
      <c r="AH459" s="3"/>
      <c r="AI459" s="10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ht="15.75" x14ac:dyDescent="0.25">
      <c r="A460" s="36">
        <f t="shared" si="136"/>
        <v>44718</v>
      </c>
      <c r="B460" s="14">
        <f t="shared" ca="1" si="138"/>
        <v>1.22261971</v>
      </c>
      <c r="C460" s="13">
        <f t="shared" ca="1" si="140"/>
        <v>1.0294792500000001</v>
      </c>
      <c r="D460" s="12">
        <f ca="1">IF(A460&lt;$B$1,VLOOKUP(A460,[1]DI!$A$4:$B$15000,2,FALSE),0)</f>
        <v>0.1265</v>
      </c>
      <c r="E460" s="13">
        <f t="shared" ca="1" si="141"/>
        <v>1.0004727899999999</v>
      </c>
      <c r="F460" s="13">
        <f ca="1">(TRUNC(PRODUCT($E$12:$E459),16))</f>
        <v>1.08737444033624</v>
      </c>
      <c r="G460" s="13">
        <f t="shared" ca="1" si="142"/>
        <v>1.0598561434748901</v>
      </c>
      <c r="H460" s="13">
        <f t="shared" ca="1" si="143"/>
        <v>1.0259641799999999</v>
      </c>
      <c r="I460" s="12">
        <f t="shared" si="139"/>
        <v>0.1</v>
      </c>
      <c r="J460" s="30">
        <f t="shared" si="144"/>
        <v>44635</v>
      </c>
      <c r="K460" s="2">
        <f t="shared" si="145"/>
        <v>57</v>
      </c>
      <c r="L460" s="15">
        <f t="shared" si="146"/>
        <v>57</v>
      </c>
      <c r="M460" s="11">
        <f t="shared" si="147"/>
        <v>1.021792313</v>
      </c>
      <c r="N460" s="11">
        <f t="shared" ca="1" si="148"/>
        <v>1.0483223129999999</v>
      </c>
      <c r="O460" s="15">
        <f t="shared" si="149"/>
        <v>0</v>
      </c>
      <c r="P460" s="123">
        <f t="shared" ca="1" si="153"/>
        <v>0.19314046000000001</v>
      </c>
      <c r="Q460" s="19">
        <f t="shared" si="150"/>
        <v>0</v>
      </c>
      <c r="R460" s="13">
        <f t="shared" si="137"/>
        <v>0</v>
      </c>
      <c r="S460" s="13"/>
      <c r="T460" s="13"/>
      <c r="U460" s="13"/>
      <c r="V460" s="13"/>
      <c r="W460" s="4" t="str">
        <f t="shared" si="151"/>
        <v>J+P=</v>
      </c>
      <c r="X460" s="30">
        <f t="shared" si="152"/>
        <v>44727</v>
      </c>
      <c r="Y460" s="3"/>
      <c r="Z460" s="71">
        <f>[2]Plan1!$A530</f>
        <v>52352</v>
      </c>
      <c r="AA460" s="71" t="str">
        <f>[2]Plan1!$C530</f>
        <v>Dia do Trabalho</v>
      </c>
      <c r="AB460" s="64"/>
      <c r="AC460" s="1"/>
      <c r="AD460" s="3"/>
      <c r="AE460" s="3"/>
      <c r="AF460" s="3"/>
      <c r="AG460" s="3"/>
      <c r="AH460" s="3"/>
      <c r="AI460" s="10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ht="15.75" x14ac:dyDescent="0.25">
      <c r="A461" s="36">
        <f t="shared" ref="A461:A524" si="154">(A460+1)</f>
        <v>44719</v>
      </c>
      <c r="B461" s="14">
        <f t="shared" ca="1" si="138"/>
        <v>1.2236604800000002</v>
      </c>
      <c r="C461" s="13">
        <f t="shared" ca="1" si="140"/>
        <v>1.0294792500000001</v>
      </c>
      <c r="D461" s="12">
        <f ca="1">IF(A461&lt;$B$1,VLOOKUP(A461,[1]DI!$A$4:$B$15000,2,FALSE),0)</f>
        <v>0.1265</v>
      </c>
      <c r="E461" s="13">
        <f t="shared" ca="1" si="141"/>
        <v>1.0004727899999999</v>
      </c>
      <c r="F461" s="13">
        <f ca="1">(TRUNC(PRODUCT($E$12:$E460),16))</f>
        <v>1.0878885400978899</v>
      </c>
      <c r="G461" s="13">
        <f t="shared" ca="1" si="142"/>
        <v>1.0598561434748901</v>
      </c>
      <c r="H461" s="13">
        <f t="shared" ca="1" si="143"/>
        <v>1.02644925</v>
      </c>
      <c r="I461" s="12">
        <f t="shared" si="139"/>
        <v>0.1</v>
      </c>
      <c r="J461" s="30">
        <f t="shared" si="144"/>
        <v>44635</v>
      </c>
      <c r="K461" s="2">
        <f t="shared" si="145"/>
        <v>58</v>
      </c>
      <c r="L461" s="15">
        <f t="shared" si="146"/>
        <v>58</v>
      </c>
      <c r="M461" s="11">
        <f t="shared" si="147"/>
        <v>1.0221788430000001</v>
      </c>
      <c r="N461" s="11">
        <f t="shared" ca="1" si="148"/>
        <v>1.049214707</v>
      </c>
      <c r="O461" s="15">
        <f t="shared" si="149"/>
        <v>0</v>
      </c>
      <c r="P461" s="123">
        <f t="shared" ca="1" si="153"/>
        <v>0.19418123000000001</v>
      </c>
      <c r="Q461" s="19">
        <f t="shared" si="150"/>
        <v>0</v>
      </c>
      <c r="R461" s="13">
        <f t="shared" ref="R461:R524" si="155">IF(Q461&gt;0,TRUNC(Q461*C461,8),0)</f>
        <v>0</v>
      </c>
      <c r="S461" s="13"/>
      <c r="T461" s="13"/>
      <c r="U461" s="13"/>
      <c r="V461" s="13"/>
      <c r="W461" s="4" t="str">
        <f t="shared" si="151"/>
        <v>J+P=</v>
      </c>
      <c r="X461" s="30">
        <f t="shared" si="152"/>
        <v>44727</v>
      </c>
      <c r="Y461" s="3"/>
      <c r="Z461" s="71">
        <f>[2]Plan1!$A531</f>
        <v>52379</v>
      </c>
      <c r="AA461" s="71" t="str">
        <f>[2]Plan1!$C531</f>
        <v>Corpus Christi</v>
      </c>
      <c r="AB461" s="64"/>
      <c r="AC461" s="1"/>
      <c r="AD461" s="3"/>
      <c r="AE461" s="3"/>
      <c r="AF461" s="3"/>
      <c r="AG461" s="3"/>
      <c r="AH461" s="3"/>
      <c r="AI461" s="10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ht="15.75" x14ac:dyDescent="0.25">
      <c r="A462" s="36">
        <f t="shared" si="154"/>
        <v>44720</v>
      </c>
      <c r="B462" s="14">
        <f t="shared" ref="B462:B525" ca="1" si="156">IF(A462&lt;=TODAY(),C462+P462,IF(AND(A462&gt;TODAY(),A462&lt;=$B$1),IF(VLOOKUP(TODAY(),$A$10:$D$5000,4,FALSE)=0,"n.d",C462+P462),"n.d"))</f>
        <v>1.2247021200000001</v>
      </c>
      <c r="C462" s="13">
        <f t="shared" ca="1" si="140"/>
        <v>1.0294792500000001</v>
      </c>
      <c r="D462" s="12">
        <f ca="1">IF(A462&lt;$B$1,VLOOKUP(A462,[1]DI!$A$4:$B$15000,2,FALSE),0)</f>
        <v>0.1265</v>
      </c>
      <c r="E462" s="13">
        <f t="shared" ca="1" si="141"/>
        <v>1.0004727899999999</v>
      </c>
      <c r="F462" s="13">
        <f ca="1">(TRUNC(PRODUCT($E$12:$E461),16))</f>
        <v>1.0884028829207599</v>
      </c>
      <c r="G462" s="13">
        <f t="shared" ca="1" si="142"/>
        <v>1.0598561434748901</v>
      </c>
      <c r="H462" s="13">
        <f t="shared" ca="1" si="143"/>
        <v>1.0269345400000001</v>
      </c>
      <c r="I462" s="12">
        <f t="shared" ref="I462:I525" si="157">IF(O461&gt;0,VLOOKUP(A461,AG$160:AH$222,2),I461)</f>
        <v>0.1</v>
      </c>
      <c r="J462" s="30">
        <f t="shared" si="144"/>
        <v>44635</v>
      </c>
      <c r="K462" s="2">
        <f t="shared" si="145"/>
        <v>59</v>
      </c>
      <c r="L462" s="15">
        <f t="shared" si="146"/>
        <v>59</v>
      </c>
      <c r="M462" s="11">
        <f t="shared" si="147"/>
        <v>1.0225655199999999</v>
      </c>
      <c r="N462" s="11">
        <f t="shared" ca="1" si="148"/>
        <v>1.050107852</v>
      </c>
      <c r="O462" s="15">
        <f t="shared" si="149"/>
        <v>0</v>
      </c>
      <c r="P462" s="123">
        <f t="shared" ca="1" si="153"/>
        <v>0.19522286999999999</v>
      </c>
      <c r="Q462" s="19">
        <f t="shared" si="150"/>
        <v>0</v>
      </c>
      <c r="R462" s="13">
        <f t="shared" si="155"/>
        <v>0</v>
      </c>
      <c r="S462" s="13"/>
      <c r="T462" s="13"/>
      <c r="U462" s="13"/>
      <c r="V462" s="13"/>
      <c r="W462" s="4" t="str">
        <f t="shared" si="151"/>
        <v>J+P=</v>
      </c>
      <c r="X462" s="30">
        <f t="shared" si="152"/>
        <v>44727</v>
      </c>
      <c r="Y462" s="3"/>
      <c r="Z462" s="71">
        <f>[2]Plan1!$A532</f>
        <v>52481</v>
      </c>
      <c r="AA462" s="71" t="str">
        <f>[2]Plan1!$C532</f>
        <v>Independência do Brasil</v>
      </c>
      <c r="AB462" s="64"/>
      <c r="AC462" s="1"/>
      <c r="AD462" s="3"/>
      <c r="AE462" s="3"/>
      <c r="AF462" s="3"/>
      <c r="AG462" s="3"/>
      <c r="AH462" s="3"/>
      <c r="AI462" s="10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ht="15.75" x14ac:dyDescent="0.25">
      <c r="A463" s="36">
        <f t="shared" si="154"/>
        <v>44721</v>
      </c>
      <c r="B463" s="14">
        <f t="shared" ca="1" si="156"/>
        <v>1.2257446700000001</v>
      </c>
      <c r="C463" s="13">
        <f t="shared" ca="1" si="140"/>
        <v>1.0294792500000001</v>
      </c>
      <c r="D463" s="12">
        <f ca="1">IF(A463&lt;$B$1,VLOOKUP(A463,[1]DI!$A$4:$B$15000,2,FALSE),0)</f>
        <v>0.1265</v>
      </c>
      <c r="E463" s="13">
        <f t="shared" ca="1" si="141"/>
        <v>1.0004727899999999</v>
      </c>
      <c r="F463" s="13">
        <f ca="1">(TRUNC(PRODUCT($E$12:$E462),16))</f>
        <v>1.08891746891977</v>
      </c>
      <c r="G463" s="13">
        <f t="shared" ca="1" si="142"/>
        <v>1.0598561434748901</v>
      </c>
      <c r="H463" s="13">
        <f t="shared" ca="1" si="143"/>
        <v>1.02742007</v>
      </c>
      <c r="I463" s="12">
        <f t="shared" si="157"/>
        <v>0.1</v>
      </c>
      <c r="J463" s="30">
        <f t="shared" si="144"/>
        <v>44635</v>
      </c>
      <c r="K463" s="2">
        <f t="shared" si="145"/>
        <v>60</v>
      </c>
      <c r="L463" s="15">
        <f t="shared" si="146"/>
        <v>60</v>
      </c>
      <c r="M463" s="11">
        <f t="shared" si="147"/>
        <v>1.022952343</v>
      </c>
      <c r="N463" s="11">
        <f t="shared" ca="1" si="148"/>
        <v>1.0510017679999999</v>
      </c>
      <c r="O463" s="15">
        <f t="shared" si="149"/>
        <v>0</v>
      </c>
      <c r="P463" s="123">
        <f t="shared" ca="1" si="153"/>
        <v>0.19626542</v>
      </c>
      <c r="Q463" s="19">
        <f t="shared" si="150"/>
        <v>0</v>
      </c>
      <c r="R463" s="13">
        <f t="shared" si="155"/>
        <v>0</v>
      </c>
      <c r="S463" s="13"/>
      <c r="T463" s="13"/>
      <c r="U463" s="13"/>
      <c r="V463" s="13"/>
      <c r="W463" s="4" t="str">
        <f t="shared" si="151"/>
        <v>J+P=</v>
      </c>
      <c r="X463" s="30">
        <f t="shared" si="152"/>
        <v>44727</v>
      </c>
      <c r="Y463" s="3"/>
      <c r="Z463" s="71">
        <f>[2]Plan1!$A533</f>
        <v>52516</v>
      </c>
      <c r="AA463" s="71" t="str">
        <f>[2]Plan1!$C533</f>
        <v>Nossa Sr.a Aparecida - Padroeira do Brasil</v>
      </c>
      <c r="AB463" s="64"/>
      <c r="AC463" s="1"/>
      <c r="AD463" s="3"/>
      <c r="AE463" s="3"/>
      <c r="AF463" s="3"/>
      <c r="AG463" s="3"/>
      <c r="AH463" s="3"/>
      <c r="AI463" s="10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ht="15.75" x14ac:dyDescent="0.25">
      <c r="A464" s="36">
        <f t="shared" si="154"/>
        <v>44722</v>
      </c>
      <c r="B464" s="14">
        <f t="shared" ca="1" si="156"/>
        <v>1.2267880800000002</v>
      </c>
      <c r="C464" s="13">
        <f t="shared" ca="1" si="140"/>
        <v>1.0294792500000001</v>
      </c>
      <c r="D464" s="12">
        <f ca="1">IF(A464&lt;$B$1,VLOOKUP(A464,[1]DI!$A$4:$B$15000,2,FALSE),0)</f>
        <v>0.1265</v>
      </c>
      <c r="E464" s="13">
        <f t="shared" ca="1" si="141"/>
        <v>1.0004727899999999</v>
      </c>
      <c r="F464" s="13">
        <f ca="1">(TRUNC(PRODUCT($E$12:$E463),16))</f>
        <v>1.0894322982099001</v>
      </c>
      <c r="G464" s="13">
        <f t="shared" ca="1" si="142"/>
        <v>1.0598561434748901</v>
      </c>
      <c r="H464" s="13">
        <f t="shared" ca="1" si="143"/>
        <v>1.02790582</v>
      </c>
      <c r="I464" s="12">
        <f t="shared" si="157"/>
        <v>0.1</v>
      </c>
      <c r="J464" s="30">
        <f t="shared" si="144"/>
        <v>44635</v>
      </c>
      <c r="K464" s="2">
        <f t="shared" si="145"/>
        <v>61</v>
      </c>
      <c r="L464" s="15">
        <f t="shared" si="146"/>
        <v>61</v>
      </c>
      <c r="M464" s="11">
        <f t="shared" si="147"/>
        <v>1.0233393120000001</v>
      </c>
      <c r="N464" s="11">
        <f t="shared" ca="1" si="148"/>
        <v>1.051896435</v>
      </c>
      <c r="O464" s="15">
        <f t="shared" si="149"/>
        <v>0</v>
      </c>
      <c r="P464" s="123">
        <f t="shared" ca="1" si="153"/>
        <v>0.19730883000000002</v>
      </c>
      <c r="Q464" s="19">
        <f t="shared" si="150"/>
        <v>0</v>
      </c>
      <c r="R464" s="13">
        <f t="shared" si="155"/>
        <v>0</v>
      </c>
      <c r="S464" s="13"/>
      <c r="T464" s="13"/>
      <c r="U464" s="13"/>
      <c r="V464" s="13"/>
      <c r="W464" s="4" t="str">
        <f t="shared" si="151"/>
        <v>J+P=</v>
      </c>
      <c r="X464" s="30">
        <f t="shared" si="152"/>
        <v>44727</v>
      </c>
      <c r="Y464" s="3"/>
      <c r="Z464" s="71">
        <f>[2]Plan1!$A534</f>
        <v>52537</v>
      </c>
      <c r="AA464" s="71" t="str">
        <f>[2]Plan1!$C534</f>
        <v>Finados</v>
      </c>
      <c r="AB464" s="64"/>
      <c r="AC464" s="1"/>
      <c r="AD464" s="3"/>
      <c r="AE464" s="3"/>
      <c r="AF464" s="3"/>
      <c r="AG464" s="3"/>
      <c r="AH464" s="3"/>
      <c r="AI464" s="10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ht="15.75" x14ac:dyDescent="0.25">
      <c r="A465" s="36">
        <f t="shared" si="154"/>
        <v>44723</v>
      </c>
      <c r="B465" s="14">
        <f t="shared" ca="1" si="156"/>
        <v>1.2278323800000002</v>
      </c>
      <c r="C465" s="13">
        <f t="shared" ca="1" si="140"/>
        <v>1.0294792500000001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1.08994737090618</v>
      </c>
      <c r="G465" s="13">
        <f t="shared" ca="1" si="142"/>
        <v>1.0598561434748901</v>
      </c>
      <c r="H465" s="13">
        <f t="shared" ca="1" si="143"/>
        <v>1.0283918000000001</v>
      </c>
      <c r="I465" s="12">
        <f t="shared" si="157"/>
        <v>0.1</v>
      </c>
      <c r="J465" s="30">
        <f t="shared" si="144"/>
        <v>44635</v>
      </c>
      <c r="K465" s="2">
        <f t="shared" si="145"/>
        <v>61</v>
      </c>
      <c r="L465" s="15">
        <f t="shared" si="146"/>
        <v>62</v>
      </c>
      <c r="M465" s="11">
        <f t="shared" si="147"/>
        <v>1.0237264269999999</v>
      </c>
      <c r="N465" s="11">
        <f t="shared" ca="1" si="148"/>
        <v>1.0527918629999999</v>
      </c>
      <c r="O465" s="15">
        <f t="shared" si="149"/>
        <v>0</v>
      </c>
      <c r="P465" s="123">
        <f t="shared" ca="1" si="153"/>
        <v>0.19835312999999999</v>
      </c>
      <c r="Q465" s="19">
        <f t="shared" si="150"/>
        <v>0</v>
      </c>
      <c r="R465" s="13">
        <f t="shared" si="155"/>
        <v>0</v>
      </c>
      <c r="S465" s="13"/>
      <c r="T465" s="13"/>
      <c r="U465" s="13"/>
      <c r="V465" s="13"/>
      <c r="W465" s="4" t="str">
        <f t="shared" si="151"/>
        <v>J+P=</v>
      </c>
      <c r="X465" s="30">
        <f t="shared" si="152"/>
        <v>44727</v>
      </c>
      <c r="Y465" s="3"/>
      <c r="Z465" s="71">
        <f>[2]Plan1!$A535</f>
        <v>52550</v>
      </c>
      <c r="AA465" s="71" t="str">
        <f>[2]Plan1!$C535</f>
        <v>Proclamação da República</v>
      </c>
      <c r="AB465" s="64"/>
      <c r="AC465" s="1"/>
      <c r="AD465" s="3"/>
      <c r="AE465" s="3"/>
      <c r="AF465" s="3"/>
      <c r="AG465" s="3"/>
      <c r="AH465" s="3"/>
      <c r="AI465" s="10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ht="15.75" x14ac:dyDescent="0.25">
      <c r="A466" s="36">
        <f t="shared" si="154"/>
        <v>44724</v>
      </c>
      <c r="B466" s="14">
        <f t="shared" ca="1" si="156"/>
        <v>1.2278323800000002</v>
      </c>
      <c r="C466" s="13">
        <f t="shared" ca="1" si="140"/>
        <v>1.0294792500000001</v>
      </c>
      <c r="D466" s="12">
        <f ca="1">IF(A466&lt;$B$1,VLOOKUP(A466,[1]DI!$A$4:$B$15000,2,FALSE),0)</f>
        <v>0</v>
      </c>
      <c r="E466" s="13">
        <f t="shared" ca="1" si="141"/>
        <v>1</v>
      </c>
      <c r="F466" s="13">
        <f ca="1">(TRUNC(PRODUCT($E$12:$E465),16))</f>
        <v>1.08994737090618</v>
      </c>
      <c r="G466" s="13">
        <f t="shared" ca="1" si="142"/>
        <v>1.0598561434748901</v>
      </c>
      <c r="H466" s="13">
        <f t="shared" ca="1" si="143"/>
        <v>1.0283918000000001</v>
      </c>
      <c r="I466" s="12">
        <f t="shared" si="157"/>
        <v>0.1</v>
      </c>
      <c r="J466" s="30">
        <f t="shared" si="144"/>
        <v>44635</v>
      </c>
      <c r="K466" s="2">
        <f t="shared" si="145"/>
        <v>61</v>
      </c>
      <c r="L466" s="15">
        <f t="shared" si="146"/>
        <v>62</v>
      </c>
      <c r="M466" s="11">
        <f t="shared" si="147"/>
        <v>1.0237264269999999</v>
      </c>
      <c r="N466" s="11">
        <f t="shared" ca="1" si="148"/>
        <v>1.0527918629999999</v>
      </c>
      <c r="O466" s="15">
        <f t="shared" si="149"/>
        <v>0</v>
      </c>
      <c r="P466" s="123">
        <f t="shared" ca="1" si="153"/>
        <v>0.19835312999999999</v>
      </c>
      <c r="Q466" s="19">
        <f t="shared" si="150"/>
        <v>0</v>
      </c>
      <c r="R466" s="13">
        <f t="shared" si="155"/>
        <v>0</v>
      </c>
      <c r="S466" s="13"/>
      <c r="T466" s="13"/>
      <c r="U466" s="13"/>
      <c r="V466" s="13"/>
      <c r="W466" s="4" t="str">
        <f t="shared" si="151"/>
        <v>J+P=</v>
      </c>
      <c r="X466" s="30">
        <f t="shared" si="152"/>
        <v>44727</v>
      </c>
      <c r="Y466" s="3"/>
      <c r="Z466" s="71">
        <f>[2]Plan1!$A536</f>
        <v>52555</v>
      </c>
      <c r="AA466" s="71" t="str">
        <f>[2]Plan1!$C536</f>
        <v>Dia Nacional de Zumbi e da Consciência Negra</v>
      </c>
      <c r="AB466" s="64"/>
      <c r="AC466" s="1"/>
      <c r="AD466" s="3"/>
      <c r="AE466" s="3"/>
      <c r="AF466" s="3"/>
      <c r="AG466" s="3"/>
      <c r="AH466" s="3"/>
      <c r="AI466" s="10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ht="15.75" x14ac:dyDescent="0.25">
      <c r="A467" s="36">
        <f t="shared" si="154"/>
        <v>44725</v>
      </c>
      <c r="B467" s="14">
        <f t="shared" ca="1" si="156"/>
        <v>1.2278323800000002</v>
      </c>
      <c r="C467" s="13">
        <f t="shared" ca="1" si="140"/>
        <v>1.0294792500000001</v>
      </c>
      <c r="D467" s="12">
        <f ca="1">IF(A467&lt;$B$1,VLOOKUP(A467,[1]DI!$A$4:$B$15000,2,FALSE),0)</f>
        <v>0.1265</v>
      </c>
      <c r="E467" s="13">
        <f t="shared" ca="1" si="141"/>
        <v>1.0004727899999999</v>
      </c>
      <c r="F467" s="13">
        <f ca="1">(TRUNC(PRODUCT($E$12:$E466),16))</f>
        <v>1.08994737090618</v>
      </c>
      <c r="G467" s="13">
        <f t="shared" ca="1" si="142"/>
        <v>1.0598561434748901</v>
      </c>
      <c r="H467" s="13">
        <f t="shared" ca="1" si="143"/>
        <v>1.0283918000000001</v>
      </c>
      <c r="I467" s="12">
        <f t="shared" si="157"/>
        <v>0.1</v>
      </c>
      <c r="J467" s="30">
        <f t="shared" si="144"/>
        <v>44635</v>
      </c>
      <c r="K467" s="2">
        <f t="shared" si="145"/>
        <v>62</v>
      </c>
      <c r="L467" s="15">
        <f t="shared" si="146"/>
        <v>62</v>
      </c>
      <c r="M467" s="11">
        <f t="shared" si="147"/>
        <v>1.0237264269999999</v>
      </c>
      <c r="N467" s="11">
        <f t="shared" ca="1" si="148"/>
        <v>1.0527918629999999</v>
      </c>
      <c r="O467" s="15">
        <f t="shared" si="149"/>
        <v>0</v>
      </c>
      <c r="P467" s="123">
        <f t="shared" ca="1" si="153"/>
        <v>0.19835312999999999</v>
      </c>
      <c r="Q467" s="19">
        <f t="shared" si="150"/>
        <v>0</v>
      </c>
      <c r="R467" s="13">
        <f t="shared" si="155"/>
        <v>0</v>
      </c>
      <c r="S467" s="13"/>
      <c r="T467" s="13"/>
      <c r="U467" s="13"/>
      <c r="V467" s="13"/>
      <c r="W467" s="4" t="str">
        <f t="shared" si="151"/>
        <v>J+P=</v>
      </c>
      <c r="X467" s="30">
        <f t="shared" si="152"/>
        <v>44727</v>
      </c>
      <c r="Y467" s="3"/>
      <c r="Z467" s="71">
        <f>[2]Plan1!$A537</f>
        <v>52590</v>
      </c>
      <c r="AA467" s="71" t="str">
        <f>[2]Plan1!$C537</f>
        <v>Natal</v>
      </c>
      <c r="AB467" s="64"/>
      <c r="AC467" s="1"/>
      <c r="AD467" s="3"/>
      <c r="AE467" s="3"/>
      <c r="AF467" s="3"/>
      <c r="AG467" s="3"/>
      <c r="AH467" s="3"/>
      <c r="AI467" s="10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ht="15.75" x14ac:dyDescent="0.25">
      <c r="A468" s="36">
        <f t="shared" si="154"/>
        <v>44726</v>
      </c>
      <c r="B468" s="14">
        <f t="shared" ca="1" si="156"/>
        <v>1.2288775900000002</v>
      </c>
      <c r="C468" s="13">
        <f t="shared" ca="1" si="140"/>
        <v>1.0294792500000001</v>
      </c>
      <c r="D468" s="12">
        <f ca="1">IF(A468&lt;$B$1,VLOOKUP(A468,[1]DI!$A$4:$B$15000,2,FALSE),0)</f>
        <v>0.1265</v>
      </c>
      <c r="E468" s="13">
        <f t="shared" ca="1" si="141"/>
        <v>1.0004727899999999</v>
      </c>
      <c r="F468" s="13">
        <f ca="1">(TRUNC(PRODUCT($E$12:$E467),16))</f>
        <v>1.09046268712367</v>
      </c>
      <c r="G468" s="13">
        <f t="shared" ca="1" si="142"/>
        <v>1.0598561434748901</v>
      </c>
      <c r="H468" s="13">
        <f t="shared" ca="1" si="143"/>
        <v>1.0288780200000001</v>
      </c>
      <c r="I468" s="12">
        <f t="shared" si="157"/>
        <v>0.1</v>
      </c>
      <c r="J468" s="30">
        <f t="shared" si="144"/>
        <v>44635</v>
      </c>
      <c r="K468" s="2">
        <f t="shared" si="145"/>
        <v>63</v>
      </c>
      <c r="L468" s="15">
        <f t="shared" si="146"/>
        <v>63</v>
      </c>
      <c r="M468" s="11">
        <f t="shared" si="147"/>
        <v>1.024113689</v>
      </c>
      <c r="N468" s="11">
        <f t="shared" ca="1" si="148"/>
        <v>1.053688065</v>
      </c>
      <c r="O468" s="15">
        <f t="shared" si="149"/>
        <v>0</v>
      </c>
      <c r="P468" s="123">
        <f t="shared" ca="1" si="153"/>
        <v>0.19939834000000001</v>
      </c>
      <c r="Q468" s="19">
        <f t="shared" si="150"/>
        <v>0</v>
      </c>
      <c r="R468" s="13">
        <f t="shared" si="155"/>
        <v>0</v>
      </c>
      <c r="S468" s="13"/>
      <c r="T468" s="13"/>
      <c r="U468" s="13"/>
      <c r="V468" s="13"/>
      <c r="W468" s="4" t="str">
        <f t="shared" si="151"/>
        <v>J+P=</v>
      </c>
      <c r="X468" s="30">
        <f t="shared" si="152"/>
        <v>44727</v>
      </c>
      <c r="Y468" s="3"/>
      <c r="Z468" s="71">
        <f>[2]Plan1!$A538</f>
        <v>52597</v>
      </c>
      <c r="AA468" s="71" t="str">
        <f>[2]Plan1!$C538</f>
        <v>Confraternização Universal</v>
      </c>
      <c r="AB468" s="64"/>
      <c r="AC468" s="1"/>
      <c r="AD468" s="3"/>
      <c r="AE468" s="3"/>
      <c r="AF468" s="3"/>
      <c r="AG468" s="3"/>
      <c r="AH468" s="3"/>
      <c r="AI468" s="10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ht="18.75" x14ac:dyDescent="0.3">
      <c r="A469" s="129">
        <f t="shared" si="154"/>
        <v>44727</v>
      </c>
      <c r="B469" s="130">
        <f t="shared" ca="1" si="156"/>
        <v>1.2299236800000002</v>
      </c>
      <c r="C469" s="131">
        <f t="shared" ca="1" si="140"/>
        <v>1.0294792500000001</v>
      </c>
      <c r="D469" s="132">
        <f ca="1">IF(A469&lt;$B$1,VLOOKUP(A469,[1]DI!$A$4:$B$15000,2,FALSE),0)</f>
        <v>0.1265</v>
      </c>
      <c r="E469" s="131">
        <f t="shared" ca="1" si="141"/>
        <v>1.0004727899999999</v>
      </c>
      <c r="F469" s="131">
        <f ca="1">(TRUNC(PRODUCT($E$12:$E468),16))</f>
        <v>1.09097824697751</v>
      </c>
      <c r="G469" s="131">
        <f t="shared" ca="1" si="142"/>
        <v>1.0598561434748901</v>
      </c>
      <c r="H469" s="131">
        <f t="shared" ca="1" si="143"/>
        <v>1.02936446</v>
      </c>
      <c r="I469" s="132">
        <f t="shared" si="157"/>
        <v>0.1</v>
      </c>
      <c r="J469" s="129">
        <f t="shared" si="144"/>
        <v>44635</v>
      </c>
      <c r="K469" s="133">
        <f t="shared" si="145"/>
        <v>64</v>
      </c>
      <c r="L469" s="134">
        <f t="shared" si="146"/>
        <v>64</v>
      </c>
      <c r="M469" s="135">
        <f t="shared" si="147"/>
        <v>1.0245010969999999</v>
      </c>
      <c r="N469" s="135">
        <f t="shared" ca="1" si="148"/>
        <v>1.054585018</v>
      </c>
      <c r="O469" s="134">
        <f t="shared" si="149"/>
        <v>2</v>
      </c>
      <c r="P469" s="137">
        <f t="shared" ca="1" si="153"/>
        <v>0.20044443000000001</v>
      </c>
      <c r="Q469" s="136">
        <f t="shared" si="150"/>
        <v>0</v>
      </c>
      <c r="R469" s="131">
        <f t="shared" si="155"/>
        <v>0</v>
      </c>
      <c r="S469" s="127">
        <f ca="1">TRUNC(0.03*$P469,8)</f>
        <v>6.0133299999999999E-3</v>
      </c>
      <c r="T469" s="13"/>
      <c r="U469" s="13"/>
      <c r="V469" s="13"/>
      <c r="W469" s="4" t="str">
        <f t="shared" si="151"/>
        <v>J+P=</v>
      </c>
      <c r="X469" s="30">
        <f t="shared" si="152"/>
        <v>44727</v>
      </c>
      <c r="Y469" s="3"/>
      <c r="Z469" s="71">
        <f>[2]Plan1!$A539</f>
        <v>52656</v>
      </c>
      <c r="AA469" s="71" t="str">
        <f>[2]Plan1!$C539</f>
        <v>Carnaval</v>
      </c>
      <c r="AB469" s="64"/>
      <c r="AC469" s="1"/>
      <c r="AD469" s="3"/>
      <c r="AE469" s="3"/>
      <c r="AF469" s="3"/>
      <c r="AG469" s="3"/>
      <c r="AH469" s="3"/>
      <c r="AI469" s="10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36">
        <f t="shared" si="154"/>
        <v>44728</v>
      </c>
      <c r="B470" s="14">
        <f t="shared" ca="1" si="156"/>
        <v>1.0303556</v>
      </c>
      <c r="C470" s="13">
        <f t="shared" ca="1" si="140"/>
        <v>1.0294792500000001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1.0914940505829001</v>
      </c>
      <c r="G470" s="13">
        <f t="shared" ca="1" si="142"/>
        <v>1.09097824697751</v>
      </c>
      <c r="H470" s="13">
        <f t="shared" ca="1" si="143"/>
        <v>1.0004727899999999</v>
      </c>
      <c r="I470" s="12">
        <f t="shared" si="157"/>
        <v>0.1</v>
      </c>
      <c r="J470" s="30">
        <f t="shared" si="144"/>
        <v>44727</v>
      </c>
      <c r="K470" s="2">
        <f t="shared" si="145"/>
        <v>1</v>
      </c>
      <c r="L470" s="15">
        <f t="shared" si="146"/>
        <v>1</v>
      </c>
      <c r="M470" s="11">
        <f t="shared" si="147"/>
        <v>1.000378287</v>
      </c>
      <c r="N470" s="11">
        <f t="shared" ca="1" si="148"/>
        <v>1.000851256</v>
      </c>
      <c r="O470" s="15">
        <f t="shared" si="149"/>
        <v>0</v>
      </c>
      <c r="P470" s="13">
        <f t="shared" ref="P470:P504" ca="1" si="158">TRUNC(((N470-1)*C470),8)</f>
        <v>8.7635000000000002E-4</v>
      </c>
      <c r="Q470" s="19">
        <f t="shared" si="150"/>
        <v>0</v>
      </c>
      <c r="R470" s="13">
        <f t="shared" si="155"/>
        <v>0</v>
      </c>
      <c r="S470" s="13"/>
      <c r="T470" s="13"/>
      <c r="U470" s="13"/>
      <c r="V470" s="13"/>
      <c r="W470" s="4" t="str">
        <f t="shared" si="151"/>
        <v>J=</v>
      </c>
      <c r="X470" s="30">
        <f t="shared" si="152"/>
        <v>44757</v>
      </c>
      <c r="Y470" s="3"/>
      <c r="Z470" s="71">
        <f>[2]Plan1!$A540</f>
        <v>52657</v>
      </c>
      <c r="AA470" s="71" t="str">
        <f>[2]Plan1!$C540</f>
        <v>Carnaval</v>
      </c>
      <c r="AB470" s="64"/>
      <c r="AC470" s="1"/>
      <c r="AD470" s="3"/>
      <c r="AE470" s="3"/>
      <c r="AF470" s="3"/>
      <c r="AG470" s="3"/>
      <c r="AH470" s="3"/>
      <c r="AI470" s="10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36">
        <f t="shared" si="154"/>
        <v>44729</v>
      </c>
      <c r="B471" s="14">
        <f t="shared" ca="1" si="156"/>
        <v>1.0303556</v>
      </c>
      <c r="C471" s="13">
        <f t="shared" ca="1" si="140"/>
        <v>1.0294792500000001</v>
      </c>
      <c r="D471" s="12">
        <f ca="1">IF(A471&lt;$B$1,VLOOKUP(A471,[1]DI!$A$4:$B$15000,2,FALSE),0)</f>
        <v>0.13150000000000001</v>
      </c>
      <c r="E471" s="13">
        <f t="shared" ca="1" si="141"/>
        <v>1.0004903700000001</v>
      </c>
      <c r="F471" s="13">
        <f ca="1">(TRUNC(PRODUCT($E$12:$E470),16))</f>
        <v>1.0914940505829001</v>
      </c>
      <c r="G471" s="13">
        <f t="shared" ca="1" si="142"/>
        <v>1.09097824697751</v>
      </c>
      <c r="H471" s="13">
        <f t="shared" ca="1" si="143"/>
        <v>1.0004727899999999</v>
      </c>
      <c r="I471" s="12">
        <f t="shared" si="157"/>
        <v>0.1</v>
      </c>
      <c r="J471" s="30">
        <f t="shared" si="144"/>
        <v>44727</v>
      </c>
      <c r="K471" s="2">
        <f t="shared" si="145"/>
        <v>1</v>
      </c>
      <c r="L471" s="15">
        <f t="shared" si="146"/>
        <v>1</v>
      </c>
      <c r="M471" s="11">
        <f t="shared" si="147"/>
        <v>1.000378287</v>
      </c>
      <c r="N471" s="11">
        <f t="shared" ca="1" si="148"/>
        <v>1.000851256</v>
      </c>
      <c r="O471" s="15">
        <f t="shared" si="149"/>
        <v>0</v>
      </c>
      <c r="P471" s="13">
        <f t="shared" ca="1" si="158"/>
        <v>8.7635000000000002E-4</v>
      </c>
      <c r="Q471" s="19">
        <f t="shared" si="150"/>
        <v>0</v>
      </c>
      <c r="R471" s="13">
        <f t="shared" si="155"/>
        <v>0</v>
      </c>
      <c r="S471" s="13"/>
      <c r="T471" s="13"/>
      <c r="U471" s="13"/>
      <c r="V471" s="13"/>
      <c r="W471" s="4" t="str">
        <f t="shared" si="151"/>
        <v>J=</v>
      </c>
      <c r="X471" s="30">
        <f t="shared" si="152"/>
        <v>44757</v>
      </c>
      <c r="Y471" s="3"/>
      <c r="Z471" s="71">
        <f>[2]Plan1!$A541</f>
        <v>52702</v>
      </c>
      <c r="AA471" s="71" t="str">
        <f>[2]Plan1!$C541</f>
        <v>Paixão de Cristo</v>
      </c>
      <c r="AB471" s="64"/>
      <c r="AC471" s="1"/>
      <c r="AD471" s="3"/>
      <c r="AE471" s="3"/>
      <c r="AF471" s="3"/>
      <c r="AG471" s="3"/>
      <c r="AH471" s="3"/>
      <c r="AI471" s="10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36">
        <f t="shared" si="154"/>
        <v>44730</v>
      </c>
      <c r="B472" s="14">
        <f t="shared" ca="1" si="156"/>
        <v>1.0308608500000001</v>
      </c>
      <c r="C472" s="13">
        <f t="shared" ca="1" si="140"/>
        <v>1.0294792500000001</v>
      </c>
      <c r="D472" s="12">
        <f ca="1">IF(A472&lt;$B$1,VLOOKUP(A472,[1]DI!$A$4:$B$15000,2,FALSE),0)</f>
        <v>0</v>
      </c>
      <c r="E472" s="13">
        <f t="shared" ca="1" si="141"/>
        <v>1</v>
      </c>
      <c r="F472" s="13">
        <f ca="1">(TRUNC(PRODUCT($E$12:$E471),16))</f>
        <v>1.0920292865204799</v>
      </c>
      <c r="G472" s="13">
        <f t="shared" ca="1" si="142"/>
        <v>1.09097824697751</v>
      </c>
      <c r="H472" s="13">
        <f t="shared" ca="1" si="143"/>
        <v>1.0009633899999999</v>
      </c>
      <c r="I472" s="12">
        <f t="shared" si="157"/>
        <v>0.1</v>
      </c>
      <c r="J472" s="30">
        <f t="shared" si="144"/>
        <v>44727</v>
      </c>
      <c r="K472" s="2">
        <f t="shared" si="145"/>
        <v>1</v>
      </c>
      <c r="L472" s="15">
        <f t="shared" si="146"/>
        <v>1</v>
      </c>
      <c r="M472" s="11">
        <f t="shared" si="147"/>
        <v>1.000378287</v>
      </c>
      <c r="N472" s="11">
        <f t="shared" ca="1" si="148"/>
        <v>1.001342041</v>
      </c>
      <c r="O472" s="15">
        <f t="shared" si="149"/>
        <v>0</v>
      </c>
      <c r="P472" s="13">
        <f t="shared" ca="1" si="158"/>
        <v>1.3816E-3</v>
      </c>
      <c r="Q472" s="19">
        <f t="shared" si="150"/>
        <v>0</v>
      </c>
      <c r="R472" s="13">
        <f t="shared" si="155"/>
        <v>0</v>
      </c>
      <c r="S472" s="13"/>
      <c r="T472" s="13"/>
      <c r="U472" s="13"/>
      <c r="V472" s="13"/>
      <c r="W472" s="4" t="str">
        <f t="shared" si="151"/>
        <v>J=</v>
      </c>
      <c r="X472" s="30">
        <f t="shared" si="152"/>
        <v>44757</v>
      </c>
      <c r="Y472" s="3"/>
      <c r="Z472" s="71">
        <f>[2]Plan1!$A542</f>
        <v>52708</v>
      </c>
      <c r="AA472" s="71" t="str">
        <f>[2]Plan1!$C542</f>
        <v>Tiradentes</v>
      </c>
      <c r="AB472" s="64"/>
      <c r="AC472" s="1"/>
      <c r="AD472" s="3"/>
      <c r="AE472" s="3"/>
      <c r="AF472" s="3"/>
      <c r="AG472" s="3"/>
      <c r="AH472" s="3"/>
      <c r="AI472" s="10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36">
        <f t="shared" si="154"/>
        <v>44731</v>
      </c>
      <c r="B473" s="14">
        <f t="shared" ca="1" si="156"/>
        <v>1.0308608500000001</v>
      </c>
      <c r="C473" s="13">
        <f t="shared" ca="1" si="140"/>
        <v>1.0294792500000001</v>
      </c>
      <c r="D473" s="12">
        <f ca="1">IF(A473&lt;$B$1,VLOOKUP(A473,[1]DI!$A$4:$B$15000,2,FALSE),0)</f>
        <v>0</v>
      </c>
      <c r="E473" s="13">
        <f t="shared" ca="1" si="141"/>
        <v>1</v>
      </c>
      <c r="F473" s="13">
        <f ca="1">(TRUNC(PRODUCT($E$12:$E472),16))</f>
        <v>1.0920292865204799</v>
      </c>
      <c r="G473" s="13">
        <f t="shared" ca="1" si="142"/>
        <v>1.09097824697751</v>
      </c>
      <c r="H473" s="13">
        <f t="shared" ca="1" si="143"/>
        <v>1.0009633899999999</v>
      </c>
      <c r="I473" s="12">
        <f t="shared" si="157"/>
        <v>0.1</v>
      </c>
      <c r="J473" s="30">
        <f t="shared" si="144"/>
        <v>44727</v>
      </c>
      <c r="K473" s="2">
        <f t="shared" si="145"/>
        <v>1</v>
      </c>
      <c r="L473" s="15">
        <f t="shared" si="146"/>
        <v>1</v>
      </c>
      <c r="M473" s="11">
        <f t="shared" si="147"/>
        <v>1.000378287</v>
      </c>
      <c r="N473" s="11">
        <f t="shared" ca="1" si="148"/>
        <v>1.001342041</v>
      </c>
      <c r="O473" s="15">
        <f t="shared" si="149"/>
        <v>0</v>
      </c>
      <c r="P473" s="13">
        <f t="shared" ca="1" si="158"/>
        <v>1.3816E-3</v>
      </c>
      <c r="Q473" s="19">
        <f t="shared" si="150"/>
        <v>0</v>
      </c>
      <c r="R473" s="13">
        <f t="shared" si="155"/>
        <v>0</v>
      </c>
      <c r="S473" s="13"/>
      <c r="T473" s="13"/>
      <c r="U473" s="13"/>
      <c r="V473" s="13"/>
      <c r="W473" s="4" t="str">
        <f t="shared" si="151"/>
        <v>J=</v>
      </c>
      <c r="X473" s="30">
        <f t="shared" si="152"/>
        <v>44757</v>
      </c>
      <c r="Y473" s="3"/>
      <c r="Z473" s="71">
        <f>[2]Plan1!$A543</f>
        <v>52718</v>
      </c>
      <c r="AA473" s="71" t="str">
        <f>[2]Plan1!$C543</f>
        <v>Dia do Trabalho</v>
      </c>
      <c r="AB473" s="64"/>
      <c r="AC473" s="1"/>
      <c r="AD473" s="3"/>
      <c r="AE473" s="3"/>
      <c r="AF473" s="3"/>
      <c r="AG473" s="3"/>
      <c r="AH473" s="3"/>
      <c r="AI473" s="10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36">
        <f t="shared" si="154"/>
        <v>44732</v>
      </c>
      <c r="B474" s="14">
        <f t="shared" ca="1" si="156"/>
        <v>1.03125081</v>
      </c>
      <c r="C474" s="13">
        <f t="shared" ca="1" si="140"/>
        <v>1.0294792500000001</v>
      </c>
      <c r="D474" s="12">
        <f ca="1">IF(A474&lt;$B$1,VLOOKUP(A474,[1]DI!$A$4:$B$15000,2,FALSE),0)</f>
        <v>0.13150000000000001</v>
      </c>
      <c r="E474" s="13">
        <f t="shared" ca="1" si="141"/>
        <v>1.0004903700000001</v>
      </c>
      <c r="F474" s="13">
        <f ca="1">(TRUNC(PRODUCT($E$12:$E473),16))</f>
        <v>1.0920292865204799</v>
      </c>
      <c r="G474" s="13">
        <f t="shared" ca="1" si="142"/>
        <v>1.09097824697751</v>
      </c>
      <c r="H474" s="13">
        <f t="shared" ca="1" si="143"/>
        <v>1.0009633899999999</v>
      </c>
      <c r="I474" s="12">
        <f t="shared" si="157"/>
        <v>0.1</v>
      </c>
      <c r="J474" s="30">
        <f t="shared" si="144"/>
        <v>44727</v>
      </c>
      <c r="K474" s="2">
        <f t="shared" si="145"/>
        <v>2</v>
      </c>
      <c r="L474" s="15">
        <f t="shared" si="146"/>
        <v>2</v>
      </c>
      <c r="M474" s="11">
        <f t="shared" si="147"/>
        <v>1.0007567159999999</v>
      </c>
      <c r="N474" s="11">
        <f t="shared" ca="1" si="148"/>
        <v>1.001720835</v>
      </c>
      <c r="O474" s="15">
        <f t="shared" si="149"/>
        <v>0</v>
      </c>
      <c r="P474" s="13">
        <f t="shared" ca="1" si="158"/>
        <v>1.7715599999999999E-3</v>
      </c>
      <c r="Q474" s="19">
        <f t="shared" si="150"/>
        <v>0</v>
      </c>
      <c r="R474" s="13">
        <f t="shared" si="155"/>
        <v>0</v>
      </c>
      <c r="S474" s="13"/>
      <c r="T474" s="13"/>
      <c r="U474" s="13"/>
      <c r="V474" s="13"/>
      <c r="W474" s="4" t="str">
        <f t="shared" si="151"/>
        <v>J=</v>
      </c>
      <c r="X474" s="30">
        <f t="shared" si="152"/>
        <v>44757</v>
      </c>
      <c r="Y474" s="3"/>
      <c r="Z474" s="71">
        <f>[2]Plan1!$A544</f>
        <v>52764</v>
      </c>
      <c r="AA474" s="71" t="str">
        <f>[2]Plan1!$C544</f>
        <v>Corpus Christi</v>
      </c>
      <c r="AB474" s="64"/>
      <c r="AC474" s="1"/>
      <c r="AD474" s="3"/>
      <c r="AE474" s="3"/>
      <c r="AF474" s="3"/>
      <c r="AG474" s="3"/>
      <c r="AH474" s="3"/>
      <c r="AI474" s="10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36">
        <f t="shared" si="154"/>
        <v>44733</v>
      </c>
      <c r="B475" s="14">
        <f t="shared" ca="1" si="156"/>
        <v>1.0321468</v>
      </c>
      <c r="C475" s="13">
        <f t="shared" ca="1" si="140"/>
        <v>1.0294792500000001</v>
      </c>
      <c r="D475" s="12">
        <f ca="1">IF(A475&lt;$B$1,VLOOKUP(A475,[1]DI!$A$4:$B$15000,2,FALSE),0)</f>
        <v>0.13150000000000001</v>
      </c>
      <c r="E475" s="13">
        <f t="shared" ca="1" si="141"/>
        <v>1.0004903700000001</v>
      </c>
      <c r="F475" s="13">
        <f ca="1">(TRUNC(PRODUCT($E$12:$E474),16))</f>
        <v>1.0925647849217199</v>
      </c>
      <c r="G475" s="13">
        <f t="shared" ca="1" si="142"/>
        <v>1.09097824697751</v>
      </c>
      <c r="H475" s="13">
        <f t="shared" ca="1" si="143"/>
        <v>1.00145423</v>
      </c>
      <c r="I475" s="12">
        <f t="shared" si="157"/>
        <v>0.1</v>
      </c>
      <c r="J475" s="30">
        <f t="shared" si="144"/>
        <v>44727</v>
      </c>
      <c r="K475" s="2">
        <f t="shared" si="145"/>
        <v>3</v>
      </c>
      <c r="L475" s="15">
        <f t="shared" si="146"/>
        <v>3</v>
      </c>
      <c r="M475" s="11">
        <f t="shared" si="147"/>
        <v>1.001135289</v>
      </c>
      <c r="N475" s="11">
        <f t="shared" ca="1" si="148"/>
        <v>1.0025911700000001</v>
      </c>
      <c r="O475" s="15">
        <f t="shared" si="149"/>
        <v>0</v>
      </c>
      <c r="P475" s="13">
        <f t="shared" ca="1" si="158"/>
        <v>2.6675499999999999E-3</v>
      </c>
      <c r="Q475" s="19">
        <f t="shared" si="150"/>
        <v>0</v>
      </c>
      <c r="R475" s="13">
        <f t="shared" si="155"/>
        <v>0</v>
      </c>
      <c r="S475" s="13"/>
      <c r="T475" s="13"/>
      <c r="U475" s="13"/>
      <c r="V475" s="13"/>
      <c r="W475" s="4" t="str">
        <f t="shared" si="151"/>
        <v>J=</v>
      </c>
      <c r="X475" s="30">
        <f t="shared" si="152"/>
        <v>44757</v>
      </c>
      <c r="Y475" s="3"/>
      <c r="Z475" s="71">
        <f>[2]Plan1!$A545</f>
        <v>52847</v>
      </c>
      <c r="AA475" s="71" t="str">
        <f>[2]Plan1!$C545</f>
        <v>Independência do Brasil</v>
      </c>
      <c r="AB475" s="64"/>
      <c r="AC475" s="1"/>
      <c r="AD475" s="3"/>
      <c r="AE475" s="3"/>
      <c r="AF475" s="3"/>
      <c r="AG475" s="3"/>
      <c r="AH475" s="3"/>
      <c r="AI475" s="10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36">
        <f t="shared" si="154"/>
        <v>44734</v>
      </c>
      <c r="B476" s="14">
        <f t="shared" ca="1" si="156"/>
        <v>1.03304358</v>
      </c>
      <c r="C476" s="13">
        <f t="shared" ca="1" si="140"/>
        <v>1.0294792500000001</v>
      </c>
      <c r="D476" s="12">
        <f ca="1">IF(A476&lt;$B$1,VLOOKUP(A476,[1]DI!$A$4:$B$15000,2,FALSE),0)</f>
        <v>0.13150000000000001</v>
      </c>
      <c r="E476" s="13">
        <f t="shared" ca="1" si="141"/>
        <v>1.0004903700000001</v>
      </c>
      <c r="F476" s="13">
        <f ca="1">(TRUNC(PRODUCT($E$12:$E475),16))</f>
        <v>1.0931005459153</v>
      </c>
      <c r="G476" s="13">
        <f t="shared" ca="1" si="142"/>
        <v>1.09097824697751</v>
      </c>
      <c r="H476" s="13">
        <f t="shared" ca="1" si="143"/>
        <v>1.0019453199999999</v>
      </c>
      <c r="I476" s="12">
        <f t="shared" si="157"/>
        <v>0.1</v>
      </c>
      <c r="J476" s="30">
        <f t="shared" si="144"/>
        <v>44727</v>
      </c>
      <c r="K476" s="2">
        <f t="shared" si="145"/>
        <v>4</v>
      </c>
      <c r="L476" s="15">
        <f t="shared" si="146"/>
        <v>4</v>
      </c>
      <c r="M476" s="11">
        <f t="shared" si="147"/>
        <v>1.001514005</v>
      </c>
      <c r="N476" s="11">
        <f t="shared" ca="1" si="148"/>
        <v>1.00346227</v>
      </c>
      <c r="O476" s="15">
        <f t="shared" si="149"/>
        <v>0</v>
      </c>
      <c r="P476" s="13">
        <f t="shared" ca="1" si="158"/>
        <v>3.5643300000000001E-3</v>
      </c>
      <c r="Q476" s="19">
        <f t="shared" si="150"/>
        <v>0</v>
      </c>
      <c r="R476" s="13">
        <f t="shared" si="155"/>
        <v>0</v>
      </c>
      <c r="S476" s="13"/>
      <c r="T476" s="13"/>
      <c r="U476" s="13"/>
      <c r="V476" s="13"/>
      <c r="W476" s="4" t="str">
        <f t="shared" si="151"/>
        <v>J=</v>
      </c>
      <c r="X476" s="30">
        <f t="shared" si="152"/>
        <v>44757</v>
      </c>
      <c r="Y476" s="3"/>
      <c r="Z476" s="71">
        <f>[2]Plan1!$A546</f>
        <v>52882</v>
      </c>
      <c r="AA476" s="71" t="str">
        <f>[2]Plan1!$C546</f>
        <v>Nossa Sr.a Aparecida - Padroeira do Brasil</v>
      </c>
      <c r="AB476" s="64"/>
      <c r="AC476" s="1"/>
      <c r="AD476" s="3"/>
      <c r="AE476" s="3"/>
      <c r="AF476" s="3"/>
      <c r="AG476" s="3"/>
      <c r="AH476" s="3"/>
      <c r="AI476" s="10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36">
        <f t="shared" si="154"/>
        <v>44735</v>
      </c>
      <c r="B477" s="14">
        <f t="shared" ca="1" si="156"/>
        <v>1.0339411300000001</v>
      </c>
      <c r="C477" s="13">
        <f t="shared" ca="1" si="140"/>
        <v>1.0294792500000001</v>
      </c>
      <c r="D477" s="12">
        <f ca="1">IF(A477&lt;$B$1,VLOOKUP(A477,[1]DI!$A$4:$B$15000,2,FALSE),0)</f>
        <v>0.13150000000000001</v>
      </c>
      <c r="E477" s="13">
        <f t="shared" ca="1" si="141"/>
        <v>1.0004903700000001</v>
      </c>
      <c r="F477" s="13">
        <f ca="1">(TRUNC(PRODUCT($E$12:$E476),16))</f>
        <v>1.0936365696300001</v>
      </c>
      <c r="G477" s="13">
        <f t="shared" ca="1" si="142"/>
        <v>1.09097824697751</v>
      </c>
      <c r="H477" s="13">
        <f t="shared" ca="1" si="143"/>
        <v>1.00243664</v>
      </c>
      <c r="I477" s="12">
        <f t="shared" si="157"/>
        <v>0.1</v>
      </c>
      <c r="J477" s="30">
        <f t="shared" si="144"/>
        <v>44727</v>
      </c>
      <c r="K477" s="2">
        <f t="shared" si="145"/>
        <v>5</v>
      </c>
      <c r="L477" s="15">
        <f t="shared" si="146"/>
        <v>5</v>
      </c>
      <c r="M477" s="11">
        <f t="shared" si="147"/>
        <v>1.001892864</v>
      </c>
      <c r="N477" s="11">
        <f t="shared" ca="1" si="148"/>
        <v>1.0043341160000001</v>
      </c>
      <c r="O477" s="15">
        <f t="shared" si="149"/>
        <v>0</v>
      </c>
      <c r="P477" s="13">
        <f t="shared" ca="1" si="158"/>
        <v>4.4618799999999997E-3</v>
      </c>
      <c r="Q477" s="19">
        <f t="shared" si="150"/>
        <v>0</v>
      </c>
      <c r="R477" s="13">
        <f t="shared" si="155"/>
        <v>0</v>
      </c>
      <c r="S477" s="13"/>
      <c r="T477" s="13"/>
      <c r="U477" s="13"/>
      <c r="V477" s="13"/>
      <c r="W477" s="4" t="str">
        <f t="shared" si="151"/>
        <v>J=</v>
      </c>
      <c r="X477" s="30">
        <f t="shared" si="152"/>
        <v>44757</v>
      </c>
      <c r="Y477" s="3"/>
      <c r="Z477" s="71">
        <f>[2]Plan1!$A547</f>
        <v>52903</v>
      </c>
      <c r="AA477" s="71" t="str">
        <f>[2]Plan1!$C547</f>
        <v>Finados</v>
      </c>
      <c r="AB477" s="64"/>
      <c r="AC477" s="1"/>
      <c r="AD477" s="3"/>
      <c r="AE477" s="3"/>
      <c r="AF477" s="3"/>
      <c r="AG477" s="3"/>
      <c r="AH477" s="3"/>
      <c r="AI477" s="10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36">
        <f t="shared" si="154"/>
        <v>44736</v>
      </c>
      <c r="B478" s="14">
        <f t="shared" ca="1" si="156"/>
        <v>1.0348394700000001</v>
      </c>
      <c r="C478" s="13">
        <f t="shared" ca="1" si="140"/>
        <v>1.0294792500000001</v>
      </c>
      <c r="D478" s="12">
        <f ca="1">IF(A478&lt;$B$1,VLOOKUP(A478,[1]DI!$A$4:$B$15000,2,FALSE),0)</f>
        <v>0.13150000000000001</v>
      </c>
      <c r="E478" s="13">
        <f t="shared" ca="1" si="141"/>
        <v>1.0004903700000001</v>
      </c>
      <c r="F478" s="13">
        <f ca="1">(TRUNC(PRODUCT($E$12:$E477),16))</f>
        <v>1.09417285619465</v>
      </c>
      <c r="G478" s="13">
        <f t="shared" ca="1" si="142"/>
        <v>1.09097824697751</v>
      </c>
      <c r="H478" s="13">
        <f t="shared" ca="1" si="143"/>
        <v>1.0029282100000001</v>
      </c>
      <c r="I478" s="12">
        <f t="shared" si="157"/>
        <v>0.1</v>
      </c>
      <c r="J478" s="30">
        <f t="shared" si="144"/>
        <v>44727</v>
      </c>
      <c r="K478" s="2">
        <f t="shared" si="145"/>
        <v>6</v>
      </c>
      <c r="L478" s="15">
        <f t="shared" si="146"/>
        <v>6</v>
      </c>
      <c r="M478" s="11">
        <f t="shared" si="147"/>
        <v>1.0022718669999999</v>
      </c>
      <c r="N478" s="11">
        <f t="shared" ca="1" si="148"/>
        <v>1.00520673</v>
      </c>
      <c r="O478" s="15">
        <f t="shared" si="149"/>
        <v>0</v>
      </c>
      <c r="P478" s="13">
        <f t="shared" ca="1" si="158"/>
        <v>5.3602199999999997E-3</v>
      </c>
      <c r="Q478" s="19">
        <f t="shared" si="150"/>
        <v>0</v>
      </c>
      <c r="R478" s="13">
        <f t="shared" si="155"/>
        <v>0</v>
      </c>
      <c r="S478" s="13"/>
      <c r="T478" s="13"/>
      <c r="U478" s="13"/>
      <c r="V478" s="13"/>
      <c r="W478" s="4" t="str">
        <f t="shared" si="151"/>
        <v>J=</v>
      </c>
      <c r="X478" s="30">
        <f t="shared" si="152"/>
        <v>44757</v>
      </c>
      <c r="Y478" s="3"/>
      <c r="Z478" s="71">
        <f>[2]Plan1!$A548</f>
        <v>52916</v>
      </c>
      <c r="AA478" s="71" t="str">
        <f>[2]Plan1!$C548</f>
        <v>Proclamação da República</v>
      </c>
      <c r="AB478" s="64"/>
      <c r="AC478" s="1"/>
      <c r="AD478" s="3"/>
      <c r="AE478" s="3"/>
      <c r="AF478" s="3"/>
      <c r="AG478" s="3"/>
      <c r="AH478" s="3"/>
      <c r="AI478" s="10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36">
        <f t="shared" si="154"/>
        <v>44737</v>
      </c>
      <c r="B479" s="14">
        <f t="shared" ca="1" si="156"/>
        <v>1.0357385700000001</v>
      </c>
      <c r="C479" s="13">
        <f t="shared" ca="1" si="140"/>
        <v>1.0294792500000001</v>
      </c>
      <c r="D479" s="12">
        <f ca="1">IF(A479&lt;$B$1,VLOOKUP(A479,[1]DI!$A$4:$B$15000,2,FALSE),0)</f>
        <v>0</v>
      </c>
      <c r="E479" s="13">
        <f t="shared" ca="1" si="141"/>
        <v>1</v>
      </c>
      <c r="F479" s="13">
        <f ca="1">(TRUNC(PRODUCT($E$12:$E478),16))</f>
        <v>1.0947094057381399</v>
      </c>
      <c r="G479" s="13">
        <f t="shared" ca="1" si="142"/>
        <v>1.09097824697751</v>
      </c>
      <c r="H479" s="13">
        <f t="shared" ca="1" si="143"/>
        <v>1.0034200099999999</v>
      </c>
      <c r="I479" s="12">
        <f t="shared" si="157"/>
        <v>0.1</v>
      </c>
      <c r="J479" s="30">
        <f t="shared" si="144"/>
        <v>44727</v>
      </c>
      <c r="K479" s="2">
        <f t="shared" si="145"/>
        <v>6</v>
      </c>
      <c r="L479" s="15">
        <f t="shared" si="146"/>
        <v>7</v>
      </c>
      <c r="M479" s="11">
        <f t="shared" si="147"/>
        <v>1.0026510129999999</v>
      </c>
      <c r="N479" s="11">
        <f t="shared" ca="1" si="148"/>
        <v>1.0060800889999999</v>
      </c>
      <c r="O479" s="15">
        <f t="shared" si="149"/>
        <v>0</v>
      </c>
      <c r="P479" s="13">
        <f t="shared" ca="1" si="158"/>
        <v>6.2593199999999996E-3</v>
      </c>
      <c r="Q479" s="19">
        <f t="shared" si="150"/>
        <v>0</v>
      </c>
      <c r="R479" s="13">
        <f t="shared" si="155"/>
        <v>0</v>
      </c>
      <c r="S479" s="13"/>
      <c r="T479" s="13"/>
      <c r="U479" s="13"/>
      <c r="V479" s="13"/>
      <c r="W479" s="4" t="str">
        <f t="shared" si="151"/>
        <v>J=</v>
      </c>
      <c r="X479" s="30">
        <f t="shared" si="152"/>
        <v>44757</v>
      </c>
      <c r="Y479" s="3"/>
      <c r="Z479" s="71">
        <f>[2]Plan1!$A549</f>
        <v>52921</v>
      </c>
      <c r="AA479" s="71" t="str">
        <f>[2]Plan1!$C549</f>
        <v>Dia Nacional de Zumbi e da Consciência Negra</v>
      </c>
      <c r="AB479" s="64"/>
      <c r="AC479" s="1"/>
      <c r="AD479" s="3"/>
      <c r="AE479" s="3"/>
      <c r="AF479" s="3"/>
      <c r="AG479" s="3"/>
      <c r="AH479" s="3"/>
      <c r="AI479" s="10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36">
        <f t="shared" si="154"/>
        <v>44738</v>
      </c>
      <c r="B480" s="14">
        <f t="shared" ca="1" si="156"/>
        <v>1.0357385700000001</v>
      </c>
      <c r="C480" s="13">
        <f t="shared" ca="1" si="140"/>
        <v>1.0294792500000001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1.0947094057381399</v>
      </c>
      <c r="G480" s="13">
        <f t="shared" ca="1" si="142"/>
        <v>1.09097824697751</v>
      </c>
      <c r="H480" s="13">
        <f t="shared" ca="1" si="143"/>
        <v>1.0034200099999999</v>
      </c>
      <c r="I480" s="12">
        <f t="shared" si="157"/>
        <v>0.1</v>
      </c>
      <c r="J480" s="30">
        <f t="shared" si="144"/>
        <v>44727</v>
      </c>
      <c r="K480" s="2">
        <f t="shared" si="145"/>
        <v>6</v>
      </c>
      <c r="L480" s="15">
        <f t="shared" si="146"/>
        <v>7</v>
      </c>
      <c r="M480" s="11">
        <f t="shared" si="147"/>
        <v>1.0026510129999999</v>
      </c>
      <c r="N480" s="11">
        <f t="shared" ca="1" si="148"/>
        <v>1.0060800889999999</v>
      </c>
      <c r="O480" s="15">
        <f t="shared" si="149"/>
        <v>0</v>
      </c>
      <c r="P480" s="13">
        <f t="shared" ca="1" si="158"/>
        <v>6.2593199999999996E-3</v>
      </c>
      <c r="Q480" s="19">
        <f t="shared" si="150"/>
        <v>0</v>
      </c>
      <c r="R480" s="13">
        <f t="shared" si="155"/>
        <v>0</v>
      </c>
      <c r="S480" s="13"/>
      <c r="T480" s="13"/>
      <c r="U480" s="13"/>
      <c r="V480" s="13"/>
      <c r="W480" s="4" t="str">
        <f t="shared" si="151"/>
        <v>J=</v>
      </c>
      <c r="X480" s="30">
        <f t="shared" si="152"/>
        <v>44757</v>
      </c>
      <c r="Y480" s="3"/>
      <c r="Z480" s="71">
        <f>[2]Plan1!$A550</f>
        <v>52956</v>
      </c>
      <c r="AA480" s="71" t="str">
        <f>[2]Plan1!$C550</f>
        <v>Natal</v>
      </c>
      <c r="AB480" s="64"/>
      <c r="AC480" s="1"/>
      <c r="AD480" s="3"/>
      <c r="AE480" s="3"/>
      <c r="AF480" s="3"/>
      <c r="AG480" s="3"/>
      <c r="AH480" s="3"/>
      <c r="AI480" s="10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36">
        <f t="shared" si="154"/>
        <v>44739</v>
      </c>
      <c r="B481" s="14">
        <f t="shared" ca="1" si="156"/>
        <v>1.0357385700000001</v>
      </c>
      <c r="C481" s="13">
        <f t="shared" ca="1" si="140"/>
        <v>1.0294792500000001</v>
      </c>
      <c r="D481" s="12">
        <f ca="1">IF(A481&lt;$B$1,VLOOKUP(A481,[1]DI!$A$4:$B$15000,2,FALSE),0)</f>
        <v>0.13150000000000001</v>
      </c>
      <c r="E481" s="13">
        <f t="shared" ca="1" si="141"/>
        <v>1.0004903700000001</v>
      </c>
      <c r="F481" s="13">
        <f ca="1">(TRUNC(PRODUCT($E$12:$E480),16))</f>
        <v>1.0947094057381399</v>
      </c>
      <c r="G481" s="13">
        <f t="shared" ca="1" si="142"/>
        <v>1.09097824697751</v>
      </c>
      <c r="H481" s="13">
        <f t="shared" ca="1" si="143"/>
        <v>1.0034200099999999</v>
      </c>
      <c r="I481" s="12">
        <f t="shared" si="157"/>
        <v>0.1</v>
      </c>
      <c r="J481" s="30">
        <f t="shared" si="144"/>
        <v>44727</v>
      </c>
      <c r="K481" s="2">
        <f t="shared" si="145"/>
        <v>7</v>
      </c>
      <c r="L481" s="15">
        <f t="shared" si="146"/>
        <v>7</v>
      </c>
      <c r="M481" s="11">
        <f t="shared" si="147"/>
        <v>1.0026510129999999</v>
      </c>
      <c r="N481" s="11">
        <f t="shared" ca="1" si="148"/>
        <v>1.0060800889999999</v>
      </c>
      <c r="O481" s="15">
        <f t="shared" si="149"/>
        <v>0</v>
      </c>
      <c r="P481" s="13">
        <f t="shared" ca="1" si="158"/>
        <v>6.2593199999999996E-3</v>
      </c>
      <c r="Q481" s="19">
        <f t="shared" si="150"/>
        <v>0</v>
      </c>
      <c r="R481" s="13">
        <f t="shared" si="155"/>
        <v>0</v>
      </c>
      <c r="S481" s="13"/>
      <c r="T481" s="13"/>
      <c r="U481" s="13"/>
      <c r="V481" s="13"/>
      <c r="W481" s="4" t="str">
        <f t="shared" si="151"/>
        <v>J=</v>
      </c>
      <c r="X481" s="30">
        <f t="shared" si="152"/>
        <v>44757</v>
      </c>
      <c r="Y481" s="3"/>
      <c r="Z481" s="71">
        <f>[2]Plan1!$A551</f>
        <v>52963</v>
      </c>
      <c r="AA481" s="71" t="str">
        <f>[2]Plan1!$C551</f>
        <v>Confraternização Universal</v>
      </c>
      <c r="AB481" s="64"/>
      <c r="AC481" s="1"/>
      <c r="AD481" s="3"/>
      <c r="AE481" s="3"/>
      <c r="AF481" s="3"/>
      <c r="AG481" s="3"/>
      <c r="AH481" s="3"/>
      <c r="AI481" s="10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36">
        <f t="shared" si="154"/>
        <v>44740</v>
      </c>
      <c r="B482" s="14">
        <f t="shared" ca="1" si="156"/>
        <v>1.03663847</v>
      </c>
      <c r="C482" s="13">
        <f t="shared" ca="1" si="140"/>
        <v>1.0294792500000001</v>
      </c>
      <c r="D482" s="12">
        <f ca="1">IF(A482&lt;$B$1,VLOOKUP(A482,[1]DI!$A$4:$B$15000,2,FALSE),0)</f>
        <v>0.13150000000000001</v>
      </c>
      <c r="E482" s="13">
        <f t="shared" ca="1" si="141"/>
        <v>1.0004903700000001</v>
      </c>
      <c r="F482" s="13">
        <f ca="1">(TRUNC(PRODUCT($E$12:$E481),16))</f>
        <v>1.09524621838943</v>
      </c>
      <c r="G482" s="13">
        <f t="shared" ca="1" si="142"/>
        <v>1.09097824697751</v>
      </c>
      <c r="H482" s="13">
        <f t="shared" ca="1" si="143"/>
        <v>1.00391206</v>
      </c>
      <c r="I482" s="12">
        <f t="shared" si="157"/>
        <v>0.1</v>
      </c>
      <c r="J482" s="30">
        <f t="shared" si="144"/>
        <v>44727</v>
      </c>
      <c r="K482" s="2">
        <f t="shared" si="145"/>
        <v>8</v>
      </c>
      <c r="L482" s="15">
        <f t="shared" si="146"/>
        <v>8</v>
      </c>
      <c r="M482" s="11">
        <f t="shared" si="147"/>
        <v>1.003030302</v>
      </c>
      <c r="N482" s="11">
        <f t="shared" ca="1" si="148"/>
        <v>1.0069542170000001</v>
      </c>
      <c r="O482" s="15">
        <f t="shared" si="149"/>
        <v>0</v>
      </c>
      <c r="P482" s="13">
        <f t="shared" ca="1" si="158"/>
        <v>7.15922E-3</v>
      </c>
      <c r="Q482" s="19">
        <f t="shared" si="150"/>
        <v>0</v>
      </c>
      <c r="R482" s="13">
        <f t="shared" si="155"/>
        <v>0</v>
      </c>
      <c r="S482" s="13"/>
      <c r="T482" s="13"/>
      <c r="U482" s="13"/>
      <c r="V482" s="13"/>
      <c r="W482" s="4" t="str">
        <f t="shared" si="151"/>
        <v>J=</v>
      </c>
      <c r="X482" s="30">
        <f t="shared" si="152"/>
        <v>44757</v>
      </c>
      <c r="Y482" s="3"/>
      <c r="Z482" s="71">
        <f>[2]Plan1!$A552</f>
        <v>53013</v>
      </c>
      <c r="AA482" s="71" t="str">
        <f>[2]Plan1!$C552</f>
        <v>Carnaval</v>
      </c>
      <c r="AB482" s="64"/>
      <c r="AC482" s="1"/>
      <c r="AD482" s="3"/>
      <c r="AE482" s="3"/>
      <c r="AF482" s="3"/>
      <c r="AG482" s="3"/>
      <c r="AH482" s="3"/>
      <c r="AI482" s="10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36">
        <f t="shared" si="154"/>
        <v>44741</v>
      </c>
      <c r="B483" s="14">
        <f t="shared" ca="1" si="156"/>
        <v>1.03753914</v>
      </c>
      <c r="C483" s="13">
        <f t="shared" ca="1" si="140"/>
        <v>1.0294792500000001</v>
      </c>
      <c r="D483" s="12">
        <f ca="1">IF(A483&lt;$B$1,VLOOKUP(A483,[1]DI!$A$4:$B$15000,2,FALSE),0)</f>
        <v>0.13150000000000001</v>
      </c>
      <c r="E483" s="13">
        <f t="shared" ca="1" si="141"/>
        <v>1.0004903700000001</v>
      </c>
      <c r="F483" s="13">
        <f ca="1">(TRUNC(PRODUCT($E$12:$E482),16))</f>
        <v>1.0957832942775401</v>
      </c>
      <c r="G483" s="13">
        <f t="shared" ca="1" si="142"/>
        <v>1.09097824697751</v>
      </c>
      <c r="H483" s="13">
        <f t="shared" ca="1" si="143"/>
        <v>1.0044043499999999</v>
      </c>
      <c r="I483" s="12">
        <f t="shared" si="157"/>
        <v>0.1</v>
      </c>
      <c r="J483" s="30">
        <f t="shared" si="144"/>
        <v>44727</v>
      </c>
      <c r="K483" s="2">
        <f t="shared" si="145"/>
        <v>9</v>
      </c>
      <c r="L483" s="15">
        <f t="shared" si="146"/>
        <v>9</v>
      </c>
      <c r="M483" s="11">
        <f t="shared" si="147"/>
        <v>1.003409735</v>
      </c>
      <c r="N483" s="11">
        <f t="shared" ca="1" si="148"/>
        <v>1.0078291029999999</v>
      </c>
      <c r="O483" s="15">
        <f t="shared" si="149"/>
        <v>0</v>
      </c>
      <c r="P483" s="13">
        <f t="shared" ca="1" si="158"/>
        <v>8.0598900000000001E-3</v>
      </c>
      <c r="Q483" s="19">
        <f t="shared" si="150"/>
        <v>0</v>
      </c>
      <c r="R483" s="13">
        <f t="shared" si="155"/>
        <v>0</v>
      </c>
      <c r="S483" s="13"/>
      <c r="T483" s="13"/>
      <c r="U483" s="13"/>
      <c r="V483" s="13"/>
      <c r="W483" s="4" t="str">
        <f t="shared" si="151"/>
        <v>J=</v>
      </c>
      <c r="X483" s="30">
        <f t="shared" si="152"/>
        <v>44757</v>
      </c>
      <c r="Y483" s="3"/>
      <c r="Z483" s="71">
        <f>[2]Plan1!$A553</f>
        <v>53014</v>
      </c>
      <c r="AA483" s="71" t="str">
        <f>[2]Plan1!$C553</f>
        <v>Carnaval</v>
      </c>
      <c r="AB483" s="64"/>
      <c r="AC483" s="1"/>
      <c r="AD483" s="3"/>
      <c r="AE483" s="3"/>
      <c r="AF483" s="3"/>
      <c r="AG483" s="3"/>
      <c r="AH483" s="3"/>
      <c r="AI483" s="10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36">
        <f t="shared" si="154"/>
        <v>44742</v>
      </c>
      <c r="B484" s="14">
        <f t="shared" ca="1" si="156"/>
        <v>1.0384406000000002</v>
      </c>
      <c r="C484" s="13">
        <f t="shared" ca="1" si="140"/>
        <v>1.0294792500000001</v>
      </c>
      <c r="D484" s="12">
        <f ca="1">IF(A484&lt;$B$1,VLOOKUP(A484,[1]DI!$A$4:$B$15000,2,FALSE),0)</f>
        <v>0.13150000000000001</v>
      </c>
      <c r="E484" s="13">
        <f t="shared" ca="1" si="141"/>
        <v>1.0004903700000001</v>
      </c>
      <c r="F484" s="13">
        <f ca="1">(TRUNC(PRODUCT($E$12:$E483),16))</f>
        <v>1.0963206335315601</v>
      </c>
      <c r="G484" s="13">
        <f t="shared" ca="1" si="142"/>
        <v>1.09097824697751</v>
      </c>
      <c r="H484" s="13">
        <f t="shared" ca="1" si="143"/>
        <v>1.00489688</v>
      </c>
      <c r="I484" s="12">
        <f t="shared" si="157"/>
        <v>0.1</v>
      </c>
      <c r="J484" s="30">
        <f t="shared" si="144"/>
        <v>44727</v>
      </c>
      <c r="K484" s="2">
        <f t="shared" si="145"/>
        <v>10</v>
      </c>
      <c r="L484" s="15">
        <f t="shared" si="146"/>
        <v>10</v>
      </c>
      <c r="M484" s="11">
        <f t="shared" si="147"/>
        <v>1.003789311</v>
      </c>
      <c r="N484" s="11">
        <f t="shared" ca="1" si="148"/>
        <v>1.0087047469999999</v>
      </c>
      <c r="O484" s="15">
        <f t="shared" si="149"/>
        <v>0</v>
      </c>
      <c r="P484" s="13">
        <f t="shared" ca="1" si="158"/>
        <v>8.9613499999999999E-3</v>
      </c>
      <c r="Q484" s="19">
        <f t="shared" si="150"/>
        <v>0</v>
      </c>
      <c r="R484" s="13">
        <f t="shared" si="155"/>
        <v>0</v>
      </c>
      <c r="S484" s="13"/>
      <c r="T484" s="13"/>
      <c r="U484" s="13"/>
      <c r="V484" s="13"/>
      <c r="W484" s="4" t="str">
        <f t="shared" si="151"/>
        <v>J=</v>
      </c>
      <c r="X484" s="30">
        <f t="shared" si="152"/>
        <v>44757</v>
      </c>
      <c r="Y484" s="3"/>
      <c r="Z484" s="71">
        <f>[2]Plan1!$A554</f>
        <v>53059</v>
      </c>
      <c r="AA484" s="71" t="str">
        <f>[2]Plan1!$C554</f>
        <v>Paixão de Cristo</v>
      </c>
      <c r="AB484" s="64"/>
      <c r="AC484" s="1"/>
      <c r="AD484" s="3"/>
      <c r="AE484" s="3"/>
      <c r="AF484" s="3"/>
      <c r="AG484" s="3"/>
      <c r="AH484" s="3"/>
      <c r="AI484" s="10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36">
        <f t="shared" si="154"/>
        <v>44743</v>
      </c>
      <c r="B485" s="14">
        <f t="shared" ca="1" si="156"/>
        <v>1.03934284</v>
      </c>
      <c r="C485" s="13">
        <f t="shared" ca="1" si="140"/>
        <v>1.0294792500000001</v>
      </c>
      <c r="D485" s="12">
        <f ca="1">IF(A485&lt;$B$1,VLOOKUP(A485,[1]DI!$A$4:$B$15000,2,FALSE),0)</f>
        <v>0.13150000000000001</v>
      </c>
      <c r="E485" s="13">
        <f t="shared" ca="1" si="141"/>
        <v>1.0004903700000001</v>
      </c>
      <c r="F485" s="13">
        <f ca="1">(TRUNC(PRODUCT($E$12:$E484),16))</f>
        <v>1.0968582362806201</v>
      </c>
      <c r="G485" s="13">
        <f t="shared" ca="1" si="142"/>
        <v>1.09097824697751</v>
      </c>
      <c r="H485" s="13">
        <f t="shared" ca="1" si="143"/>
        <v>1.0053896499999999</v>
      </c>
      <c r="I485" s="12">
        <f t="shared" si="157"/>
        <v>0.1</v>
      </c>
      <c r="J485" s="30">
        <f t="shared" si="144"/>
        <v>44727</v>
      </c>
      <c r="K485" s="2">
        <f t="shared" si="145"/>
        <v>11</v>
      </c>
      <c r="L485" s="15">
        <f t="shared" si="146"/>
        <v>11</v>
      </c>
      <c r="M485" s="11">
        <f t="shared" si="147"/>
        <v>1.004169031</v>
      </c>
      <c r="N485" s="11">
        <f t="shared" ca="1" si="148"/>
        <v>1.0095811509999999</v>
      </c>
      <c r="O485" s="15">
        <f t="shared" si="149"/>
        <v>0</v>
      </c>
      <c r="P485" s="13">
        <f t="shared" ca="1" si="158"/>
        <v>9.8635900000000002E-3</v>
      </c>
      <c r="Q485" s="19">
        <f t="shared" si="150"/>
        <v>0</v>
      </c>
      <c r="R485" s="13">
        <f t="shared" si="155"/>
        <v>0</v>
      </c>
      <c r="S485" s="13"/>
      <c r="T485" s="13"/>
      <c r="U485" s="13"/>
      <c r="V485" s="13"/>
      <c r="W485" s="4" t="str">
        <f t="shared" si="151"/>
        <v>J=</v>
      </c>
      <c r="X485" s="30">
        <f t="shared" si="152"/>
        <v>44757</v>
      </c>
      <c r="Y485" s="3"/>
      <c r="Z485" s="71">
        <f>[2]Plan1!$A555</f>
        <v>53073</v>
      </c>
      <c r="AA485" s="71" t="str">
        <f>[2]Plan1!$C555</f>
        <v>Tiradentes</v>
      </c>
      <c r="AB485" s="65"/>
      <c r="AC485" s="23"/>
      <c r="AD485" s="20"/>
      <c r="AE485" s="20"/>
      <c r="AF485" s="20"/>
      <c r="AG485" s="20"/>
      <c r="AH485" s="3"/>
      <c r="AI485" s="10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36">
        <f t="shared" si="154"/>
        <v>44744</v>
      </c>
      <c r="B486" s="14">
        <f t="shared" ca="1" si="156"/>
        <v>1.04024586</v>
      </c>
      <c r="C486" s="13">
        <f t="shared" ca="1" si="140"/>
        <v>1.0294792500000001</v>
      </c>
      <c r="D486" s="12">
        <f ca="1">IF(A486&lt;$B$1,VLOOKUP(A486,[1]DI!$A$4:$B$15000,2,FALSE),0)</f>
        <v>0</v>
      </c>
      <c r="E486" s="13">
        <f t="shared" ca="1" si="141"/>
        <v>1</v>
      </c>
      <c r="F486" s="13">
        <f ca="1">(TRUNC(PRODUCT($E$12:$E485),16))</f>
        <v>1.09739610265395</v>
      </c>
      <c r="G486" s="13">
        <f t="shared" ca="1" si="142"/>
        <v>1.09097824697751</v>
      </c>
      <c r="H486" s="13">
        <f t="shared" ca="1" si="143"/>
        <v>1.0058826599999999</v>
      </c>
      <c r="I486" s="12">
        <f t="shared" si="157"/>
        <v>0.1</v>
      </c>
      <c r="J486" s="30">
        <f t="shared" si="144"/>
        <v>44727</v>
      </c>
      <c r="K486" s="2">
        <f t="shared" si="145"/>
        <v>11</v>
      </c>
      <c r="L486" s="15">
        <f t="shared" si="146"/>
        <v>12</v>
      </c>
      <c r="M486" s="11">
        <f t="shared" si="147"/>
        <v>1.0045488950000001</v>
      </c>
      <c r="N486" s="11">
        <f t="shared" ca="1" si="148"/>
        <v>1.0104583149999999</v>
      </c>
      <c r="O486" s="15">
        <f t="shared" si="149"/>
        <v>0</v>
      </c>
      <c r="P486" s="13">
        <f t="shared" ca="1" si="158"/>
        <v>1.0766609999999999E-2</v>
      </c>
      <c r="Q486" s="19">
        <f t="shared" si="150"/>
        <v>0</v>
      </c>
      <c r="R486" s="13">
        <f t="shared" si="155"/>
        <v>0</v>
      </c>
      <c r="S486" s="13"/>
      <c r="T486" s="13"/>
      <c r="U486" s="13"/>
      <c r="V486" s="13"/>
      <c r="W486" s="4" t="str">
        <f t="shared" si="151"/>
        <v>J=</v>
      </c>
      <c r="X486" s="30">
        <f t="shared" si="152"/>
        <v>44757</v>
      </c>
      <c r="Y486" s="3"/>
      <c r="Z486" s="71">
        <f>[2]Plan1!$A556</f>
        <v>53083</v>
      </c>
      <c r="AA486" s="71" t="str">
        <f>[2]Plan1!$C556</f>
        <v>Dia do Trabalho</v>
      </c>
      <c r="AB486" s="65"/>
      <c r="AC486" s="23"/>
      <c r="AD486" s="20"/>
      <c r="AE486" s="20"/>
      <c r="AF486" s="20"/>
      <c r="AG486" s="20"/>
      <c r="AH486" s="3"/>
      <c r="AI486" s="10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36">
        <f t="shared" si="154"/>
        <v>44745</v>
      </c>
      <c r="B487" s="14">
        <f t="shared" ca="1" si="156"/>
        <v>1.04024586</v>
      </c>
      <c r="C487" s="13">
        <f t="shared" ca="1" si="140"/>
        <v>1.0294792500000001</v>
      </c>
      <c r="D487" s="12">
        <f ca="1">IF(A487&lt;$B$1,VLOOKUP(A487,[1]DI!$A$4:$B$15000,2,FALSE),0)</f>
        <v>0</v>
      </c>
      <c r="E487" s="13">
        <f t="shared" ca="1" si="141"/>
        <v>1</v>
      </c>
      <c r="F487" s="13">
        <f ca="1">(TRUNC(PRODUCT($E$12:$E486),16))</f>
        <v>1.09739610265395</v>
      </c>
      <c r="G487" s="13">
        <f t="shared" ca="1" si="142"/>
        <v>1.09097824697751</v>
      </c>
      <c r="H487" s="13">
        <f t="shared" ca="1" si="143"/>
        <v>1.0058826599999999</v>
      </c>
      <c r="I487" s="12">
        <f t="shared" si="157"/>
        <v>0.1</v>
      </c>
      <c r="J487" s="30">
        <f t="shared" si="144"/>
        <v>44727</v>
      </c>
      <c r="K487" s="2">
        <f t="shared" si="145"/>
        <v>11</v>
      </c>
      <c r="L487" s="15">
        <f t="shared" si="146"/>
        <v>12</v>
      </c>
      <c r="M487" s="11">
        <f t="shared" si="147"/>
        <v>1.0045488950000001</v>
      </c>
      <c r="N487" s="11">
        <f t="shared" ca="1" si="148"/>
        <v>1.0104583149999999</v>
      </c>
      <c r="O487" s="15">
        <f t="shared" si="149"/>
        <v>0</v>
      </c>
      <c r="P487" s="13">
        <f t="shared" ca="1" si="158"/>
        <v>1.0766609999999999E-2</v>
      </c>
      <c r="Q487" s="19">
        <f t="shared" si="150"/>
        <v>0</v>
      </c>
      <c r="R487" s="13">
        <f t="shared" si="155"/>
        <v>0</v>
      </c>
      <c r="S487" s="13"/>
      <c r="T487" s="13"/>
      <c r="U487" s="13"/>
      <c r="V487" s="13"/>
      <c r="W487" s="4" t="str">
        <f t="shared" si="151"/>
        <v>J=</v>
      </c>
      <c r="X487" s="30">
        <f t="shared" si="152"/>
        <v>44757</v>
      </c>
      <c r="Y487" s="3"/>
      <c r="Z487" s="71">
        <f>[2]Plan1!$A557</f>
        <v>53121</v>
      </c>
      <c r="AA487" s="71" t="str">
        <f>[2]Plan1!$C557</f>
        <v>Corpus Christi</v>
      </c>
      <c r="AB487" s="64"/>
      <c r="AC487" s="1"/>
      <c r="AD487" s="3"/>
      <c r="AE487" s="3"/>
      <c r="AF487" s="3"/>
      <c r="AG487" s="3"/>
      <c r="AH487" s="3"/>
      <c r="AI487" s="10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36">
        <f t="shared" si="154"/>
        <v>44746</v>
      </c>
      <c r="B488" s="14">
        <f t="shared" ca="1" si="156"/>
        <v>1.04024586</v>
      </c>
      <c r="C488" s="13">
        <f t="shared" ca="1" si="140"/>
        <v>1.0294792500000001</v>
      </c>
      <c r="D488" s="12">
        <f ca="1">IF(A488&lt;$B$1,VLOOKUP(A488,[1]DI!$A$4:$B$15000,2,FALSE),0)</f>
        <v>0.13150000000000001</v>
      </c>
      <c r="E488" s="13">
        <f t="shared" ca="1" si="141"/>
        <v>1.0004903700000001</v>
      </c>
      <c r="F488" s="13">
        <f ca="1">(TRUNC(PRODUCT($E$12:$E487),16))</f>
        <v>1.09739610265395</v>
      </c>
      <c r="G488" s="13">
        <f t="shared" ca="1" si="142"/>
        <v>1.09097824697751</v>
      </c>
      <c r="H488" s="13">
        <f t="shared" ca="1" si="143"/>
        <v>1.0058826599999999</v>
      </c>
      <c r="I488" s="12">
        <f t="shared" si="157"/>
        <v>0.1</v>
      </c>
      <c r="J488" s="30">
        <f t="shared" si="144"/>
        <v>44727</v>
      </c>
      <c r="K488" s="2">
        <f t="shared" si="145"/>
        <v>12</v>
      </c>
      <c r="L488" s="15">
        <f t="shared" si="146"/>
        <v>12</v>
      </c>
      <c r="M488" s="11">
        <f t="shared" si="147"/>
        <v>1.0045488950000001</v>
      </c>
      <c r="N488" s="11">
        <f t="shared" ca="1" si="148"/>
        <v>1.0104583149999999</v>
      </c>
      <c r="O488" s="15">
        <f t="shared" si="149"/>
        <v>0</v>
      </c>
      <c r="P488" s="13">
        <f t="shared" ca="1" si="158"/>
        <v>1.0766609999999999E-2</v>
      </c>
      <c r="Q488" s="19">
        <f t="shared" si="150"/>
        <v>0</v>
      </c>
      <c r="R488" s="13">
        <f t="shared" si="155"/>
        <v>0</v>
      </c>
      <c r="S488" s="13"/>
      <c r="T488" s="13"/>
      <c r="U488" s="13"/>
      <c r="V488" s="13"/>
      <c r="W488" s="4" t="str">
        <f t="shared" si="151"/>
        <v>J=</v>
      </c>
      <c r="X488" s="30">
        <f t="shared" si="152"/>
        <v>44757</v>
      </c>
      <c r="Y488" s="3"/>
      <c r="Z488" s="71">
        <f>[2]Plan1!$A558</f>
        <v>53212</v>
      </c>
      <c r="AA488" s="71" t="str">
        <f>[2]Plan1!$C558</f>
        <v>Independência do Brasil</v>
      </c>
      <c r="AB488" s="64"/>
      <c r="AC488" s="1"/>
      <c r="AD488" s="3"/>
      <c r="AE488" s="3"/>
      <c r="AF488" s="3"/>
      <c r="AG488" s="3"/>
      <c r="AH488" s="3"/>
      <c r="AI488" s="10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36">
        <f t="shared" si="154"/>
        <v>44747</v>
      </c>
      <c r="B489" s="14">
        <f t="shared" ca="1" si="156"/>
        <v>1.04114968</v>
      </c>
      <c r="C489" s="13">
        <f t="shared" ca="1" si="140"/>
        <v>1.0294792500000001</v>
      </c>
      <c r="D489" s="12">
        <f ca="1">IF(A489&lt;$B$1,VLOOKUP(A489,[1]DI!$A$4:$B$15000,2,FALSE),0)</f>
        <v>0.13150000000000001</v>
      </c>
      <c r="E489" s="13">
        <f t="shared" ca="1" si="141"/>
        <v>1.0004903700000001</v>
      </c>
      <c r="F489" s="13">
        <f ca="1">(TRUNC(PRODUCT($E$12:$E488),16))</f>
        <v>1.0979342327808099</v>
      </c>
      <c r="G489" s="13">
        <f t="shared" ca="1" si="142"/>
        <v>1.09097824697751</v>
      </c>
      <c r="H489" s="13">
        <f t="shared" ca="1" si="143"/>
        <v>1.00637592</v>
      </c>
      <c r="I489" s="12">
        <f t="shared" si="157"/>
        <v>0.1</v>
      </c>
      <c r="J489" s="30">
        <f t="shared" si="144"/>
        <v>44727</v>
      </c>
      <c r="K489" s="2">
        <f t="shared" si="145"/>
        <v>13</v>
      </c>
      <c r="L489" s="15">
        <f t="shared" si="146"/>
        <v>13</v>
      </c>
      <c r="M489" s="11">
        <f t="shared" si="147"/>
        <v>1.0049289020000001</v>
      </c>
      <c r="N489" s="11">
        <f t="shared" ca="1" si="148"/>
        <v>1.0113362480000001</v>
      </c>
      <c r="O489" s="15">
        <f t="shared" si="149"/>
        <v>0</v>
      </c>
      <c r="P489" s="13">
        <f t="shared" ca="1" si="158"/>
        <v>1.1670430000000001E-2</v>
      </c>
      <c r="Q489" s="19">
        <f t="shared" si="150"/>
        <v>0</v>
      </c>
      <c r="R489" s="13">
        <f t="shared" si="155"/>
        <v>0</v>
      </c>
      <c r="S489" s="13"/>
      <c r="T489" s="13"/>
      <c r="U489" s="13"/>
      <c r="V489" s="13"/>
      <c r="W489" s="4" t="str">
        <f t="shared" si="151"/>
        <v>J=</v>
      </c>
      <c r="X489" s="30">
        <f t="shared" si="152"/>
        <v>44757</v>
      </c>
      <c r="Y489" s="3"/>
      <c r="Z489" s="71">
        <f>[2]Plan1!$A559</f>
        <v>53247</v>
      </c>
      <c r="AA489" s="71" t="str">
        <f>[2]Plan1!$C559</f>
        <v>Nossa Sr.a Aparecida - Padroeira do Brasil</v>
      </c>
      <c r="AB489" s="64"/>
      <c r="AC489" s="1"/>
      <c r="AD489" s="3"/>
      <c r="AE489" s="3"/>
      <c r="AF489" s="3"/>
      <c r="AG489" s="3"/>
      <c r="AH489" s="3"/>
      <c r="AI489" s="10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36">
        <f t="shared" si="154"/>
        <v>44748</v>
      </c>
      <c r="B490" s="14">
        <f t="shared" ca="1" si="156"/>
        <v>1.0420542700000002</v>
      </c>
      <c r="C490" s="13">
        <f t="shared" ca="1" si="140"/>
        <v>1.0294792500000001</v>
      </c>
      <c r="D490" s="12">
        <f ca="1">IF(A490&lt;$B$1,VLOOKUP(A490,[1]DI!$A$4:$B$15000,2,FALSE),0)</f>
        <v>0.13150000000000001</v>
      </c>
      <c r="E490" s="13">
        <f t="shared" ca="1" si="141"/>
        <v>1.0004903700000001</v>
      </c>
      <c r="F490" s="13">
        <f ca="1">(TRUNC(PRODUCT($E$12:$E489),16))</f>
        <v>1.09847262679054</v>
      </c>
      <c r="G490" s="13">
        <f t="shared" ca="1" si="142"/>
        <v>1.09097824697751</v>
      </c>
      <c r="H490" s="13">
        <f t="shared" ca="1" si="143"/>
        <v>1.00686941</v>
      </c>
      <c r="I490" s="12">
        <f t="shared" si="157"/>
        <v>0.1</v>
      </c>
      <c r="J490" s="30">
        <f t="shared" si="144"/>
        <v>44727</v>
      </c>
      <c r="K490" s="2">
        <f t="shared" si="145"/>
        <v>14</v>
      </c>
      <c r="L490" s="15">
        <f t="shared" si="146"/>
        <v>14</v>
      </c>
      <c r="M490" s="11">
        <f t="shared" si="147"/>
        <v>1.005309053</v>
      </c>
      <c r="N490" s="11">
        <f t="shared" ca="1" si="148"/>
        <v>1.0122149330000001</v>
      </c>
      <c r="O490" s="15">
        <f t="shared" si="149"/>
        <v>0</v>
      </c>
      <c r="P490" s="13">
        <f t="shared" ca="1" si="158"/>
        <v>1.2575019999999999E-2</v>
      </c>
      <c r="Q490" s="19">
        <f t="shared" si="150"/>
        <v>0</v>
      </c>
      <c r="R490" s="13">
        <f t="shared" si="155"/>
        <v>0</v>
      </c>
      <c r="S490" s="13"/>
      <c r="T490" s="13"/>
      <c r="U490" s="13"/>
      <c r="V490" s="13"/>
      <c r="W490" s="4" t="str">
        <f t="shared" si="151"/>
        <v>J=</v>
      </c>
      <c r="X490" s="30">
        <f t="shared" si="152"/>
        <v>44757</v>
      </c>
      <c r="Y490" s="3"/>
      <c r="Z490" s="71">
        <f>[2]Plan1!$A560</f>
        <v>53268</v>
      </c>
      <c r="AA490" s="71" t="str">
        <f>[2]Plan1!$C560</f>
        <v>Finados</v>
      </c>
      <c r="AB490" s="64"/>
      <c r="AC490" s="1"/>
      <c r="AD490" s="3"/>
      <c r="AE490" s="3"/>
      <c r="AF490" s="3"/>
      <c r="AG490" s="3"/>
      <c r="AH490" s="3"/>
      <c r="AI490" s="10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36">
        <f t="shared" si="154"/>
        <v>44749</v>
      </c>
      <c r="B491" s="14">
        <f t="shared" ca="1" si="156"/>
        <v>1.04295965</v>
      </c>
      <c r="C491" s="13">
        <f t="shared" ca="1" si="140"/>
        <v>1.0294792500000001</v>
      </c>
      <c r="D491" s="12">
        <f ca="1">IF(A491&lt;$B$1,VLOOKUP(A491,[1]DI!$A$4:$B$15000,2,FALSE),0)</f>
        <v>0.13150000000000001</v>
      </c>
      <c r="E491" s="13">
        <f t="shared" ca="1" si="141"/>
        <v>1.0004903700000001</v>
      </c>
      <c r="F491" s="13">
        <f ca="1">(TRUNC(PRODUCT($E$12:$E490),16))</f>
        <v>1.09901128481253</v>
      </c>
      <c r="G491" s="13">
        <f t="shared" ca="1" si="142"/>
        <v>1.09097824697751</v>
      </c>
      <c r="H491" s="13">
        <f t="shared" ca="1" si="143"/>
        <v>1.00736315</v>
      </c>
      <c r="I491" s="12">
        <f t="shared" si="157"/>
        <v>0.1</v>
      </c>
      <c r="J491" s="30">
        <f t="shared" si="144"/>
        <v>44727</v>
      </c>
      <c r="K491" s="2">
        <f t="shared" si="145"/>
        <v>15</v>
      </c>
      <c r="L491" s="15">
        <f t="shared" si="146"/>
        <v>15</v>
      </c>
      <c r="M491" s="11">
        <f t="shared" si="147"/>
        <v>1.005689348</v>
      </c>
      <c r="N491" s="11">
        <f t="shared" ca="1" si="148"/>
        <v>1.01309439</v>
      </c>
      <c r="O491" s="15">
        <f t="shared" si="149"/>
        <v>0</v>
      </c>
      <c r="P491" s="13">
        <f t="shared" ca="1" si="158"/>
        <v>1.34804E-2</v>
      </c>
      <c r="Q491" s="19">
        <f t="shared" si="150"/>
        <v>0</v>
      </c>
      <c r="R491" s="13">
        <f t="shared" si="155"/>
        <v>0</v>
      </c>
      <c r="S491" s="13"/>
      <c r="T491" s="13"/>
      <c r="U491" s="13"/>
      <c r="V491" s="13"/>
      <c r="W491" s="4" t="str">
        <f t="shared" si="151"/>
        <v>J=</v>
      </c>
      <c r="X491" s="30">
        <f t="shared" si="152"/>
        <v>44757</v>
      </c>
      <c r="Y491" s="3"/>
      <c r="Z491" s="71">
        <f>[2]Plan1!$A561</f>
        <v>53281</v>
      </c>
      <c r="AA491" s="71" t="str">
        <f>[2]Plan1!$C561</f>
        <v>Proclamação da República</v>
      </c>
      <c r="AB491" s="64"/>
      <c r="AC491" s="1"/>
      <c r="AD491" s="3"/>
      <c r="AE491" s="3"/>
      <c r="AF491" s="3"/>
      <c r="AG491" s="3"/>
      <c r="AH491" s="3"/>
      <c r="AI491" s="10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36">
        <f t="shared" si="154"/>
        <v>44750</v>
      </c>
      <c r="B492" s="14">
        <f t="shared" ca="1" si="156"/>
        <v>1.04386581</v>
      </c>
      <c r="C492" s="13">
        <f t="shared" ca="1" si="140"/>
        <v>1.0294792500000001</v>
      </c>
      <c r="D492" s="12">
        <f ca="1">IF(A492&lt;$B$1,VLOOKUP(A492,[1]DI!$A$4:$B$15000,2,FALSE),0)</f>
        <v>0.13150000000000001</v>
      </c>
      <c r="E492" s="13">
        <f t="shared" ca="1" si="141"/>
        <v>1.0004903700000001</v>
      </c>
      <c r="F492" s="13">
        <f ca="1">(TRUNC(PRODUCT($E$12:$E491),16))</f>
        <v>1.0995502069762699</v>
      </c>
      <c r="G492" s="13">
        <f t="shared" ca="1" si="142"/>
        <v>1.09097824697751</v>
      </c>
      <c r="H492" s="13">
        <f t="shared" ca="1" si="143"/>
        <v>1.0078571300000001</v>
      </c>
      <c r="I492" s="12">
        <f t="shared" si="157"/>
        <v>0.1</v>
      </c>
      <c r="J492" s="30">
        <f t="shared" si="144"/>
        <v>44727</v>
      </c>
      <c r="K492" s="2">
        <f t="shared" si="145"/>
        <v>16</v>
      </c>
      <c r="L492" s="15">
        <f t="shared" si="146"/>
        <v>16</v>
      </c>
      <c r="M492" s="11">
        <f t="shared" si="147"/>
        <v>1.0060697869999999</v>
      </c>
      <c r="N492" s="11">
        <f t="shared" ca="1" si="148"/>
        <v>1.0139746080000001</v>
      </c>
      <c r="O492" s="15">
        <f t="shared" si="149"/>
        <v>0</v>
      </c>
      <c r="P492" s="13">
        <f t="shared" ca="1" si="158"/>
        <v>1.438656E-2</v>
      </c>
      <c r="Q492" s="19">
        <f t="shared" si="150"/>
        <v>0</v>
      </c>
      <c r="R492" s="13">
        <f t="shared" si="155"/>
        <v>0</v>
      </c>
      <c r="S492" s="13"/>
      <c r="T492" s="13"/>
      <c r="U492" s="13"/>
      <c r="V492" s="13"/>
      <c r="W492" s="4" t="str">
        <f t="shared" si="151"/>
        <v>J=</v>
      </c>
      <c r="X492" s="30">
        <f t="shared" si="152"/>
        <v>44757</v>
      </c>
      <c r="Y492" s="3"/>
      <c r="Z492" s="71">
        <f>[2]Plan1!$A562</f>
        <v>53286</v>
      </c>
      <c r="AA492" s="71" t="str">
        <f>[2]Plan1!$C562</f>
        <v>Dia Nacional de Zumbi e da Consciência Negra</v>
      </c>
      <c r="AB492" s="64"/>
      <c r="AC492" s="1"/>
      <c r="AD492" s="3"/>
      <c r="AE492" s="3"/>
      <c r="AF492" s="3"/>
      <c r="AG492" s="3"/>
      <c r="AH492" s="3"/>
      <c r="AI492" s="10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36">
        <f t="shared" si="154"/>
        <v>44751</v>
      </c>
      <c r="B493" s="14">
        <f t="shared" ca="1" si="156"/>
        <v>1.04477277</v>
      </c>
      <c r="C493" s="13">
        <f t="shared" ca="1" si="140"/>
        <v>1.0294792500000001</v>
      </c>
      <c r="D493" s="12">
        <f ca="1">IF(A493&lt;$B$1,VLOOKUP(A493,[1]DI!$A$4:$B$15000,2,FALSE),0)</f>
        <v>0</v>
      </c>
      <c r="E493" s="13">
        <f t="shared" ca="1" si="141"/>
        <v>1</v>
      </c>
      <c r="F493" s="13">
        <f ca="1">(TRUNC(PRODUCT($E$12:$E492),16))</f>
        <v>1.1000893934112601</v>
      </c>
      <c r="G493" s="13">
        <f t="shared" ca="1" si="142"/>
        <v>1.09097824697751</v>
      </c>
      <c r="H493" s="13">
        <f t="shared" ca="1" si="143"/>
        <v>1.0083513500000001</v>
      </c>
      <c r="I493" s="12">
        <f t="shared" si="157"/>
        <v>0.1</v>
      </c>
      <c r="J493" s="30">
        <f t="shared" si="144"/>
        <v>44727</v>
      </c>
      <c r="K493" s="2">
        <f t="shared" si="145"/>
        <v>16</v>
      </c>
      <c r="L493" s="15">
        <f t="shared" si="146"/>
        <v>17</v>
      </c>
      <c r="M493" s="11">
        <f t="shared" si="147"/>
        <v>1.00645037</v>
      </c>
      <c r="N493" s="11">
        <f t="shared" ca="1" si="148"/>
        <v>1.0148555889999999</v>
      </c>
      <c r="O493" s="15">
        <f t="shared" si="149"/>
        <v>0</v>
      </c>
      <c r="P493" s="13">
        <f t="shared" ca="1" si="158"/>
        <v>1.529352E-2</v>
      </c>
      <c r="Q493" s="19">
        <f t="shared" si="150"/>
        <v>0</v>
      </c>
      <c r="R493" s="13">
        <f t="shared" si="155"/>
        <v>0</v>
      </c>
      <c r="S493" s="13"/>
      <c r="T493" s="13"/>
      <c r="U493" s="13"/>
      <c r="V493" s="13"/>
      <c r="W493" s="4" t="str">
        <f t="shared" si="151"/>
        <v>J=</v>
      </c>
      <c r="X493" s="30">
        <f t="shared" si="152"/>
        <v>44757</v>
      </c>
      <c r="Y493" s="3"/>
      <c r="Z493" s="71">
        <f>[2]Plan1!$A563</f>
        <v>53321</v>
      </c>
      <c r="AA493" s="71" t="str">
        <f>[2]Plan1!$C563</f>
        <v>Natal</v>
      </c>
      <c r="AB493" s="64"/>
      <c r="AC493" s="1"/>
      <c r="AD493" s="3"/>
      <c r="AE493" s="3"/>
      <c r="AF493" s="3"/>
      <c r="AG493" s="3"/>
      <c r="AH493" s="3"/>
      <c r="AI493" s="10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36">
        <f t="shared" si="154"/>
        <v>44752</v>
      </c>
      <c r="B494" s="14">
        <f t="shared" ca="1" si="156"/>
        <v>1.04477277</v>
      </c>
      <c r="C494" s="13">
        <f t="shared" ca="1" si="140"/>
        <v>1.0294792500000001</v>
      </c>
      <c r="D494" s="12">
        <f ca="1">IF(A494&lt;$B$1,VLOOKUP(A494,[1]DI!$A$4:$B$15000,2,FALSE),0)</f>
        <v>0</v>
      </c>
      <c r="E494" s="13">
        <f t="shared" ca="1" si="141"/>
        <v>1</v>
      </c>
      <c r="F494" s="13">
        <f ca="1">(TRUNC(PRODUCT($E$12:$E493),16))</f>
        <v>1.1000893934112601</v>
      </c>
      <c r="G494" s="13">
        <f t="shared" ca="1" si="142"/>
        <v>1.09097824697751</v>
      </c>
      <c r="H494" s="13">
        <f t="shared" ca="1" si="143"/>
        <v>1.0083513500000001</v>
      </c>
      <c r="I494" s="12">
        <f t="shared" si="157"/>
        <v>0.1</v>
      </c>
      <c r="J494" s="30">
        <f t="shared" si="144"/>
        <v>44727</v>
      </c>
      <c r="K494" s="2">
        <f t="shared" si="145"/>
        <v>16</v>
      </c>
      <c r="L494" s="15">
        <f t="shared" si="146"/>
        <v>17</v>
      </c>
      <c r="M494" s="11">
        <f t="shared" si="147"/>
        <v>1.00645037</v>
      </c>
      <c r="N494" s="11">
        <f t="shared" ca="1" si="148"/>
        <v>1.0148555889999999</v>
      </c>
      <c r="O494" s="15">
        <f t="shared" si="149"/>
        <v>0</v>
      </c>
      <c r="P494" s="13">
        <f t="shared" ca="1" si="158"/>
        <v>1.529352E-2</v>
      </c>
      <c r="Q494" s="19">
        <f t="shared" si="150"/>
        <v>0</v>
      </c>
      <c r="R494" s="13">
        <f t="shared" si="155"/>
        <v>0</v>
      </c>
      <c r="S494" s="13"/>
      <c r="T494" s="13"/>
      <c r="U494" s="13"/>
      <c r="V494" s="13"/>
      <c r="W494" s="4" t="str">
        <f t="shared" si="151"/>
        <v>J=</v>
      </c>
      <c r="X494" s="30">
        <f t="shared" si="152"/>
        <v>44757</v>
      </c>
      <c r="Y494" s="3"/>
      <c r="Z494" s="71">
        <f>[2]Plan1!$A564</f>
        <v>53328</v>
      </c>
      <c r="AA494" s="71" t="str">
        <f>[2]Plan1!$C564</f>
        <v>Confraternização Universal</v>
      </c>
      <c r="AB494" s="64"/>
      <c r="AC494" s="1"/>
      <c r="AD494" s="3"/>
      <c r="AE494" s="3"/>
      <c r="AF494" s="3"/>
      <c r="AG494" s="3"/>
      <c r="AH494" s="3"/>
      <c r="AI494" s="10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36">
        <f t="shared" si="154"/>
        <v>44753</v>
      </c>
      <c r="B495" s="14">
        <f t="shared" ca="1" si="156"/>
        <v>1.04477277</v>
      </c>
      <c r="C495" s="13">
        <f t="shared" ca="1" si="140"/>
        <v>1.0294792500000001</v>
      </c>
      <c r="D495" s="12">
        <f ca="1">IF(A495&lt;$B$1,VLOOKUP(A495,[1]DI!$A$4:$B$15000,2,FALSE),0)</f>
        <v>0.13150000000000001</v>
      </c>
      <c r="E495" s="13">
        <f t="shared" ca="1" si="141"/>
        <v>1.0004903700000001</v>
      </c>
      <c r="F495" s="13">
        <f ca="1">(TRUNC(PRODUCT($E$12:$E494),16))</f>
        <v>1.1000893934112601</v>
      </c>
      <c r="G495" s="13">
        <f t="shared" ca="1" si="142"/>
        <v>1.09097824697751</v>
      </c>
      <c r="H495" s="13">
        <f t="shared" ca="1" si="143"/>
        <v>1.0083513500000001</v>
      </c>
      <c r="I495" s="12">
        <f t="shared" si="157"/>
        <v>0.1</v>
      </c>
      <c r="J495" s="30">
        <f t="shared" si="144"/>
        <v>44727</v>
      </c>
      <c r="K495" s="2">
        <f t="shared" si="145"/>
        <v>17</v>
      </c>
      <c r="L495" s="15">
        <f t="shared" si="146"/>
        <v>17</v>
      </c>
      <c r="M495" s="11">
        <f t="shared" si="147"/>
        <v>1.00645037</v>
      </c>
      <c r="N495" s="11">
        <f t="shared" ca="1" si="148"/>
        <v>1.0148555889999999</v>
      </c>
      <c r="O495" s="15">
        <f t="shared" si="149"/>
        <v>0</v>
      </c>
      <c r="P495" s="13">
        <f t="shared" ca="1" si="158"/>
        <v>1.529352E-2</v>
      </c>
      <c r="Q495" s="19">
        <f t="shared" si="150"/>
        <v>0</v>
      </c>
      <c r="R495" s="13">
        <f t="shared" si="155"/>
        <v>0</v>
      </c>
      <c r="S495" s="13"/>
      <c r="T495" s="13"/>
      <c r="U495" s="13"/>
      <c r="V495" s="13"/>
      <c r="W495" s="4" t="str">
        <f t="shared" si="151"/>
        <v>J=</v>
      </c>
      <c r="X495" s="30">
        <f t="shared" si="152"/>
        <v>44757</v>
      </c>
      <c r="Y495" s="3"/>
      <c r="Z495" s="71">
        <f>[2]Plan1!$A565</f>
        <v>53363</v>
      </c>
      <c r="AA495" s="71" t="str">
        <f>[2]Plan1!$C565</f>
        <v>Carnaval</v>
      </c>
      <c r="AB495" s="64"/>
      <c r="AC495" s="1"/>
      <c r="AD495" s="3"/>
      <c r="AE495" s="3"/>
      <c r="AF495" s="3"/>
      <c r="AG495" s="3"/>
      <c r="AH495" s="3"/>
      <c r="AI495" s="10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36">
        <f t="shared" si="154"/>
        <v>44754</v>
      </c>
      <c r="B496" s="14">
        <f t="shared" ca="1" si="156"/>
        <v>1.0456805100000002</v>
      </c>
      <c r="C496" s="13">
        <f t="shared" ca="1" si="140"/>
        <v>1.0294792500000001</v>
      </c>
      <c r="D496" s="12">
        <f ca="1">IF(A496&lt;$B$1,VLOOKUP(A496,[1]DI!$A$4:$B$15000,2,FALSE),0)</f>
        <v>0.13150000000000001</v>
      </c>
      <c r="E496" s="13">
        <f t="shared" ca="1" si="141"/>
        <v>1.0004903700000001</v>
      </c>
      <c r="F496" s="13">
        <f ca="1">(TRUNC(PRODUCT($E$12:$E495),16))</f>
        <v>1.1006288442471099</v>
      </c>
      <c r="G496" s="13">
        <f t="shared" ca="1" si="142"/>
        <v>1.09097824697751</v>
      </c>
      <c r="H496" s="13">
        <f t="shared" ca="1" si="143"/>
        <v>1.0088458199999999</v>
      </c>
      <c r="I496" s="12">
        <f t="shared" si="157"/>
        <v>0.1</v>
      </c>
      <c r="J496" s="30">
        <f t="shared" si="144"/>
        <v>44727</v>
      </c>
      <c r="K496" s="2">
        <f t="shared" si="145"/>
        <v>18</v>
      </c>
      <c r="L496" s="15">
        <f t="shared" si="146"/>
        <v>18</v>
      </c>
      <c r="M496" s="11">
        <f t="shared" si="147"/>
        <v>1.006831096</v>
      </c>
      <c r="N496" s="11">
        <f t="shared" ca="1" si="148"/>
        <v>1.0157373430000001</v>
      </c>
      <c r="O496" s="15">
        <f t="shared" si="149"/>
        <v>0</v>
      </c>
      <c r="P496" s="13">
        <f t="shared" ca="1" si="158"/>
        <v>1.6201259999999999E-2</v>
      </c>
      <c r="Q496" s="19">
        <f t="shared" si="150"/>
        <v>0</v>
      </c>
      <c r="R496" s="13">
        <f t="shared" si="155"/>
        <v>0</v>
      </c>
      <c r="S496" s="13"/>
      <c r="T496" s="13"/>
      <c r="U496" s="13"/>
      <c r="V496" s="13"/>
      <c r="W496" s="4" t="str">
        <f t="shared" si="151"/>
        <v>J=</v>
      </c>
      <c r="X496" s="30">
        <f t="shared" si="152"/>
        <v>44757</v>
      </c>
      <c r="Y496" s="3"/>
      <c r="Z496" s="71">
        <f>[2]Plan1!$A566</f>
        <v>53364</v>
      </c>
      <c r="AA496" s="71" t="str">
        <f>[2]Plan1!$C566</f>
        <v>Carnaval</v>
      </c>
      <c r="AB496" s="64"/>
      <c r="AC496" s="1"/>
      <c r="AD496" s="3"/>
      <c r="AE496" s="3"/>
      <c r="AF496" s="3"/>
      <c r="AG496" s="3"/>
      <c r="AH496" s="3"/>
      <c r="AI496" s="10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36">
        <f t="shared" si="154"/>
        <v>44755</v>
      </c>
      <c r="B497" s="14">
        <f t="shared" ca="1" si="156"/>
        <v>1.0465890500000001</v>
      </c>
      <c r="C497" s="13">
        <f t="shared" ca="1" si="140"/>
        <v>1.0294792500000001</v>
      </c>
      <c r="D497" s="12">
        <v>0.13150000000000001</v>
      </c>
      <c r="E497" s="13">
        <f t="shared" si="141"/>
        <v>1.0004903700000001</v>
      </c>
      <c r="F497" s="13">
        <f ca="1">(TRUNC(PRODUCT($E$12:$E496),16))</f>
        <v>1.1011685596134599</v>
      </c>
      <c r="G497" s="13">
        <f t="shared" ca="1" si="142"/>
        <v>1.09097824697751</v>
      </c>
      <c r="H497" s="13">
        <f t="shared" ca="1" si="143"/>
        <v>1.00934053</v>
      </c>
      <c r="I497" s="12">
        <f t="shared" si="157"/>
        <v>0.1</v>
      </c>
      <c r="J497" s="30">
        <f t="shared" si="144"/>
        <v>44727</v>
      </c>
      <c r="K497" s="2">
        <f t="shared" si="145"/>
        <v>19</v>
      </c>
      <c r="L497" s="15">
        <f t="shared" si="146"/>
        <v>19</v>
      </c>
      <c r="M497" s="11">
        <f t="shared" si="147"/>
        <v>1.0072119669999999</v>
      </c>
      <c r="N497" s="11">
        <f t="shared" ca="1" si="148"/>
        <v>1.0166198609999999</v>
      </c>
      <c r="O497" s="15">
        <f t="shared" si="149"/>
        <v>0</v>
      </c>
      <c r="P497" s="13">
        <f t="shared" ca="1" si="158"/>
        <v>1.7109800000000001E-2</v>
      </c>
      <c r="Q497" s="19">
        <f t="shared" si="150"/>
        <v>0</v>
      </c>
      <c r="R497" s="13">
        <f t="shared" si="155"/>
        <v>0</v>
      </c>
      <c r="S497" s="13"/>
      <c r="T497" s="13"/>
      <c r="U497" s="13"/>
      <c r="V497" s="13"/>
      <c r="W497" s="4" t="str">
        <f t="shared" si="151"/>
        <v>J=</v>
      </c>
      <c r="X497" s="30">
        <f t="shared" si="152"/>
        <v>44757</v>
      </c>
      <c r="Y497" s="3"/>
      <c r="Z497" s="71">
        <f>[2]Plan1!$A567</f>
        <v>53409</v>
      </c>
      <c r="AA497" s="71" t="str">
        <f>[2]Plan1!$C567</f>
        <v>Paixão de Cristo</v>
      </c>
      <c r="AB497" s="64"/>
      <c r="AC497" s="1"/>
      <c r="AD497" s="3"/>
      <c r="AE497" s="3"/>
      <c r="AF497" s="3"/>
      <c r="AG497" s="3"/>
      <c r="AH497" s="3"/>
      <c r="AI497" s="10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36">
        <f t="shared" si="154"/>
        <v>44756</v>
      </c>
      <c r="B498" s="14">
        <f t="shared" ca="1" si="156"/>
        <v>1.04749837</v>
      </c>
      <c r="C498" s="13">
        <f t="shared" ca="1" si="140"/>
        <v>1.0294792500000001</v>
      </c>
      <c r="D498" s="12">
        <v>0.13150000000000001</v>
      </c>
      <c r="E498" s="13">
        <f t="shared" si="141"/>
        <v>1.0004903700000001</v>
      </c>
      <c r="F498" s="13">
        <f ca="1">(TRUNC(PRODUCT($E$12:$E497),16))</f>
        <v>1.1017085396400399</v>
      </c>
      <c r="G498" s="13">
        <f t="shared" ca="1" si="142"/>
        <v>1.09097824697751</v>
      </c>
      <c r="H498" s="13">
        <f t="shared" ca="1" si="143"/>
        <v>1.00983548</v>
      </c>
      <c r="I498" s="12">
        <f t="shared" si="157"/>
        <v>0.1</v>
      </c>
      <c r="J498" s="30">
        <f t="shared" si="144"/>
        <v>44727</v>
      </c>
      <c r="K498" s="2">
        <f t="shared" si="145"/>
        <v>20</v>
      </c>
      <c r="L498" s="15">
        <f t="shared" si="146"/>
        <v>20</v>
      </c>
      <c r="M498" s="11">
        <f t="shared" si="147"/>
        <v>1.007592982</v>
      </c>
      <c r="N498" s="11">
        <f t="shared" ca="1" si="148"/>
        <v>1.0175031430000001</v>
      </c>
      <c r="O498" s="15">
        <f t="shared" si="149"/>
        <v>0</v>
      </c>
      <c r="P498" s="13">
        <f t="shared" ca="1" si="158"/>
        <v>1.801912E-2</v>
      </c>
      <c r="Q498" s="19">
        <f t="shared" si="150"/>
        <v>0</v>
      </c>
      <c r="R498" s="13">
        <f t="shared" si="155"/>
        <v>0</v>
      </c>
      <c r="S498" s="13"/>
      <c r="T498" s="13"/>
      <c r="U498" s="13"/>
      <c r="V498" s="13"/>
      <c r="W498" s="4" t="str">
        <f t="shared" si="151"/>
        <v>J=</v>
      </c>
      <c r="X498" s="30">
        <f t="shared" si="152"/>
        <v>44757</v>
      </c>
      <c r="Y498" s="3"/>
      <c r="Z498" s="71">
        <f>[2]Plan1!$A568</f>
        <v>53438</v>
      </c>
      <c r="AA498" s="71" t="str">
        <f>[2]Plan1!$C568</f>
        <v>Tiradentes</v>
      </c>
      <c r="AB498" s="64"/>
      <c r="AC498" s="1"/>
      <c r="AD498" s="3"/>
      <c r="AE498" s="3"/>
      <c r="AF498" s="3"/>
      <c r="AG498" s="3"/>
      <c r="AH498" s="3"/>
      <c r="AI498" s="10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36">
        <f t="shared" si="154"/>
        <v>44757</v>
      </c>
      <c r="B499" s="14">
        <f t="shared" ca="1" si="156"/>
        <v>1.04840847</v>
      </c>
      <c r="C499" s="13">
        <f t="shared" ca="1" si="140"/>
        <v>1.0294792500000001</v>
      </c>
      <c r="D499" s="12">
        <f ca="1">IF(A499&lt;$B$1,VLOOKUP(A499,[1]DI!$A$4:$B$15000,2,FALSE),0)</f>
        <v>0.13150000000000001</v>
      </c>
      <c r="E499" s="13">
        <f t="shared" ca="1" si="141"/>
        <v>1.0004903700000001</v>
      </c>
      <c r="F499" s="13">
        <f ca="1">(TRUNC(PRODUCT($E$12:$E498),16))</f>
        <v>1.10224878445663</v>
      </c>
      <c r="G499" s="13">
        <f t="shared" ca="1" si="142"/>
        <v>1.09097824697751</v>
      </c>
      <c r="H499" s="13">
        <f t="shared" ca="1" si="143"/>
        <v>1.0103306700000001</v>
      </c>
      <c r="I499" s="12">
        <f t="shared" si="157"/>
        <v>0.1</v>
      </c>
      <c r="J499" s="30">
        <f t="shared" si="144"/>
        <v>44727</v>
      </c>
      <c r="K499" s="2">
        <f t="shared" si="145"/>
        <v>21</v>
      </c>
      <c r="L499" s="15">
        <f t="shared" si="146"/>
        <v>21</v>
      </c>
      <c r="M499" s="11">
        <f t="shared" si="147"/>
        <v>1.00797414</v>
      </c>
      <c r="N499" s="11">
        <f t="shared" ca="1" si="148"/>
        <v>1.0183871879999999</v>
      </c>
      <c r="O499" s="15">
        <f t="shared" si="149"/>
        <v>3</v>
      </c>
      <c r="P499" s="13">
        <f t="shared" ca="1" si="158"/>
        <v>1.892922E-2</v>
      </c>
      <c r="Q499" s="19">
        <f t="shared" si="150"/>
        <v>0</v>
      </c>
      <c r="R499" s="13">
        <f t="shared" si="155"/>
        <v>0</v>
      </c>
      <c r="S499" s="13"/>
      <c r="T499" s="13"/>
      <c r="U499" s="13"/>
      <c r="V499" s="13"/>
      <c r="W499" s="4" t="str">
        <f t="shared" si="151"/>
        <v>J=</v>
      </c>
      <c r="X499" s="30">
        <f t="shared" si="152"/>
        <v>44757</v>
      </c>
      <c r="Y499" s="3"/>
      <c r="Z499" s="71">
        <f>[2]Plan1!$A569</f>
        <v>53448</v>
      </c>
      <c r="AA499" s="71" t="str">
        <f>[2]Plan1!$C569</f>
        <v>Dia do Trabalho</v>
      </c>
      <c r="AB499" s="64"/>
      <c r="AC499" s="1"/>
      <c r="AD499" s="3"/>
      <c r="AE499" s="3"/>
      <c r="AF499" s="3"/>
      <c r="AG499" s="3"/>
      <c r="AH499" s="3"/>
      <c r="AI499" s="10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36">
        <f t="shared" si="154"/>
        <v>44758</v>
      </c>
      <c r="B500" s="14">
        <f t="shared" ca="1" si="156"/>
        <v>1.0303737000000002</v>
      </c>
      <c r="C500" s="13">
        <f t="shared" ca="1" si="140"/>
        <v>1.0294792500000001</v>
      </c>
      <c r="D500" s="12">
        <f ca="1">IF(A500&lt;$B$1,VLOOKUP(A500,[1]DI!$A$4:$B$15000,2,FALSE),0)</f>
        <v>0</v>
      </c>
      <c r="E500" s="13">
        <f t="shared" ca="1" si="141"/>
        <v>1</v>
      </c>
      <c r="F500" s="13">
        <f ca="1">(TRUNC(PRODUCT($E$12:$E499),16))</f>
        <v>1.1027892941930599</v>
      </c>
      <c r="G500" s="13">
        <f t="shared" ca="1" si="142"/>
        <v>1.10224878445663</v>
      </c>
      <c r="H500" s="13">
        <f t="shared" ca="1" si="143"/>
        <v>1.0004903700000001</v>
      </c>
      <c r="I500" s="12">
        <f t="shared" si="157"/>
        <v>0.1</v>
      </c>
      <c r="J500" s="30">
        <f t="shared" si="144"/>
        <v>44757</v>
      </c>
      <c r="K500" s="2">
        <f t="shared" si="145"/>
        <v>1</v>
      </c>
      <c r="L500" s="15">
        <f t="shared" si="146"/>
        <v>1</v>
      </c>
      <c r="M500" s="11">
        <f t="shared" si="147"/>
        <v>1.000378287</v>
      </c>
      <c r="N500" s="11">
        <f t="shared" ca="1" si="148"/>
        <v>1.0008688429999999</v>
      </c>
      <c r="O500" s="15">
        <f t="shared" si="149"/>
        <v>0</v>
      </c>
      <c r="P500" s="13">
        <f t="shared" ca="1" si="158"/>
        <v>8.9444999999999998E-4</v>
      </c>
      <c r="Q500" s="19">
        <f t="shared" si="150"/>
        <v>0</v>
      </c>
      <c r="R500" s="13">
        <f t="shared" si="155"/>
        <v>0</v>
      </c>
      <c r="S500" s="13"/>
      <c r="T500" s="13"/>
      <c r="U500" s="13"/>
      <c r="V500" s="13"/>
      <c r="W500" s="4" t="str">
        <f t="shared" si="151"/>
        <v>J=</v>
      </c>
      <c r="X500" s="30">
        <f t="shared" si="152"/>
        <v>44788</v>
      </c>
      <c r="Y500" s="3"/>
      <c r="Z500" s="71">
        <f>[2]Plan1!$A570</f>
        <v>53471</v>
      </c>
      <c r="AA500" s="71" t="str">
        <f>[2]Plan1!$C570</f>
        <v>Corpus Christi</v>
      </c>
      <c r="AB500" s="64"/>
      <c r="AC500" s="1"/>
      <c r="AD500" s="3"/>
      <c r="AE500" s="3"/>
      <c r="AF500" s="3"/>
      <c r="AG500" s="3"/>
      <c r="AH500" s="3"/>
      <c r="AI500" s="10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36">
        <f t="shared" si="154"/>
        <v>44759</v>
      </c>
      <c r="B501" s="14">
        <f t="shared" ca="1" si="156"/>
        <v>1.0303737000000002</v>
      </c>
      <c r="C501" s="13">
        <f t="shared" ca="1" si="140"/>
        <v>1.0294792500000001</v>
      </c>
      <c r="D501" s="12">
        <f ca="1">IF(A501&lt;$B$1,VLOOKUP(A501,[1]DI!$A$4:$B$15000,2,FALSE),0)</f>
        <v>0</v>
      </c>
      <c r="E501" s="13">
        <f t="shared" ca="1" si="141"/>
        <v>1</v>
      </c>
      <c r="F501" s="13">
        <f ca="1">(TRUNC(PRODUCT($E$12:$E500),16))</f>
        <v>1.1027892941930599</v>
      </c>
      <c r="G501" s="13">
        <f t="shared" ca="1" si="142"/>
        <v>1.10224878445663</v>
      </c>
      <c r="H501" s="13">
        <f t="shared" ca="1" si="143"/>
        <v>1.0004903700000001</v>
      </c>
      <c r="I501" s="12">
        <f t="shared" si="157"/>
        <v>0.1</v>
      </c>
      <c r="J501" s="30">
        <f t="shared" si="144"/>
        <v>44757</v>
      </c>
      <c r="K501" s="2">
        <f t="shared" si="145"/>
        <v>1</v>
      </c>
      <c r="L501" s="15">
        <f t="shared" si="146"/>
        <v>1</v>
      </c>
      <c r="M501" s="11">
        <f t="shared" si="147"/>
        <v>1.000378287</v>
      </c>
      <c r="N501" s="11">
        <f t="shared" ca="1" si="148"/>
        <v>1.0008688429999999</v>
      </c>
      <c r="O501" s="15">
        <f t="shared" si="149"/>
        <v>0</v>
      </c>
      <c r="P501" s="13">
        <f t="shared" ca="1" si="158"/>
        <v>8.9444999999999998E-4</v>
      </c>
      <c r="Q501" s="19">
        <f t="shared" si="150"/>
        <v>0</v>
      </c>
      <c r="R501" s="13">
        <f t="shared" si="155"/>
        <v>0</v>
      </c>
      <c r="S501" s="13"/>
      <c r="T501" s="13"/>
      <c r="U501" s="13"/>
      <c r="V501" s="13"/>
      <c r="W501" s="4" t="str">
        <f t="shared" si="151"/>
        <v>J=</v>
      </c>
      <c r="X501" s="30">
        <f t="shared" si="152"/>
        <v>44788</v>
      </c>
      <c r="Y501" s="3"/>
      <c r="Z501" s="71">
        <f>[2]Plan1!$A571</f>
        <v>53577</v>
      </c>
      <c r="AA501" s="71" t="str">
        <f>[2]Plan1!$C571</f>
        <v>Independência do Brasil</v>
      </c>
      <c r="AB501" s="64"/>
      <c r="AC501" s="1"/>
      <c r="AD501" s="3"/>
      <c r="AE501" s="3"/>
      <c r="AF501" s="3"/>
      <c r="AG501" s="3"/>
      <c r="AH501" s="3"/>
      <c r="AI501" s="10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36">
        <f t="shared" si="154"/>
        <v>44760</v>
      </c>
      <c r="B502" s="14">
        <f t="shared" ca="1" si="156"/>
        <v>1.0303737000000002</v>
      </c>
      <c r="C502" s="13">
        <f t="shared" ca="1" si="140"/>
        <v>1.0294792500000001</v>
      </c>
      <c r="D502" s="12">
        <f ca="1">IF(A502&lt;$B$1,VLOOKUP(A502,[1]DI!$A$4:$B$15000,2,FALSE),0)</f>
        <v>0.13150000000000001</v>
      </c>
      <c r="E502" s="13">
        <f t="shared" ca="1" si="141"/>
        <v>1.0004903700000001</v>
      </c>
      <c r="F502" s="13">
        <f ca="1">(TRUNC(PRODUCT($E$12:$E501),16))</f>
        <v>1.1027892941930599</v>
      </c>
      <c r="G502" s="13">
        <f t="shared" ca="1" si="142"/>
        <v>1.10224878445663</v>
      </c>
      <c r="H502" s="13">
        <f t="shared" ca="1" si="143"/>
        <v>1.0004903700000001</v>
      </c>
      <c r="I502" s="12">
        <f t="shared" si="157"/>
        <v>0.1</v>
      </c>
      <c r="J502" s="30">
        <f t="shared" si="144"/>
        <v>44757</v>
      </c>
      <c r="K502" s="2">
        <f t="shared" si="145"/>
        <v>1</v>
      </c>
      <c r="L502" s="15">
        <f t="shared" si="146"/>
        <v>1</v>
      </c>
      <c r="M502" s="11">
        <f t="shared" si="147"/>
        <v>1.000378287</v>
      </c>
      <c r="N502" s="11">
        <f t="shared" ca="1" si="148"/>
        <v>1.0008688429999999</v>
      </c>
      <c r="O502" s="15">
        <f t="shared" si="149"/>
        <v>0</v>
      </c>
      <c r="P502" s="13">
        <f t="shared" ca="1" si="158"/>
        <v>8.9444999999999998E-4</v>
      </c>
      <c r="Q502" s="19">
        <f t="shared" si="150"/>
        <v>0</v>
      </c>
      <c r="R502" s="13">
        <f t="shared" si="155"/>
        <v>0</v>
      </c>
      <c r="S502" s="13"/>
      <c r="T502" s="13"/>
      <c r="U502" s="13"/>
      <c r="V502" s="13"/>
      <c r="W502" s="4" t="str">
        <f t="shared" si="151"/>
        <v>J=</v>
      </c>
      <c r="X502" s="30">
        <f t="shared" si="152"/>
        <v>44788</v>
      </c>
      <c r="Y502" s="3"/>
      <c r="Z502" s="71">
        <f>[2]Plan1!$A572</f>
        <v>53612</v>
      </c>
      <c r="AA502" s="71" t="str">
        <f>[2]Plan1!$C572</f>
        <v>Nossa Sr.a Aparecida - Padroeira do Brasil</v>
      </c>
      <c r="AB502" s="64"/>
      <c r="AC502" s="1"/>
      <c r="AD502" s="3"/>
      <c r="AE502" s="3"/>
      <c r="AF502" s="3"/>
      <c r="AG502" s="3"/>
      <c r="AH502" s="3"/>
      <c r="AI502" s="10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36">
        <f t="shared" si="154"/>
        <v>44761</v>
      </c>
      <c r="B503" s="14">
        <f t="shared" ca="1" si="156"/>
        <v>1.03126893</v>
      </c>
      <c r="C503" s="13">
        <f t="shared" ca="1" si="140"/>
        <v>1.0294792500000001</v>
      </c>
      <c r="D503" s="12">
        <f ca="1">IF(A503&lt;$B$1,VLOOKUP(A503,[1]DI!$A$4:$B$15000,2,FALSE),0)</f>
        <v>0.13150000000000001</v>
      </c>
      <c r="E503" s="13">
        <f t="shared" ca="1" si="141"/>
        <v>1.0004903700000001</v>
      </c>
      <c r="F503" s="13">
        <f ca="1">(TRUNC(PRODUCT($E$12:$E502),16))</f>
        <v>1.10333006897925</v>
      </c>
      <c r="G503" s="13">
        <f t="shared" ca="1" si="142"/>
        <v>1.10224878445663</v>
      </c>
      <c r="H503" s="13">
        <f t="shared" ca="1" si="143"/>
        <v>1.00098098</v>
      </c>
      <c r="I503" s="12">
        <f t="shared" si="157"/>
        <v>0.1</v>
      </c>
      <c r="J503" s="30">
        <f t="shared" si="144"/>
        <v>44757</v>
      </c>
      <c r="K503" s="2">
        <f t="shared" si="145"/>
        <v>2</v>
      </c>
      <c r="L503" s="15">
        <f t="shared" si="146"/>
        <v>2</v>
      </c>
      <c r="M503" s="11">
        <f t="shared" si="147"/>
        <v>1.0007567159999999</v>
      </c>
      <c r="N503" s="11">
        <f t="shared" ca="1" si="148"/>
        <v>1.0017384380000001</v>
      </c>
      <c r="O503" s="15">
        <f t="shared" si="149"/>
        <v>0</v>
      </c>
      <c r="P503" s="13">
        <f t="shared" ca="1" si="158"/>
        <v>1.7896800000000001E-3</v>
      </c>
      <c r="Q503" s="19">
        <f t="shared" si="150"/>
        <v>0</v>
      </c>
      <c r="R503" s="13">
        <f t="shared" si="155"/>
        <v>0</v>
      </c>
      <c r="S503" s="13"/>
      <c r="T503" s="13"/>
      <c r="U503" s="13"/>
      <c r="V503" s="13"/>
      <c r="W503" s="4" t="str">
        <f t="shared" si="151"/>
        <v>J=</v>
      </c>
      <c r="X503" s="30">
        <f t="shared" si="152"/>
        <v>44788</v>
      </c>
      <c r="Y503" s="3"/>
      <c r="Z503" s="71">
        <f>[2]Plan1!$A573</f>
        <v>53633</v>
      </c>
      <c r="AA503" s="71" t="str">
        <f>[2]Plan1!$C573</f>
        <v>Finados</v>
      </c>
      <c r="AB503" s="64"/>
      <c r="AC503" s="1"/>
      <c r="AD503" s="3"/>
      <c r="AE503" s="3"/>
      <c r="AF503" s="3"/>
      <c r="AG503" s="3"/>
      <c r="AH503" s="3"/>
      <c r="AI503" s="10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36">
        <f t="shared" si="154"/>
        <v>44762</v>
      </c>
      <c r="B504" s="14">
        <f t="shared" ca="1" si="156"/>
        <v>1.0321649400000001</v>
      </c>
      <c r="C504" s="13">
        <f t="shared" ca="1" si="140"/>
        <v>1.0294792500000001</v>
      </c>
      <c r="D504" s="12">
        <f ca="1">IF(A504&lt;$B$1,VLOOKUP(A504,[1]DI!$A$4:$B$15000,2,FALSE),0)</f>
        <v>0.13150000000000001</v>
      </c>
      <c r="E504" s="13">
        <f t="shared" ca="1" si="141"/>
        <v>1.0004903700000001</v>
      </c>
      <c r="F504" s="13">
        <f ca="1">(TRUNC(PRODUCT($E$12:$E503),16))</f>
        <v>1.10387110894518</v>
      </c>
      <c r="G504" s="13">
        <f t="shared" ca="1" si="142"/>
        <v>1.10224878445663</v>
      </c>
      <c r="H504" s="13">
        <f t="shared" ca="1" si="143"/>
        <v>1.0014718300000001</v>
      </c>
      <c r="I504" s="12">
        <f t="shared" si="157"/>
        <v>0.1</v>
      </c>
      <c r="J504" s="30">
        <f t="shared" si="144"/>
        <v>44757</v>
      </c>
      <c r="K504" s="2">
        <f t="shared" si="145"/>
        <v>3</v>
      </c>
      <c r="L504" s="15">
        <f t="shared" si="146"/>
        <v>3</v>
      </c>
      <c r="M504" s="11">
        <f t="shared" si="147"/>
        <v>1.001135289</v>
      </c>
      <c r="N504" s="11">
        <f t="shared" ca="1" si="148"/>
        <v>1.00260879</v>
      </c>
      <c r="O504" s="15">
        <f t="shared" si="149"/>
        <v>0</v>
      </c>
      <c r="P504" s="13">
        <f t="shared" ca="1" si="158"/>
        <v>2.6856900000000001E-3</v>
      </c>
      <c r="Q504" s="19">
        <f t="shared" si="150"/>
        <v>0</v>
      </c>
      <c r="R504" s="13">
        <f t="shared" si="155"/>
        <v>0</v>
      </c>
      <c r="S504" s="13"/>
      <c r="T504" s="13"/>
      <c r="U504" s="13"/>
      <c r="V504" s="13"/>
      <c r="W504" s="4" t="str">
        <f t="shared" si="151"/>
        <v>J=</v>
      </c>
      <c r="X504" s="30">
        <f t="shared" si="152"/>
        <v>44788</v>
      </c>
      <c r="Y504" s="3"/>
      <c r="Z504" s="71">
        <f>[2]Plan1!$A574</f>
        <v>53646</v>
      </c>
      <c r="AA504" s="71" t="str">
        <f>[2]Plan1!$C574</f>
        <v>Proclamação da República</v>
      </c>
      <c r="AB504" s="64"/>
      <c r="AC504" s="1"/>
      <c r="AD504" s="3"/>
      <c r="AE504" s="3"/>
      <c r="AF504" s="3"/>
      <c r="AG504" s="3"/>
      <c r="AH504" s="3"/>
      <c r="AI504" s="10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36">
        <f t="shared" si="154"/>
        <v>44763</v>
      </c>
      <c r="B505" s="14">
        <f t="shared" ca="1" si="156"/>
        <v>1.03306173</v>
      </c>
      <c r="C505" s="13">
        <f t="shared" ref="C505:C568" ca="1" si="159">(C504-R504)</f>
        <v>1.0294792500000001</v>
      </c>
      <c r="D505" s="12">
        <f ca="1">IF(A505&lt;$B$1,VLOOKUP(A505,[1]DI!$A$4:$B$15000,2,FALSE),0)</f>
        <v>0.13150000000000001</v>
      </c>
      <c r="E505" s="13">
        <f t="shared" ref="E505:E568" ca="1" si="160">ROUND(((1+D505)^(1/252)),8)</f>
        <v>1.0004903700000001</v>
      </c>
      <c r="F505" s="13">
        <f ca="1">(TRUNC(PRODUCT($E$12:$E504),16))</f>
        <v>1.10441241422087</v>
      </c>
      <c r="G505" s="13">
        <f t="shared" ref="G505:G568" ca="1" si="161">IF(O504&gt;0,F504,G504)</f>
        <v>1.10224878445663</v>
      </c>
      <c r="H505" s="13">
        <f t="shared" ref="H505:H568" ca="1" si="162">ROUND(F505/G505,8)</f>
        <v>1.00196292</v>
      </c>
      <c r="I505" s="12">
        <f t="shared" si="157"/>
        <v>0.1</v>
      </c>
      <c r="J505" s="30">
        <f t="shared" ref="J505:J568" si="163">IF(O504&gt;0,VLOOKUP(O504,Z$12:AJ$150,2),J504)</f>
        <v>44757</v>
      </c>
      <c r="K505" s="2">
        <f t="shared" ref="K505:K568" si="164">IF(A505&gt;J505,IF(NETWORKDAYS(J505,A505,$Z$160:$Z$544)-1=0,1,NETWORKDAYS(J505,A505,$Z$160:$Z$544)-1),0)</f>
        <v>4</v>
      </c>
      <c r="L505" s="15">
        <f t="shared" ref="L505:L568" si="165">IF(AND(K505=1,K504=1),1,IF(K505&gt;0,IF(K505=K504,K505+1,K505),0))</f>
        <v>4</v>
      </c>
      <c r="M505" s="11">
        <f t="shared" ref="M505:M568" si="166">ROUND((I505+1)^(L505/252),9)</f>
        <v>1.001514005</v>
      </c>
      <c r="N505" s="11">
        <f t="shared" ref="N505:N568" ca="1" si="167">ROUND(H505*M505,9)</f>
        <v>1.0034798970000001</v>
      </c>
      <c r="O505" s="15">
        <f t="shared" ref="O505:O568" si="168">IF(VLOOKUP(A505,AA$12:AH$150,8)=VLOOKUP(A504,AA$12:AH$150,8),0,VLOOKUP(A505,AA$12:AH$150,8))</f>
        <v>0</v>
      </c>
      <c r="P505" s="13">
        <f t="shared" ref="P505:P568" ca="1" si="169">TRUNC(((N505-1)*C505),8)</f>
        <v>3.5824799999999999E-3</v>
      </c>
      <c r="Q505" s="19">
        <f t="shared" ref="Q505:Q568" si="170">IF($O505&gt;0,VLOOKUP($O505,$Z$12:$AF$150,7),0)</f>
        <v>0</v>
      </c>
      <c r="R505" s="13">
        <f t="shared" si="155"/>
        <v>0</v>
      </c>
      <c r="S505" s="13"/>
      <c r="T505" s="13"/>
      <c r="U505" s="13"/>
      <c r="V505" s="13"/>
      <c r="W505" s="4" t="str">
        <f t="shared" ref="W505:W568" si="171">IF(O504&gt;0,VLOOKUP(O504,Z$12:AJ$150,10),W504)</f>
        <v>J=</v>
      </c>
      <c r="X505" s="30">
        <f t="shared" ref="X505:X568" si="172">IF(O504&gt;0,VLOOKUP(O504,Z$12:AJ$150,11),X504)</f>
        <v>44788</v>
      </c>
      <c r="Y505" s="3"/>
      <c r="Z505" s="71">
        <f>[2]Plan1!$A575</f>
        <v>53651</v>
      </c>
      <c r="AA505" s="71" t="str">
        <f>[2]Plan1!$C575</f>
        <v>Dia Nacional de Zumbi e da Consciência Negra</v>
      </c>
      <c r="AB505" s="64"/>
      <c r="AC505" s="1"/>
      <c r="AD505" s="3"/>
      <c r="AE505" s="3"/>
      <c r="AF505" s="3"/>
      <c r="AG505" s="3"/>
      <c r="AH505" s="3"/>
      <c r="AI505" s="10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36">
        <f t="shared" si="154"/>
        <v>44764</v>
      </c>
      <c r="B506" s="14">
        <f t="shared" ca="1" si="156"/>
        <v>1.0339593</v>
      </c>
      <c r="C506" s="13">
        <f t="shared" ca="1" si="159"/>
        <v>1.0294792500000001</v>
      </c>
      <c r="D506" s="12">
        <f ca="1">IF(A506&lt;$B$1,VLOOKUP(A506,[1]DI!$A$4:$B$15000,2,FALSE),0)</f>
        <v>0.13150000000000001</v>
      </c>
      <c r="E506" s="13">
        <f t="shared" ca="1" si="160"/>
        <v>1.0004903700000001</v>
      </c>
      <c r="F506" s="13">
        <f ca="1">(TRUNC(PRODUCT($E$12:$E505),16))</f>
        <v>1.10495398493643</v>
      </c>
      <c r="G506" s="13">
        <f t="shared" ca="1" si="161"/>
        <v>1.10224878445663</v>
      </c>
      <c r="H506" s="13">
        <f t="shared" ca="1" si="162"/>
        <v>1.0024542599999999</v>
      </c>
      <c r="I506" s="12">
        <f t="shared" si="157"/>
        <v>0.1</v>
      </c>
      <c r="J506" s="30">
        <f t="shared" si="163"/>
        <v>44757</v>
      </c>
      <c r="K506" s="2">
        <f t="shared" si="164"/>
        <v>5</v>
      </c>
      <c r="L506" s="15">
        <f t="shared" si="165"/>
        <v>5</v>
      </c>
      <c r="M506" s="11">
        <f t="shared" si="166"/>
        <v>1.001892864</v>
      </c>
      <c r="N506" s="11">
        <f t="shared" ca="1" si="167"/>
        <v>1.00435177</v>
      </c>
      <c r="O506" s="15">
        <f t="shared" si="168"/>
        <v>0</v>
      </c>
      <c r="P506" s="13">
        <f t="shared" ca="1" si="169"/>
        <v>4.4800500000000002E-3</v>
      </c>
      <c r="Q506" s="19">
        <f t="shared" si="170"/>
        <v>0</v>
      </c>
      <c r="R506" s="13">
        <f t="shared" si="155"/>
        <v>0</v>
      </c>
      <c r="S506" s="13"/>
      <c r="T506" s="13"/>
      <c r="U506" s="13"/>
      <c r="V506" s="13"/>
      <c r="W506" s="4" t="str">
        <f t="shared" si="171"/>
        <v>J=</v>
      </c>
      <c r="X506" s="30">
        <f t="shared" si="172"/>
        <v>44788</v>
      </c>
      <c r="Y506" s="3"/>
      <c r="Z506" s="71">
        <f>[2]Plan1!$A576</f>
        <v>53686</v>
      </c>
      <c r="AA506" s="71" t="str">
        <f>[2]Plan1!$C576</f>
        <v>Natal</v>
      </c>
      <c r="AB506" s="64"/>
      <c r="AC506" s="1"/>
      <c r="AD506" s="3"/>
      <c r="AE506" s="3"/>
      <c r="AF506" s="3"/>
      <c r="AG506" s="3"/>
      <c r="AH506" s="3"/>
      <c r="AI506" s="10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36">
        <f t="shared" si="154"/>
        <v>44765</v>
      </c>
      <c r="B507" s="14">
        <f t="shared" ca="1" si="156"/>
        <v>1.03485765</v>
      </c>
      <c r="C507" s="13">
        <f t="shared" ca="1" si="159"/>
        <v>1.0294792500000001</v>
      </c>
      <c r="D507" s="12">
        <f ca="1">IF(A507&lt;$B$1,VLOOKUP(A507,[1]DI!$A$4:$B$15000,2,FALSE),0)</f>
        <v>0</v>
      </c>
      <c r="E507" s="13">
        <f t="shared" ca="1" si="160"/>
        <v>1</v>
      </c>
      <c r="F507" s="13">
        <f ca="1">(TRUNC(PRODUCT($E$12:$E506),16))</f>
        <v>1.1054958212220301</v>
      </c>
      <c r="G507" s="13">
        <f t="shared" ca="1" si="161"/>
        <v>1.10224878445663</v>
      </c>
      <c r="H507" s="13">
        <f t="shared" ca="1" si="162"/>
        <v>1.00294583</v>
      </c>
      <c r="I507" s="12">
        <f t="shared" si="157"/>
        <v>0.1</v>
      </c>
      <c r="J507" s="30">
        <f t="shared" si="163"/>
        <v>44757</v>
      </c>
      <c r="K507" s="2">
        <f t="shared" si="164"/>
        <v>5</v>
      </c>
      <c r="L507" s="15">
        <f t="shared" si="165"/>
        <v>6</v>
      </c>
      <c r="M507" s="11">
        <f t="shared" si="166"/>
        <v>1.0022718669999999</v>
      </c>
      <c r="N507" s="11">
        <f t="shared" ca="1" si="167"/>
        <v>1.00522439</v>
      </c>
      <c r="O507" s="15">
        <f t="shared" si="168"/>
        <v>0</v>
      </c>
      <c r="P507" s="13">
        <f t="shared" ca="1" si="169"/>
        <v>5.3784000000000002E-3</v>
      </c>
      <c r="Q507" s="19">
        <f t="shared" si="170"/>
        <v>0</v>
      </c>
      <c r="R507" s="13">
        <f t="shared" si="155"/>
        <v>0</v>
      </c>
      <c r="S507" s="13"/>
      <c r="T507" s="13"/>
      <c r="U507" s="13"/>
      <c r="V507" s="13"/>
      <c r="W507" s="4" t="str">
        <f t="shared" si="171"/>
        <v>J=</v>
      </c>
      <c r="X507" s="30">
        <f t="shared" si="172"/>
        <v>44788</v>
      </c>
      <c r="Y507" s="3"/>
      <c r="Z507" s="71">
        <f>[2]Plan1!$A577</f>
        <v>53693</v>
      </c>
      <c r="AA507" s="71" t="str">
        <f>[2]Plan1!$C577</f>
        <v>Confraternização Universal</v>
      </c>
      <c r="AB507" s="64"/>
      <c r="AC507" s="1"/>
      <c r="AD507" s="3"/>
      <c r="AE507" s="3"/>
      <c r="AF507" s="3"/>
      <c r="AG507" s="3"/>
      <c r="AH507" s="3"/>
      <c r="AI507" s="10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36">
        <f t="shared" si="154"/>
        <v>44766</v>
      </c>
      <c r="B508" s="14">
        <f t="shared" ca="1" si="156"/>
        <v>1.03485765</v>
      </c>
      <c r="C508" s="13">
        <f t="shared" ca="1" si="159"/>
        <v>1.0294792500000001</v>
      </c>
      <c r="D508" s="12">
        <f ca="1">IF(A508&lt;$B$1,VLOOKUP(A508,[1]DI!$A$4:$B$15000,2,FALSE),0)</f>
        <v>0</v>
      </c>
      <c r="E508" s="13">
        <f t="shared" ca="1" si="160"/>
        <v>1</v>
      </c>
      <c r="F508" s="13">
        <f ca="1">(TRUNC(PRODUCT($E$12:$E507),16))</f>
        <v>1.1054958212220301</v>
      </c>
      <c r="G508" s="13">
        <f t="shared" ca="1" si="161"/>
        <v>1.10224878445663</v>
      </c>
      <c r="H508" s="13">
        <f t="shared" ca="1" si="162"/>
        <v>1.00294583</v>
      </c>
      <c r="I508" s="12">
        <f t="shared" si="157"/>
        <v>0.1</v>
      </c>
      <c r="J508" s="30">
        <f t="shared" si="163"/>
        <v>44757</v>
      </c>
      <c r="K508" s="2">
        <f t="shared" si="164"/>
        <v>5</v>
      </c>
      <c r="L508" s="15">
        <f t="shared" si="165"/>
        <v>6</v>
      </c>
      <c r="M508" s="11">
        <f t="shared" si="166"/>
        <v>1.0022718669999999</v>
      </c>
      <c r="N508" s="11">
        <f t="shared" ca="1" si="167"/>
        <v>1.00522439</v>
      </c>
      <c r="O508" s="15">
        <f t="shared" si="168"/>
        <v>0</v>
      </c>
      <c r="P508" s="13">
        <f t="shared" ca="1" si="169"/>
        <v>5.3784000000000002E-3</v>
      </c>
      <c r="Q508" s="19">
        <f t="shared" si="170"/>
        <v>0</v>
      </c>
      <c r="R508" s="13">
        <f t="shared" si="155"/>
        <v>0</v>
      </c>
      <c r="S508" s="13"/>
      <c r="T508" s="13"/>
      <c r="U508" s="13"/>
      <c r="V508" s="13"/>
      <c r="W508" s="4" t="str">
        <f t="shared" si="171"/>
        <v>J=</v>
      </c>
      <c r="X508" s="30">
        <f t="shared" si="172"/>
        <v>44788</v>
      </c>
      <c r="Y508" s="3"/>
      <c r="Z508" s="71">
        <f>[2]Plan1!$A578</f>
        <v>53748</v>
      </c>
      <c r="AA508" s="71" t="str">
        <f>[2]Plan1!$C578</f>
        <v>Carnaval</v>
      </c>
      <c r="AB508" s="64"/>
      <c r="AC508" s="1"/>
      <c r="AD508" s="3"/>
      <c r="AE508" s="3"/>
      <c r="AF508" s="3"/>
      <c r="AG508" s="3"/>
      <c r="AH508" s="3"/>
      <c r="AI508" s="10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36">
        <f t="shared" si="154"/>
        <v>44767</v>
      </c>
      <c r="B509" s="14">
        <f t="shared" ca="1" si="156"/>
        <v>1.03485765</v>
      </c>
      <c r="C509" s="13">
        <f t="shared" ca="1" si="159"/>
        <v>1.0294792500000001</v>
      </c>
      <c r="D509" s="12">
        <f ca="1">IF(A509&lt;$B$1,VLOOKUP(A509,[1]DI!$A$4:$B$15000,2,FALSE),0)</f>
        <v>0.13150000000000001</v>
      </c>
      <c r="E509" s="13">
        <f t="shared" ca="1" si="160"/>
        <v>1.0004903700000001</v>
      </c>
      <c r="F509" s="13">
        <f ca="1">(TRUNC(PRODUCT($E$12:$E508),16))</f>
        <v>1.1054958212220301</v>
      </c>
      <c r="G509" s="13">
        <f t="shared" ca="1" si="161"/>
        <v>1.10224878445663</v>
      </c>
      <c r="H509" s="13">
        <f t="shared" ca="1" si="162"/>
        <v>1.00294583</v>
      </c>
      <c r="I509" s="12">
        <f t="shared" si="157"/>
        <v>0.1</v>
      </c>
      <c r="J509" s="30">
        <f t="shared" si="163"/>
        <v>44757</v>
      </c>
      <c r="K509" s="2">
        <f t="shared" si="164"/>
        <v>6</v>
      </c>
      <c r="L509" s="15">
        <f t="shared" si="165"/>
        <v>6</v>
      </c>
      <c r="M509" s="11">
        <f t="shared" si="166"/>
        <v>1.0022718669999999</v>
      </c>
      <c r="N509" s="11">
        <f t="shared" ca="1" si="167"/>
        <v>1.00522439</v>
      </c>
      <c r="O509" s="15">
        <f t="shared" si="168"/>
        <v>0</v>
      </c>
      <c r="P509" s="13">
        <f t="shared" ca="1" si="169"/>
        <v>5.3784000000000002E-3</v>
      </c>
      <c r="Q509" s="19">
        <f t="shared" si="170"/>
        <v>0</v>
      </c>
      <c r="R509" s="13">
        <f t="shared" si="155"/>
        <v>0</v>
      </c>
      <c r="S509" s="13"/>
      <c r="T509" s="13"/>
      <c r="U509" s="13"/>
      <c r="V509" s="13"/>
      <c r="W509" s="4" t="str">
        <f t="shared" si="171"/>
        <v>J=</v>
      </c>
      <c r="X509" s="30">
        <f t="shared" si="172"/>
        <v>44788</v>
      </c>
      <c r="Y509" s="3"/>
      <c r="Z509" s="71">
        <f>[2]Plan1!$A579</f>
        <v>53749</v>
      </c>
      <c r="AA509" s="71" t="str">
        <f>[2]Plan1!$C579</f>
        <v>Carnaval</v>
      </c>
      <c r="AB509" s="64"/>
      <c r="AC509" s="1"/>
      <c r="AD509" s="3"/>
      <c r="AE509" s="3"/>
      <c r="AF509" s="3"/>
      <c r="AG509" s="3"/>
      <c r="AH509" s="3"/>
      <c r="AI509" s="10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36">
        <f t="shared" si="154"/>
        <v>44768</v>
      </c>
      <c r="B510" s="14">
        <f t="shared" ca="1" si="156"/>
        <v>1.0357567700000001</v>
      </c>
      <c r="C510" s="13">
        <f t="shared" ca="1" si="159"/>
        <v>1.0294792500000001</v>
      </c>
      <c r="D510" s="12">
        <f ca="1">IF(A510&lt;$B$1,VLOOKUP(A510,[1]DI!$A$4:$B$15000,2,FALSE),0)</f>
        <v>0.13150000000000001</v>
      </c>
      <c r="E510" s="13">
        <f t="shared" ca="1" si="160"/>
        <v>1.0004903700000001</v>
      </c>
      <c r="F510" s="13">
        <f ca="1">(TRUNC(PRODUCT($E$12:$E509),16))</f>
        <v>1.1060379232078801</v>
      </c>
      <c r="G510" s="13">
        <f t="shared" ca="1" si="161"/>
        <v>1.10224878445663</v>
      </c>
      <c r="H510" s="13">
        <f t="shared" ca="1" si="162"/>
        <v>1.00343764</v>
      </c>
      <c r="I510" s="12">
        <f t="shared" si="157"/>
        <v>0.1</v>
      </c>
      <c r="J510" s="30">
        <f t="shared" si="163"/>
        <v>44757</v>
      </c>
      <c r="K510" s="2">
        <f t="shared" si="164"/>
        <v>7</v>
      </c>
      <c r="L510" s="15">
        <f t="shared" si="165"/>
        <v>7</v>
      </c>
      <c r="M510" s="11">
        <f t="shared" si="166"/>
        <v>1.0026510129999999</v>
      </c>
      <c r="N510" s="11">
        <f t="shared" ca="1" si="167"/>
        <v>1.0060977659999999</v>
      </c>
      <c r="O510" s="15">
        <f t="shared" si="168"/>
        <v>0</v>
      </c>
      <c r="P510" s="13">
        <f t="shared" ca="1" si="169"/>
        <v>6.27752E-3</v>
      </c>
      <c r="Q510" s="19">
        <f t="shared" si="170"/>
        <v>0</v>
      </c>
      <c r="R510" s="13">
        <f t="shared" si="155"/>
        <v>0</v>
      </c>
      <c r="S510" s="13"/>
      <c r="T510" s="13"/>
      <c r="U510" s="13"/>
      <c r="V510" s="13"/>
      <c r="W510" s="4" t="str">
        <f t="shared" si="171"/>
        <v>J=</v>
      </c>
      <c r="X510" s="30">
        <f t="shared" si="172"/>
        <v>44788</v>
      </c>
      <c r="Y510" s="3"/>
      <c r="Z510" s="71">
        <f>[2]Plan1!$A580</f>
        <v>53794</v>
      </c>
      <c r="AA510" s="71" t="str">
        <f>[2]Plan1!$C580</f>
        <v>Paixão de Cristo</v>
      </c>
      <c r="AB510" s="64"/>
      <c r="AC510" s="1"/>
      <c r="AD510" s="3"/>
      <c r="AE510" s="3"/>
      <c r="AF510" s="3"/>
      <c r="AG510" s="3"/>
      <c r="AH510" s="3"/>
      <c r="AI510" s="10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36">
        <f t="shared" si="154"/>
        <v>44769</v>
      </c>
      <c r="B511" s="14">
        <f t="shared" ca="1" si="156"/>
        <v>1.0366566800000001</v>
      </c>
      <c r="C511" s="13">
        <f t="shared" ca="1" si="159"/>
        <v>1.0294792500000001</v>
      </c>
      <c r="D511" s="12">
        <f ca="1">IF(A511&lt;$B$1,VLOOKUP(A511,[1]DI!$A$4:$B$15000,2,FALSE),0)</f>
        <v>0.13150000000000001</v>
      </c>
      <c r="E511" s="13">
        <f t="shared" ca="1" si="160"/>
        <v>1.0004903700000001</v>
      </c>
      <c r="F511" s="13">
        <f ca="1">(TRUNC(PRODUCT($E$12:$E510),16))</f>
        <v>1.1065802910242799</v>
      </c>
      <c r="G511" s="13">
        <f t="shared" ca="1" si="161"/>
        <v>1.10224878445663</v>
      </c>
      <c r="H511" s="13">
        <f t="shared" ca="1" si="162"/>
        <v>1.0039297</v>
      </c>
      <c r="I511" s="12">
        <f t="shared" si="157"/>
        <v>0.1</v>
      </c>
      <c r="J511" s="30">
        <f t="shared" si="163"/>
        <v>44757</v>
      </c>
      <c r="K511" s="2">
        <f t="shared" si="164"/>
        <v>8</v>
      </c>
      <c r="L511" s="15">
        <f t="shared" si="165"/>
        <v>8</v>
      </c>
      <c r="M511" s="11">
        <f t="shared" si="166"/>
        <v>1.003030302</v>
      </c>
      <c r="N511" s="11">
        <f t="shared" ca="1" si="167"/>
        <v>1.0069719100000001</v>
      </c>
      <c r="O511" s="15">
        <f t="shared" si="168"/>
        <v>0</v>
      </c>
      <c r="P511" s="13">
        <f t="shared" ca="1" si="169"/>
        <v>7.1774300000000003E-3</v>
      </c>
      <c r="Q511" s="19">
        <f t="shared" si="170"/>
        <v>0</v>
      </c>
      <c r="R511" s="13">
        <f t="shared" si="155"/>
        <v>0</v>
      </c>
      <c r="S511" s="13"/>
      <c r="T511" s="13"/>
      <c r="U511" s="13"/>
      <c r="V511" s="13"/>
      <c r="W511" s="4" t="str">
        <f t="shared" si="171"/>
        <v>J=</v>
      </c>
      <c r="X511" s="30">
        <f t="shared" si="172"/>
        <v>44788</v>
      </c>
      <c r="Y511" s="3"/>
      <c r="Z511" s="71">
        <f>[2]Plan1!$A581</f>
        <v>53803</v>
      </c>
      <c r="AA511" s="71" t="str">
        <f>[2]Plan1!$C581</f>
        <v>Tiradentes</v>
      </c>
      <c r="AB511" s="64"/>
      <c r="AC511" s="1"/>
      <c r="AD511" s="3"/>
      <c r="AE511" s="3"/>
      <c r="AF511" s="3"/>
      <c r="AG511" s="3"/>
      <c r="AH511" s="3"/>
      <c r="AI511" s="10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36">
        <f t="shared" si="154"/>
        <v>44770</v>
      </c>
      <c r="B512" s="14">
        <f t="shared" ca="1" si="156"/>
        <v>1.03755738</v>
      </c>
      <c r="C512" s="13">
        <f t="shared" ca="1" si="159"/>
        <v>1.0294792500000001</v>
      </c>
      <c r="D512" s="12">
        <f ca="1">IF(A512&lt;$B$1,VLOOKUP(A512,[1]DI!$A$4:$B$15000,2,FALSE),0)</f>
        <v>0.13150000000000001</v>
      </c>
      <c r="E512" s="13">
        <f t="shared" ca="1" si="160"/>
        <v>1.0004903700000001</v>
      </c>
      <c r="F512" s="13">
        <f ca="1">(TRUNC(PRODUCT($E$12:$E511),16))</f>
        <v>1.1071229248015899</v>
      </c>
      <c r="G512" s="13">
        <f t="shared" ca="1" si="161"/>
        <v>1.10224878445663</v>
      </c>
      <c r="H512" s="13">
        <f t="shared" ca="1" si="162"/>
        <v>1.0044219999999999</v>
      </c>
      <c r="I512" s="12">
        <f t="shared" si="157"/>
        <v>0.1</v>
      </c>
      <c r="J512" s="30">
        <f t="shared" si="163"/>
        <v>44757</v>
      </c>
      <c r="K512" s="2">
        <f t="shared" si="164"/>
        <v>9</v>
      </c>
      <c r="L512" s="15">
        <f t="shared" si="165"/>
        <v>9</v>
      </c>
      <c r="M512" s="11">
        <f t="shared" si="166"/>
        <v>1.003409735</v>
      </c>
      <c r="N512" s="11">
        <f t="shared" ca="1" si="167"/>
        <v>1.007846813</v>
      </c>
      <c r="O512" s="15">
        <f t="shared" si="168"/>
        <v>0</v>
      </c>
      <c r="P512" s="13">
        <f t="shared" ca="1" si="169"/>
        <v>8.0781299999999993E-3</v>
      </c>
      <c r="Q512" s="19">
        <f t="shared" si="170"/>
        <v>0</v>
      </c>
      <c r="R512" s="13">
        <f t="shared" si="155"/>
        <v>0</v>
      </c>
      <c r="S512" s="13"/>
      <c r="T512" s="13"/>
      <c r="U512" s="13"/>
      <c r="V512" s="13"/>
      <c r="W512" s="4" t="str">
        <f t="shared" si="171"/>
        <v>J=</v>
      </c>
      <c r="X512" s="30">
        <f t="shared" si="172"/>
        <v>44788</v>
      </c>
      <c r="Y512" s="3"/>
      <c r="Z512" s="71">
        <f>[2]Plan1!$A582</f>
        <v>53813</v>
      </c>
      <c r="AA512" s="71" t="str">
        <f>[2]Plan1!$C582</f>
        <v>Dia do Trabalho</v>
      </c>
      <c r="AB512" s="64"/>
      <c r="AC512" s="1"/>
      <c r="AD512" s="3"/>
      <c r="AE512" s="3"/>
      <c r="AF512" s="3"/>
      <c r="AG512" s="3"/>
      <c r="AH512" s="3"/>
      <c r="AI512" s="10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36">
        <f t="shared" si="154"/>
        <v>44771</v>
      </c>
      <c r="B513" s="14">
        <f t="shared" ca="1" si="156"/>
        <v>1.0384588400000001</v>
      </c>
      <c r="C513" s="13">
        <f t="shared" ca="1" si="159"/>
        <v>1.0294792500000001</v>
      </c>
      <c r="D513" s="12">
        <f ca="1">IF(A513&lt;$B$1,VLOOKUP(A513,[1]DI!$A$4:$B$15000,2,FALSE),0)</f>
        <v>0.13150000000000001</v>
      </c>
      <c r="E513" s="13">
        <f t="shared" ca="1" si="160"/>
        <v>1.0004903700000001</v>
      </c>
      <c r="F513" s="13">
        <f ca="1">(TRUNC(PRODUCT($E$12:$E512),16))</f>
        <v>1.10766582467023</v>
      </c>
      <c r="G513" s="13">
        <f t="shared" ca="1" si="161"/>
        <v>1.10224878445663</v>
      </c>
      <c r="H513" s="13">
        <f t="shared" ca="1" si="162"/>
        <v>1.00491453</v>
      </c>
      <c r="I513" s="12">
        <f t="shared" si="157"/>
        <v>0.1</v>
      </c>
      <c r="J513" s="30">
        <f t="shared" si="163"/>
        <v>44757</v>
      </c>
      <c r="K513" s="2">
        <f t="shared" si="164"/>
        <v>10</v>
      </c>
      <c r="L513" s="15">
        <f t="shared" si="165"/>
        <v>10</v>
      </c>
      <c r="M513" s="11">
        <f t="shared" si="166"/>
        <v>1.003789311</v>
      </c>
      <c r="N513" s="11">
        <f t="shared" ca="1" si="167"/>
        <v>1.0087224640000001</v>
      </c>
      <c r="O513" s="15">
        <f t="shared" si="168"/>
        <v>0</v>
      </c>
      <c r="P513" s="13">
        <f t="shared" ca="1" si="169"/>
        <v>8.9795900000000008E-3</v>
      </c>
      <c r="Q513" s="19">
        <f t="shared" si="170"/>
        <v>0</v>
      </c>
      <c r="R513" s="13">
        <f t="shared" si="155"/>
        <v>0</v>
      </c>
      <c r="S513" s="13"/>
      <c r="T513" s="13"/>
      <c r="U513" s="13"/>
      <c r="V513" s="13"/>
      <c r="W513" s="4" t="str">
        <f t="shared" si="171"/>
        <v>J=</v>
      </c>
      <c r="X513" s="30">
        <f t="shared" si="172"/>
        <v>44788</v>
      </c>
      <c r="Y513" s="3"/>
      <c r="Z513" s="71">
        <f>[2]Plan1!$A583</f>
        <v>53856</v>
      </c>
      <c r="AA513" s="71" t="str">
        <f>[2]Plan1!$C583</f>
        <v>Corpus Christi</v>
      </c>
      <c r="AB513" s="64"/>
      <c r="AC513" s="1"/>
      <c r="AD513" s="3"/>
      <c r="AE513" s="3"/>
      <c r="AF513" s="3"/>
      <c r="AG513" s="3"/>
      <c r="AH513" s="3"/>
      <c r="AI513" s="10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36">
        <f t="shared" si="154"/>
        <v>44772</v>
      </c>
      <c r="B514" s="14">
        <f t="shared" ca="1" si="156"/>
        <v>1.0393611</v>
      </c>
      <c r="C514" s="13">
        <f t="shared" ca="1" si="159"/>
        <v>1.0294792500000001</v>
      </c>
      <c r="D514" s="12">
        <f ca="1">IF(A514&lt;$B$1,VLOOKUP(A514,[1]DI!$A$4:$B$15000,2,FALSE),0)</f>
        <v>0</v>
      </c>
      <c r="E514" s="13">
        <f t="shared" ca="1" si="160"/>
        <v>1</v>
      </c>
      <c r="F514" s="13">
        <f ca="1">(TRUNC(PRODUCT($E$12:$E513),16))</f>
        <v>1.10820899076067</v>
      </c>
      <c r="G514" s="13">
        <f t="shared" ca="1" si="161"/>
        <v>1.10224878445663</v>
      </c>
      <c r="H514" s="13">
        <f t="shared" ca="1" si="162"/>
        <v>1.0054073100000001</v>
      </c>
      <c r="I514" s="12">
        <f t="shared" si="157"/>
        <v>0.1</v>
      </c>
      <c r="J514" s="30">
        <f t="shared" si="163"/>
        <v>44757</v>
      </c>
      <c r="K514" s="2">
        <f t="shared" si="164"/>
        <v>10</v>
      </c>
      <c r="L514" s="15">
        <f t="shared" si="165"/>
        <v>11</v>
      </c>
      <c r="M514" s="11">
        <f t="shared" si="166"/>
        <v>1.004169031</v>
      </c>
      <c r="N514" s="11">
        <f t="shared" ca="1" si="167"/>
        <v>1.0095988840000001</v>
      </c>
      <c r="O514" s="15">
        <f t="shared" si="168"/>
        <v>0</v>
      </c>
      <c r="P514" s="13">
        <f t="shared" ca="1" si="169"/>
        <v>9.8818499999999993E-3</v>
      </c>
      <c r="Q514" s="19">
        <f t="shared" si="170"/>
        <v>0</v>
      </c>
      <c r="R514" s="13">
        <f t="shared" si="155"/>
        <v>0</v>
      </c>
      <c r="S514" s="13"/>
      <c r="T514" s="13"/>
      <c r="U514" s="13"/>
      <c r="V514" s="13"/>
      <c r="W514" s="4" t="str">
        <f t="shared" si="171"/>
        <v>J=</v>
      </c>
      <c r="X514" s="30">
        <f t="shared" si="172"/>
        <v>44788</v>
      </c>
      <c r="Y514" s="3"/>
      <c r="Z514" s="71">
        <f>[2]Plan1!$A584</f>
        <v>53942</v>
      </c>
      <c r="AA514" s="71" t="str">
        <f>[2]Plan1!$C584</f>
        <v>Independência do Brasil</v>
      </c>
      <c r="AB514" s="64"/>
      <c r="AC514" s="1"/>
      <c r="AD514" s="3"/>
      <c r="AE514" s="3"/>
      <c r="AF514" s="3"/>
      <c r="AG514" s="3"/>
      <c r="AH514" s="3"/>
      <c r="AI514" s="10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36">
        <f t="shared" si="154"/>
        <v>44773</v>
      </c>
      <c r="B515" s="14">
        <f t="shared" ca="1" si="156"/>
        <v>1.0393611</v>
      </c>
      <c r="C515" s="13">
        <f t="shared" ca="1" si="159"/>
        <v>1.0294792500000001</v>
      </c>
      <c r="D515" s="12">
        <f ca="1">IF(A515&lt;$B$1,VLOOKUP(A515,[1]DI!$A$4:$B$15000,2,FALSE),0)</f>
        <v>0</v>
      </c>
      <c r="E515" s="13">
        <f t="shared" ca="1" si="160"/>
        <v>1</v>
      </c>
      <c r="F515" s="13">
        <f ca="1">(TRUNC(PRODUCT($E$12:$E514),16))</f>
        <v>1.10820899076067</v>
      </c>
      <c r="G515" s="13">
        <f t="shared" ca="1" si="161"/>
        <v>1.10224878445663</v>
      </c>
      <c r="H515" s="13">
        <f t="shared" ca="1" si="162"/>
        <v>1.0054073100000001</v>
      </c>
      <c r="I515" s="12">
        <f t="shared" si="157"/>
        <v>0.1</v>
      </c>
      <c r="J515" s="30">
        <f t="shared" si="163"/>
        <v>44757</v>
      </c>
      <c r="K515" s="2">
        <f t="shared" si="164"/>
        <v>10</v>
      </c>
      <c r="L515" s="15">
        <f t="shared" si="165"/>
        <v>11</v>
      </c>
      <c r="M515" s="11">
        <f t="shared" si="166"/>
        <v>1.004169031</v>
      </c>
      <c r="N515" s="11">
        <f t="shared" ca="1" si="167"/>
        <v>1.0095988840000001</v>
      </c>
      <c r="O515" s="15">
        <f t="shared" si="168"/>
        <v>0</v>
      </c>
      <c r="P515" s="13">
        <f t="shared" ca="1" si="169"/>
        <v>9.8818499999999993E-3</v>
      </c>
      <c r="Q515" s="19">
        <f t="shared" si="170"/>
        <v>0</v>
      </c>
      <c r="R515" s="13">
        <f t="shared" si="155"/>
        <v>0</v>
      </c>
      <c r="S515" s="13"/>
      <c r="T515" s="13"/>
      <c r="U515" s="13"/>
      <c r="V515" s="13"/>
      <c r="W515" s="4" t="str">
        <f t="shared" si="171"/>
        <v>J=</v>
      </c>
      <c r="X515" s="30">
        <f t="shared" si="172"/>
        <v>44788</v>
      </c>
      <c r="Y515" s="3"/>
      <c r="Z515" s="71">
        <f>[2]Plan1!$A585</f>
        <v>53977</v>
      </c>
      <c r="AA515" s="71" t="str">
        <f>[2]Plan1!$C585</f>
        <v>Nossa Sr.a Aparecida - Padroeira do Brasil</v>
      </c>
      <c r="AB515" s="64"/>
      <c r="AC515" s="1"/>
      <c r="AD515" s="3"/>
      <c r="AE515" s="3"/>
      <c r="AF515" s="3"/>
      <c r="AG515" s="3"/>
      <c r="AH515" s="3"/>
      <c r="AI515" s="10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36">
        <f t="shared" si="154"/>
        <v>44774</v>
      </c>
      <c r="B516" s="14">
        <f t="shared" ca="1" si="156"/>
        <v>1.0393611</v>
      </c>
      <c r="C516" s="13">
        <f t="shared" ca="1" si="159"/>
        <v>1.0294792500000001</v>
      </c>
      <c r="D516" s="12">
        <f ca="1">IF(A516&lt;$B$1,VLOOKUP(A516,[1]DI!$A$4:$B$15000,2,FALSE),0)</f>
        <v>0.13150000000000001</v>
      </c>
      <c r="E516" s="13">
        <f t="shared" ca="1" si="160"/>
        <v>1.0004903700000001</v>
      </c>
      <c r="F516" s="13">
        <f ca="1">(TRUNC(PRODUCT($E$12:$E515),16))</f>
        <v>1.10820899076067</v>
      </c>
      <c r="G516" s="13">
        <f t="shared" ca="1" si="161"/>
        <v>1.10224878445663</v>
      </c>
      <c r="H516" s="13">
        <f t="shared" ca="1" si="162"/>
        <v>1.0054073100000001</v>
      </c>
      <c r="I516" s="12">
        <f t="shared" si="157"/>
        <v>0.1</v>
      </c>
      <c r="J516" s="30">
        <f t="shared" si="163"/>
        <v>44757</v>
      </c>
      <c r="K516" s="2">
        <f t="shared" si="164"/>
        <v>11</v>
      </c>
      <c r="L516" s="15">
        <f t="shared" si="165"/>
        <v>11</v>
      </c>
      <c r="M516" s="11">
        <f t="shared" si="166"/>
        <v>1.004169031</v>
      </c>
      <c r="N516" s="11">
        <f t="shared" ca="1" si="167"/>
        <v>1.0095988840000001</v>
      </c>
      <c r="O516" s="15">
        <f t="shared" si="168"/>
        <v>0</v>
      </c>
      <c r="P516" s="13">
        <f t="shared" ca="1" si="169"/>
        <v>9.8818499999999993E-3</v>
      </c>
      <c r="Q516" s="19">
        <f t="shared" si="170"/>
        <v>0</v>
      </c>
      <c r="R516" s="13">
        <f t="shared" si="155"/>
        <v>0</v>
      </c>
      <c r="S516" s="13"/>
      <c r="T516" s="13"/>
      <c r="U516" s="13"/>
      <c r="V516" s="13"/>
      <c r="W516" s="4" t="str">
        <f t="shared" si="171"/>
        <v>J=</v>
      </c>
      <c r="X516" s="30">
        <f t="shared" si="172"/>
        <v>44788</v>
      </c>
      <c r="Y516" s="3"/>
      <c r="Z516" s="71">
        <f>[2]Plan1!$A586</f>
        <v>53998</v>
      </c>
      <c r="AA516" s="71" t="str">
        <f>[2]Plan1!$C586</f>
        <v>Finados</v>
      </c>
      <c r="AB516" s="64"/>
      <c r="AC516" s="1"/>
      <c r="AD516" s="3"/>
      <c r="AE516" s="3"/>
      <c r="AF516" s="3"/>
      <c r="AG516" s="3"/>
      <c r="AH516" s="3"/>
      <c r="AI516" s="10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36">
        <f t="shared" si="154"/>
        <v>44775</v>
      </c>
      <c r="B517" s="14">
        <f t="shared" ca="1" si="156"/>
        <v>1.0402641500000001</v>
      </c>
      <c r="C517" s="13">
        <f t="shared" ca="1" si="159"/>
        <v>1.0294792500000001</v>
      </c>
      <c r="D517" s="12">
        <f ca="1">IF(A517&lt;$B$1,VLOOKUP(A517,[1]DI!$A$4:$B$15000,2,FALSE),0)</f>
        <v>0.13150000000000001</v>
      </c>
      <c r="E517" s="13">
        <f t="shared" ca="1" si="160"/>
        <v>1.0004903700000001</v>
      </c>
      <c r="F517" s="13">
        <f ca="1">(TRUNC(PRODUCT($E$12:$E516),16))</f>
        <v>1.10875242320347</v>
      </c>
      <c r="G517" s="13">
        <f t="shared" ca="1" si="161"/>
        <v>1.10224878445663</v>
      </c>
      <c r="H517" s="13">
        <f t="shared" ca="1" si="162"/>
        <v>1.0059003399999999</v>
      </c>
      <c r="I517" s="12">
        <f t="shared" si="157"/>
        <v>0.1</v>
      </c>
      <c r="J517" s="30">
        <f t="shared" si="163"/>
        <v>44757</v>
      </c>
      <c r="K517" s="2">
        <f t="shared" si="164"/>
        <v>12</v>
      </c>
      <c r="L517" s="15">
        <f t="shared" si="165"/>
        <v>12</v>
      </c>
      <c r="M517" s="11">
        <f t="shared" si="166"/>
        <v>1.0045488950000001</v>
      </c>
      <c r="N517" s="11">
        <f t="shared" ca="1" si="167"/>
        <v>1.0104760749999999</v>
      </c>
      <c r="O517" s="15">
        <f t="shared" si="168"/>
        <v>0</v>
      </c>
      <c r="P517" s="13">
        <f t="shared" ca="1" si="169"/>
        <v>1.07849E-2</v>
      </c>
      <c r="Q517" s="19">
        <f t="shared" si="170"/>
        <v>0</v>
      </c>
      <c r="R517" s="13">
        <f t="shared" si="155"/>
        <v>0</v>
      </c>
      <c r="S517" s="13"/>
      <c r="T517" s="13"/>
      <c r="U517" s="13"/>
      <c r="V517" s="13"/>
      <c r="W517" s="4" t="str">
        <f t="shared" si="171"/>
        <v>J=</v>
      </c>
      <c r="X517" s="30">
        <f t="shared" si="172"/>
        <v>44788</v>
      </c>
      <c r="Y517" s="3"/>
      <c r="Z517" s="71">
        <f>[2]Plan1!$A587</f>
        <v>54011</v>
      </c>
      <c r="AA517" s="71" t="str">
        <f>[2]Plan1!$C587</f>
        <v>Proclamação da República</v>
      </c>
      <c r="AB517" s="64"/>
      <c r="AC517" s="1"/>
      <c r="AD517" s="3"/>
      <c r="AE517" s="3"/>
      <c r="AF517" s="3"/>
      <c r="AG517" s="3"/>
      <c r="AH517" s="3"/>
      <c r="AI517" s="10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36">
        <f t="shared" si="154"/>
        <v>44776</v>
      </c>
      <c r="B518" s="14">
        <f t="shared" ca="1" si="156"/>
        <v>1.0411679700000001</v>
      </c>
      <c r="C518" s="13">
        <f t="shared" ca="1" si="159"/>
        <v>1.0294792500000001</v>
      </c>
      <c r="D518" s="12">
        <f ca="1">IF(A518&lt;$B$1,VLOOKUP(A518,[1]DI!$A$4:$B$15000,2,FALSE),0)</f>
        <v>0.13150000000000001</v>
      </c>
      <c r="E518" s="13">
        <f t="shared" ca="1" si="160"/>
        <v>1.0004903700000001</v>
      </c>
      <c r="F518" s="13">
        <f ca="1">(TRUNC(PRODUCT($E$12:$E517),16))</f>
        <v>1.1092961221292399</v>
      </c>
      <c r="G518" s="13">
        <f t="shared" ca="1" si="161"/>
        <v>1.10224878445663</v>
      </c>
      <c r="H518" s="13">
        <f t="shared" ca="1" si="162"/>
        <v>1.0063936</v>
      </c>
      <c r="I518" s="12">
        <f t="shared" si="157"/>
        <v>0.1</v>
      </c>
      <c r="J518" s="30">
        <f t="shared" si="163"/>
        <v>44757</v>
      </c>
      <c r="K518" s="2">
        <f t="shared" si="164"/>
        <v>13</v>
      </c>
      <c r="L518" s="15">
        <f t="shared" si="165"/>
        <v>13</v>
      </c>
      <c r="M518" s="11">
        <f t="shared" si="166"/>
        <v>1.0049289020000001</v>
      </c>
      <c r="N518" s="11">
        <f t="shared" ca="1" si="167"/>
        <v>1.011354015</v>
      </c>
      <c r="O518" s="15">
        <f t="shared" si="168"/>
        <v>0</v>
      </c>
      <c r="P518" s="13">
        <f t="shared" ca="1" si="169"/>
        <v>1.168872E-2</v>
      </c>
      <c r="Q518" s="19">
        <f t="shared" si="170"/>
        <v>0</v>
      </c>
      <c r="R518" s="13">
        <f t="shared" si="155"/>
        <v>0</v>
      </c>
      <c r="S518" s="13"/>
      <c r="T518" s="13"/>
      <c r="U518" s="13"/>
      <c r="V518" s="13"/>
      <c r="W518" s="4" t="str">
        <f t="shared" si="171"/>
        <v>J=</v>
      </c>
      <c r="X518" s="30">
        <f t="shared" si="172"/>
        <v>44788</v>
      </c>
      <c r="Y518" s="3"/>
      <c r="Z518" s="71">
        <f>[2]Plan1!$A588</f>
        <v>54016</v>
      </c>
      <c r="AA518" s="71" t="str">
        <f>[2]Plan1!$C588</f>
        <v>Dia Nacional de Zumbi e da Consciência Negra</v>
      </c>
      <c r="AB518" s="64"/>
      <c r="AC518" s="1"/>
      <c r="AD518" s="3"/>
      <c r="AE518" s="3"/>
      <c r="AF518" s="3"/>
      <c r="AG518" s="3"/>
      <c r="AH518" s="3"/>
      <c r="AI518" s="10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36">
        <f t="shared" si="154"/>
        <v>44777</v>
      </c>
      <c r="B519" s="14">
        <f t="shared" ca="1" si="156"/>
        <v>1.0420725800000001</v>
      </c>
      <c r="C519" s="13">
        <f t="shared" ca="1" si="159"/>
        <v>1.0294792500000001</v>
      </c>
      <c r="D519" s="12">
        <f ca="1">IF(A519&lt;$B$1,VLOOKUP(A519,[1]DI!$A$4:$B$15000,2,FALSE),0)</f>
        <v>0.13650000000000001</v>
      </c>
      <c r="E519" s="13">
        <f t="shared" ca="1" si="160"/>
        <v>1.00050788</v>
      </c>
      <c r="F519" s="13">
        <f ca="1">(TRUNC(PRODUCT($E$12:$E518),16))</f>
        <v>1.1098400876686501</v>
      </c>
      <c r="G519" s="13">
        <f t="shared" ca="1" si="161"/>
        <v>1.10224878445663</v>
      </c>
      <c r="H519" s="13">
        <f t="shared" ca="1" si="162"/>
        <v>1.0068871100000001</v>
      </c>
      <c r="I519" s="12">
        <f t="shared" si="157"/>
        <v>0.1</v>
      </c>
      <c r="J519" s="30">
        <f t="shared" si="163"/>
        <v>44757</v>
      </c>
      <c r="K519" s="2">
        <f t="shared" si="164"/>
        <v>14</v>
      </c>
      <c r="L519" s="15">
        <f t="shared" si="165"/>
        <v>14</v>
      </c>
      <c r="M519" s="11">
        <f t="shared" si="166"/>
        <v>1.005309053</v>
      </c>
      <c r="N519" s="11">
        <f t="shared" ca="1" si="167"/>
        <v>1.012232727</v>
      </c>
      <c r="O519" s="15">
        <f t="shared" si="168"/>
        <v>0</v>
      </c>
      <c r="P519" s="13">
        <f t="shared" ca="1" si="169"/>
        <v>1.259333E-2</v>
      </c>
      <c r="Q519" s="19">
        <f t="shared" si="170"/>
        <v>0</v>
      </c>
      <c r="R519" s="13">
        <f t="shared" si="155"/>
        <v>0</v>
      </c>
      <c r="S519" s="13"/>
      <c r="T519" s="13"/>
      <c r="U519" s="13"/>
      <c r="V519" s="13"/>
      <c r="W519" s="4" t="str">
        <f t="shared" si="171"/>
        <v>J=</v>
      </c>
      <c r="X519" s="30">
        <f t="shared" si="172"/>
        <v>44788</v>
      </c>
      <c r="Y519" s="3"/>
      <c r="Z519" s="71">
        <f>[2]Plan1!$A589</f>
        <v>54051</v>
      </c>
      <c r="AA519" s="71" t="str">
        <f>[2]Plan1!$C589</f>
        <v>Natal</v>
      </c>
      <c r="AB519" s="64"/>
      <c r="AC519" s="1"/>
      <c r="AD519" s="3"/>
      <c r="AE519" s="3"/>
      <c r="AF519" s="3"/>
      <c r="AG519" s="3"/>
      <c r="AH519" s="3"/>
      <c r="AI519" s="10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36">
        <f t="shared" si="154"/>
        <v>44778</v>
      </c>
      <c r="B520" s="14">
        <f t="shared" ca="1" si="156"/>
        <v>1.04299623</v>
      </c>
      <c r="C520" s="13">
        <f t="shared" ca="1" si="159"/>
        <v>1.0294792500000001</v>
      </c>
      <c r="D520" s="12">
        <f ca="1">IF(A520&lt;$B$1,VLOOKUP(A520,[1]DI!$A$4:$B$15000,2,FALSE),0)</f>
        <v>0.13650000000000001</v>
      </c>
      <c r="E520" s="13">
        <f t="shared" ca="1" si="160"/>
        <v>1.00050788</v>
      </c>
      <c r="F520" s="13">
        <f ca="1">(TRUNC(PRODUCT($E$12:$E519),16))</f>
        <v>1.1104037532523701</v>
      </c>
      <c r="G520" s="13">
        <f t="shared" ca="1" si="161"/>
        <v>1.10224878445663</v>
      </c>
      <c r="H520" s="13">
        <f t="shared" ca="1" si="162"/>
        <v>1.00739848</v>
      </c>
      <c r="I520" s="12">
        <f t="shared" si="157"/>
        <v>0.1</v>
      </c>
      <c r="J520" s="30">
        <f t="shared" si="163"/>
        <v>44757</v>
      </c>
      <c r="K520" s="2">
        <f t="shared" si="164"/>
        <v>15</v>
      </c>
      <c r="L520" s="15">
        <f t="shared" si="165"/>
        <v>15</v>
      </c>
      <c r="M520" s="11">
        <f t="shared" si="166"/>
        <v>1.005689348</v>
      </c>
      <c r="N520" s="11">
        <f t="shared" ca="1" si="167"/>
        <v>1.013129921</v>
      </c>
      <c r="O520" s="15">
        <f t="shared" si="168"/>
        <v>0</v>
      </c>
      <c r="P520" s="13">
        <f t="shared" ca="1" si="169"/>
        <v>1.351698E-2</v>
      </c>
      <c r="Q520" s="19">
        <f t="shared" si="170"/>
        <v>0</v>
      </c>
      <c r="R520" s="13">
        <f t="shared" si="155"/>
        <v>0</v>
      </c>
      <c r="S520" s="13"/>
      <c r="T520" s="13"/>
      <c r="U520" s="13"/>
      <c r="V520" s="13"/>
      <c r="W520" s="4" t="str">
        <f t="shared" si="171"/>
        <v>J=</v>
      </c>
      <c r="X520" s="30">
        <f t="shared" si="172"/>
        <v>44788</v>
      </c>
      <c r="Y520" s="3"/>
      <c r="Z520" s="71">
        <f>[2]Plan1!$A590</f>
        <v>54058</v>
      </c>
      <c r="AA520" s="71" t="str">
        <f>[2]Plan1!$C590</f>
        <v>Confraternização Universal</v>
      </c>
      <c r="AB520" s="64"/>
      <c r="AC520" s="1"/>
      <c r="AD520" s="3"/>
      <c r="AE520" s="3"/>
      <c r="AF520" s="3"/>
      <c r="AG520" s="3"/>
      <c r="AH520" s="3"/>
      <c r="AI520" s="10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36">
        <f t="shared" si="154"/>
        <v>44779</v>
      </c>
      <c r="B521" s="14">
        <f t="shared" ca="1" si="156"/>
        <v>1.0439207000000001</v>
      </c>
      <c r="C521" s="13">
        <f t="shared" ca="1" si="159"/>
        <v>1.0294792500000001</v>
      </c>
      <c r="D521" s="12">
        <f ca="1">IF(A521&lt;$B$1,VLOOKUP(A521,[1]DI!$A$4:$B$15000,2,FALSE),0)</f>
        <v>0</v>
      </c>
      <c r="E521" s="13">
        <f t="shared" ca="1" si="160"/>
        <v>1</v>
      </c>
      <c r="F521" s="13">
        <f ca="1">(TRUNC(PRODUCT($E$12:$E520),16))</f>
        <v>1.11096770511057</v>
      </c>
      <c r="G521" s="13">
        <f t="shared" ca="1" si="161"/>
        <v>1.10224878445663</v>
      </c>
      <c r="H521" s="13">
        <f t="shared" ca="1" si="162"/>
        <v>1.00791012</v>
      </c>
      <c r="I521" s="12">
        <f t="shared" si="157"/>
        <v>0.1</v>
      </c>
      <c r="J521" s="30">
        <f t="shared" si="163"/>
        <v>44757</v>
      </c>
      <c r="K521" s="2">
        <f t="shared" si="164"/>
        <v>15</v>
      </c>
      <c r="L521" s="15">
        <f t="shared" si="165"/>
        <v>16</v>
      </c>
      <c r="M521" s="11">
        <f t="shared" si="166"/>
        <v>1.0060697869999999</v>
      </c>
      <c r="N521" s="11">
        <f t="shared" ca="1" si="167"/>
        <v>1.01402792</v>
      </c>
      <c r="O521" s="15">
        <f t="shared" si="168"/>
        <v>0</v>
      </c>
      <c r="P521" s="13">
        <f t="shared" ca="1" si="169"/>
        <v>1.444145E-2</v>
      </c>
      <c r="Q521" s="19">
        <f t="shared" si="170"/>
        <v>0</v>
      </c>
      <c r="R521" s="13">
        <f t="shared" si="155"/>
        <v>0</v>
      </c>
      <c r="S521" s="13"/>
      <c r="T521" s="13"/>
      <c r="U521" s="13"/>
      <c r="V521" s="13"/>
      <c r="W521" s="4" t="str">
        <f t="shared" si="171"/>
        <v>J=</v>
      </c>
      <c r="X521" s="30">
        <f t="shared" si="172"/>
        <v>44788</v>
      </c>
      <c r="Y521" s="3"/>
      <c r="Z521" s="71">
        <f>[2]Plan1!$A591</f>
        <v>54105</v>
      </c>
      <c r="AA521" s="71" t="str">
        <f>[2]Plan1!$C591</f>
        <v>Carnaval</v>
      </c>
      <c r="AB521" s="64"/>
      <c r="AC521" s="1"/>
      <c r="AD521" s="3"/>
      <c r="AE521" s="3"/>
      <c r="AF521" s="3"/>
      <c r="AG521" s="3"/>
      <c r="AH521" s="3"/>
      <c r="AI521" s="10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36">
        <f t="shared" si="154"/>
        <v>44780</v>
      </c>
      <c r="B522" s="14">
        <f t="shared" ca="1" si="156"/>
        <v>1.0439207000000001</v>
      </c>
      <c r="C522" s="13">
        <f t="shared" ca="1" si="159"/>
        <v>1.0294792500000001</v>
      </c>
      <c r="D522" s="12">
        <f ca="1">IF(A522&lt;$B$1,VLOOKUP(A522,[1]DI!$A$4:$B$15000,2,FALSE),0)</f>
        <v>0</v>
      </c>
      <c r="E522" s="13">
        <f t="shared" ca="1" si="160"/>
        <v>1</v>
      </c>
      <c r="F522" s="13">
        <f ca="1">(TRUNC(PRODUCT($E$12:$E521),16))</f>
        <v>1.11096770511057</v>
      </c>
      <c r="G522" s="13">
        <f t="shared" ca="1" si="161"/>
        <v>1.10224878445663</v>
      </c>
      <c r="H522" s="13">
        <f t="shared" ca="1" si="162"/>
        <v>1.00791012</v>
      </c>
      <c r="I522" s="12">
        <f t="shared" si="157"/>
        <v>0.1</v>
      </c>
      <c r="J522" s="30">
        <f t="shared" si="163"/>
        <v>44757</v>
      </c>
      <c r="K522" s="2">
        <f t="shared" si="164"/>
        <v>15</v>
      </c>
      <c r="L522" s="15">
        <f t="shared" si="165"/>
        <v>16</v>
      </c>
      <c r="M522" s="11">
        <f t="shared" si="166"/>
        <v>1.0060697869999999</v>
      </c>
      <c r="N522" s="11">
        <f t="shared" ca="1" si="167"/>
        <v>1.01402792</v>
      </c>
      <c r="O522" s="15">
        <f t="shared" si="168"/>
        <v>0</v>
      </c>
      <c r="P522" s="13">
        <f t="shared" ca="1" si="169"/>
        <v>1.444145E-2</v>
      </c>
      <c r="Q522" s="19">
        <f t="shared" si="170"/>
        <v>0</v>
      </c>
      <c r="R522" s="13">
        <f t="shared" si="155"/>
        <v>0</v>
      </c>
      <c r="S522" s="13"/>
      <c r="T522" s="13"/>
      <c r="U522" s="13"/>
      <c r="V522" s="13"/>
      <c r="W522" s="4" t="str">
        <f t="shared" si="171"/>
        <v>J=</v>
      </c>
      <c r="X522" s="30">
        <f t="shared" si="172"/>
        <v>44788</v>
      </c>
      <c r="Y522" s="3"/>
      <c r="Z522" s="71">
        <f>[2]Plan1!$A592</f>
        <v>54106</v>
      </c>
      <c r="AA522" s="71" t="str">
        <f>[2]Plan1!$C592</f>
        <v>Carnaval</v>
      </c>
      <c r="AB522" s="64"/>
      <c r="AC522" s="1"/>
      <c r="AD522" s="3"/>
      <c r="AE522" s="3"/>
      <c r="AF522" s="3"/>
      <c r="AG522" s="3"/>
      <c r="AH522" s="3"/>
      <c r="AI522" s="10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36">
        <f t="shared" si="154"/>
        <v>44781</v>
      </c>
      <c r="B523" s="14">
        <f t="shared" ca="1" si="156"/>
        <v>1.0439207000000001</v>
      </c>
      <c r="C523" s="13">
        <f t="shared" ca="1" si="159"/>
        <v>1.0294792500000001</v>
      </c>
      <c r="D523" s="12">
        <f ca="1">IF(A523&lt;$B$1,VLOOKUP(A523,[1]DI!$A$4:$B$15000,2,FALSE),0)</f>
        <v>0.13650000000000001</v>
      </c>
      <c r="E523" s="13">
        <f t="shared" ca="1" si="160"/>
        <v>1.00050788</v>
      </c>
      <c r="F523" s="13">
        <f ca="1">(TRUNC(PRODUCT($E$12:$E522),16))</f>
        <v>1.11096770511057</v>
      </c>
      <c r="G523" s="13">
        <f t="shared" ca="1" si="161"/>
        <v>1.10224878445663</v>
      </c>
      <c r="H523" s="13">
        <f t="shared" ca="1" si="162"/>
        <v>1.00791012</v>
      </c>
      <c r="I523" s="12">
        <f t="shared" si="157"/>
        <v>0.1</v>
      </c>
      <c r="J523" s="30">
        <f t="shared" si="163"/>
        <v>44757</v>
      </c>
      <c r="K523" s="2">
        <f t="shared" si="164"/>
        <v>16</v>
      </c>
      <c r="L523" s="15">
        <f t="shared" si="165"/>
        <v>16</v>
      </c>
      <c r="M523" s="11">
        <f t="shared" si="166"/>
        <v>1.0060697869999999</v>
      </c>
      <c r="N523" s="11">
        <f t="shared" ca="1" si="167"/>
        <v>1.01402792</v>
      </c>
      <c r="O523" s="15">
        <f t="shared" si="168"/>
        <v>0</v>
      </c>
      <c r="P523" s="13">
        <f t="shared" ca="1" si="169"/>
        <v>1.444145E-2</v>
      </c>
      <c r="Q523" s="19">
        <f t="shared" si="170"/>
        <v>0</v>
      </c>
      <c r="R523" s="13">
        <f t="shared" si="155"/>
        <v>0</v>
      </c>
      <c r="S523" s="13"/>
      <c r="T523" s="13"/>
      <c r="U523" s="13"/>
      <c r="V523" s="13"/>
      <c r="W523" s="4" t="str">
        <f t="shared" si="171"/>
        <v>J=</v>
      </c>
      <c r="X523" s="30">
        <f t="shared" si="172"/>
        <v>44788</v>
      </c>
      <c r="Y523" s="3"/>
      <c r="Z523" s="71">
        <f>[2]Plan1!$A593</f>
        <v>54151</v>
      </c>
      <c r="AA523" s="71" t="str">
        <f>[2]Plan1!$C593</f>
        <v>Paixão de Cristo</v>
      </c>
      <c r="AB523" s="64"/>
      <c r="AC523" s="1"/>
      <c r="AD523" s="3"/>
      <c r="AE523" s="3"/>
      <c r="AF523" s="3"/>
      <c r="AG523" s="3"/>
      <c r="AH523" s="3"/>
      <c r="AI523" s="10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36">
        <f t="shared" si="154"/>
        <v>44782</v>
      </c>
      <c r="B524" s="14">
        <f t="shared" ca="1" si="156"/>
        <v>1.04484599</v>
      </c>
      <c r="C524" s="13">
        <f t="shared" ca="1" si="159"/>
        <v>1.0294792500000001</v>
      </c>
      <c r="D524" s="12">
        <f ca="1">IF(A524&lt;$B$1,VLOOKUP(A524,[1]DI!$A$4:$B$15000,2,FALSE),0)</f>
        <v>0.13650000000000001</v>
      </c>
      <c r="E524" s="13">
        <f t="shared" ca="1" si="160"/>
        <v>1.00050788</v>
      </c>
      <c r="F524" s="13">
        <f ca="1">(TRUNC(PRODUCT($E$12:$E523),16))</f>
        <v>1.1115319433886399</v>
      </c>
      <c r="G524" s="13">
        <f t="shared" ca="1" si="161"/>
        <v>1.10224878445663</v>
      </c>
      <c r="H524" s="13">
        <f t="shared" ca="1" si="162"/>
        <v>1.00842202</v>
      </c>
      <c r="I524" s="12">
        <f t="shared" si="157"/>
        <v>0.1</v>
      </c>
      <c r="J524" s="30">
        <f t="shared" si="163"/>
        <v>44757</v>
      </c>
      <c r="K524" s="2">
        <f t="shared" si="164"/>
        <v>17</v>
      </c>
      <c r="L524" s="15">
        <f t="shared" si="165"/>
        <v>17</v>
      </c>
      <c r="M524" s="11">
        <f t="shared" si="166"/>
        <v>1.00645037</v>
      </c>
      <c r="N524" s="11">
        <f t="shared" ca="1" si="167"/>
        <v>1.0149267150000001</v>
      </c>
      <c r="O524" s="15">
        <f t="shared" si="168"/>
        <v>0</v>
      </c>
      <c r="P524" s="13">
        <f t="shared" ca="1" si="169"/>
        <v>1.536674E-2</v>
      </c>
      <c r="Q524" s="19">
        <f t="shared" si="170"/>
        <v>0</v>
      </c>
      <c r="R524" s="13">
        <f t="shared" si="155"/>
        <v>0</v>
      </c>
      <c r="S524" s="13"/>
      <c r="T524" s="13"/>
      <c r="U524" s="13"/>
      <c r="V524" s="13"/>
      <c r="W524" s="4" t="str">
        <f t="shared" si="171"/>
        <v>J=</v>
      </c>
      <c r="X524" s="30">
        <f t="shared" si="172"/>
        <v>44788</v>
      </c>
      <c r="Y524" s="3"/>
      <c r="Z524" s="71">
        <f>[2]Plan1!$A594</f>
        <v>54169</v>
      </c>
      <c r="AA524" s="71" t="str">
        <f>[2]Plan1!$C594</f>
        <v>Tiradentes</v>
      </c>
      <c r="AB524" s="64"/>
      <c r="AC524" s="1"/>
      <c r="AD524" s="3"/>
      <c r="AE524" s="3"/>
      <c r="AF524" s="3"/>
      <c r="AG524" s="3"/>
      <c r="AH524" s="3"/>
      <c r="AI524" s="10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36">
        <f t="shared" ref="A525:A588" si="173">(A524+1)</f>
        <v>44783</v>
      </c>
      <c r="B525" s="14">
        <f t="shared" ca="1" si="156"/>
        <v>1.0457721</v>
      </c>
      <c r="C525" s="13">
        <f t="shared" ca="1" si="159"/>
        <v>1.0294792500000001</v>
      </c>
      <c r="D525" s="12">
        <f ca="1">IF(A525&lt;$B$1,VLOOKUP(A525,[1]DI!$A$4:$B$15000,2,FALSE),0)</f>
        <v>0.13650000000000001</v>
      </c>
      <c r="E525" s="13">
        <f t="shared" ca="1" si="160"/>
        <v>1.00050788</v>
      </c>
      <c r="F525" s="13">
        <f ca="1">(TRUNC(PRODUCT($E$12:$E524),16))</f>
        <v>1.11209646823205</v>
      </c>
      <c r="G525" s="13">
        <f t="shared" ca="1" si="161"/>
        <v>1.10224878445663</v>
      </c>
      <c r="H525" s="13">
        <f t="shared" ca="1" si="162"/>
        <v>1.00893418</v>
      </c>
      <c r="I525" s="12">
        <f t="shared" si="157"/>
        <v>0.1</v>
      </c>
      <c r="J525" s="30">
        <f t="shared" si="163"/>
        <v>44757</v>
      </c>
      <c r="K525" s="2">
        <f t="shared" si="164"/>
        <v>18</v>
      </c>
      <c r="L525" s="15">
        <f t="shared" si="165"/>
        <v>18</v>
      </c>
      <c r="M525" s="11">
        <f t="shared" si="166"/>
        <v>1.006831096</v>
      </c>
      <c r="N525" s="11">
        <f t="shared" ca="1" si="167"/>
        <v>1.0158263059999999</v>
      </c>
      <c r="O525" s="15">
        <f t="shared" si="168"/>
        <v>0</v>
      </c>
      <c r="P525" s="13">
        <f t="shared" ca="1" si="169"/>
        <v>1.6292850000000001E-2</v>
      </c>
      <c r="Q525" s="19">
        <f t="shared" si="170"/>
        <v>0</v>
      </c>
      <c r="R525" s="13">
        <f t="shared" ref="R525:R588" si="174">IF(Q525&gt;0,TRUNC(Q525*C525,8),0)</f>
        <v>0</v>
      </c>
      <c r="S525" s="13"/>
      <c r="T525" s="13"/>
      <c r="U525" s="13"/>
      <c r="V525" s="13"/>
      <c r="W525" s="4" t="str">
        <f t="shared" si="171"/>
        <v>J=</v>
      </c>
      <c r="X525" s="30">
        <f t="shared" si="172"/>
        <v>44788</v>
      </c>
      <c r="Y525" s="3"/>
      <c r="Z525" s="71">
        <f>[2]Plan1!$A595</f>
        <v>54179</v>
      </c>
      <c r="AA525" s="71" t="str">
        <f>[2]Plan1!$C595</f>
        <v>Dia do Trabalho</v>
      </c>
      <c r="AB525" s="64"/>
      <c r="AC525" s="1"/>
      <c r="AD525" s="3"/>
      <c r="AE525" s="3"/>
      <c r="AF525" s="3"/>
      <c r="AG525" s="3"/>
      <c r="AH525" s="3"/>
      <c r="AI525" s="10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36">
        <f t="shared" si="173"/>
        <v>44784</v>
      </c>
      <c r="B526" s="14">
        <f t="shared" ref="B526:B589" ca="1" si="175">IF(A526&lt;=TODAY(),C526+P526,IF(AND(A526&gt;TODAY(),A526&lt;=$B$1),IF(VLOOKUP(TODAY(),$A$10:$D$5000,4,FALSE)=0,"n.d",C526+P526),"n.d"))</f>
        <v>1.0466990200000001</v>
      </c>
      <c r="C526" s="13">
        <f t="shared" ca="1" si="159"/>
        <v>1.0294792500000001</v>
      </c>
      <c r="D526" s="12">
        <f ca="1">IF(A526&lt;$B$1,VLOOKUP(A526,[1]DI!$A$4:$B$15000,2,FALSE),0)</f>
        <v>0.13650000000000001</v>
      </c>
      <c r="E526" s="13">
        <f t="shared" ca="1" si="160"/>
        <v>1.00050788</v>
      </c>
      <c r="F526" s="13">
        <f ca="1">(TRUNC(PRODUCT($E$12:$E525),16))</f>
        <v>1.11266127978634</v>
      </c>
      <c r="G526" s="13">
        <f t="shared" ca="1" si="161"/>
        <v>1.10224878445663</v>
      </c>
      <c r="H526" s="13">
        <f t="shared" ca="1" si="162"/>
        <v>1.00944659</v>
      </c>
      <c r="I526" s="12">
        <f t="shared" ref="I526:I589" si="176">IF(O525&gt;0,VLOOKUP(A525,AG$160:AH$222,2),I525)</f>
        <v>0.1</v>
      </c>
      <c r="J526" s="30">
        <f t="shared" si="163"/>
        <v>44757</v>
      </c>
      <c r="K526" s="2">
        <f t="shared" si="164"/>
        <v>19</v>
      </c>
      <c r="L526" s="15">
        <f t="shared" si="165"/>
        <v>19</v>
      </c>
      <c r="M526" s="11">
        <f t="shared" si="166"/>
        <v>1.0072119669999999</v>
      </c>
      <c r="N526" s="11">
        <f t="shared" ca="1" si="167"/>
        <v>1.0167266850000001</v>
      </c>
      <c r="O526" s="15">
        <f t="shared" si="168"/>
        <v>0</v>
      </c>
      <c r="P526" s="13">
        <f t="shared" ca="1" si="169"/>
        <v>1.7219769999999999E-2</v>
      </c>
      <c r="Q526" s="19">
        <f t="shared" si="170"/>
        <v>0</v>
      </c>
      <c r="R526" s="13">
        <f t="shared" si="174"/>
        <v>0</v>
      </c>
      <c r="S526" s="13"/>
      <c r="T526" s="13"/>
      <c r="U526" s="13"/>
      <c r="V526" s="13"/>
      <c r="W526" s="4" t="str">
        <f t="shared" si="171"/>
        <v>J=</v>
      </c>
      <c r="X526" s="30">
        <f t="shared" si="172"/>
        <v>44788</v>
      </c>
      <c r="Y526" s="3"/>
      <c r="Z526" s="71">
        <f>[2]Plan1!$A596</f>
        <v>54213</v>
      </c>
      <c r="AA526" s="71" t="str">
        <f>[2]Plan1!$C596</f>
        <v>Corpus Christi</v>
      </c>
      <c r="AB526" s="64"/>
      <c r="AC526" s="1"/>
      <c r="AD526" s="3"/>
      <c r="AE526" s="3"/>
      <c r="AF526" s="3"/>
      <c r="AG526" s="3"/>
      <c r="AH526" s="3"/>
      <c r="AI526" s="10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36">
        <f t="shared" si="173"/>
        <v>44785</v>
      </c>
      <c r="B527" s="14">
        <f t="shared" ca="1" si="175"/>
        <v>1.0476267700000002</v>
      </c>
      <c r="C527" s="13">
        <f t="shared" ca="1" si="159"/>
        <v>1.0294792500000001</v>
      </c>
      <c r="D527" s="12">
        <f ca="1">IF(A527&lt;$B$1,VLOOKUP(A527,[1]DI!$A$4:$B$15000,2,FALSE),0)</f>
        <v>0.13650000000000001</v>
      </c>
      <c r="E527" s="13">
        <f t="shared" ca="1" si="160"/>
        <v>1.00050788</v>
      </c>
      <c r="F527" s="13">
        <f ca="1">(TRUNC(PRODUCT($E$12:$E526),16))</f>
        <v>1.1132263781971199</v>
      </c>
      <c r="G527" s="13">
        <f t="shared" ca="1" si="161"/>
        <v>1.10224878445663</v>
      </c>
      <c r="H527" s="13">
        <f t="shared" ca="1" si="162"/>
        <v>1.00995927</v>
      </c>
      <c r="I527" s="12">
        <f t="shared" si="176"/>
        <v>0.1</v>
      </c>
      <c r="J527" s="30">
        <f t="shared" si="163"/>
        <v>44757</v>
      </c>
      <c r="K527" s="2">
        <f t="shared" si="164"/>
        <v>20</v>
      </c>
      <c r="L527" s="15">
        <f t="shared" si="165"/>
        <v>20</v>
      </c>
      <c r="M527" s="11">
        <f t="shared" si="166"/>
        <v>1.007592982</v>
      </c>
      <c r="N527" s="11">
        <f t="shared" ca="1" si="167"/>
        <v>1.0176278729999999</v>
      </c>
      <c r="O527" s="15">
        <f t="shared" si="168"/>
        <v>0</v>
      </c>
      <c r="P527" s="13">
        <f t="shared" ca="1" si="169"/>
        <v>1.814752E-2</v>
      </c>
      <c r="Q527" s="19">
        <f t="shared" si="170"/>
        <v>0</v>
      </c>
      <c r="R527" s="13">
        <f t="shared" si="174"/>
        <v>0</v>
      </c>
      <c r="S527" s="13"/>
      <c r="T527" s="13"/>
      <c r="U527" s="13"/>
      <c r="V527" s="13"/>
      <c r="W527" s="4" t="str">
        <f t="shared" si="171"/>
        <v>J=</v>
      </c>
      <c r="X527" s="30">
        <f t="shared" si="172"/>
        <v>44788</v>
      </c>
      <c r="Y527" s="3"/>
      <c r="Z527" s="71">
        <f>[2]Plan1!$A597</f>
        <v>54308</v>
      </c>
      <c r="AA527" s="71" t="str">
        <f>[2]Plan1!$C597</f>
        <v>Independência do Brasil</v>
      </c>
      <c r="AB527" s="64"/>
      <c r="AC527" s="1"/>
      <c r="AD527" s="3"/>
      <c r="AE527" s="3"/>
      <c r="AF527" s="3"/>
      <c r="AG527" s="3"/>
      <c r="AH527" s="3"/>
      <c r="AI527" s="10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36">
        <f t="shared" si="173"/>
        <v>44786</v>
      </c>
      <c r="B528" s="14">
        <f t="shared" ca="1" si="175"/>
        <v>1.04855535</v>
      </c>
      <c r="C528" s="13">
        <f t="shared" ca="1" si="159"/>
        <v>1.0294792500000001</v>
      </c>
      <c r="D528" s="12">
        <f ca="1">IF(A528&lt;$B$1,VLOOKUP(A528,[1]DI!$A$4:$B$15000,2,FALSE),0)</f>
        <v>0</v>
      </c>
      <c r="E528" s="13">
        <f t="shared" ca="1" si="160"/>
        <v>1</v>
      </c>
      <c r="F528" s="13">
        <f ca="1">(TRUNC(PRODUCT($E$12:$E527),16))</f>
        <v>1.11379176361007</v>
      </c>
      <c r="G528" s="13">
        <f t="shared" ca="1" si="161"/>
        <v>1.10224878445663</v>
      </c>
      <c r="H528" s="13">
        <f t="shared" ca="1" si="162"/>
        <v>1.0104722100000001</v>
      </c>
      <c r="I528" s="12">
        <f t="shared" si="176"/>
        <v>0.1</v>
      </c>
      <c r="J528" s="30">
        <f t="shared" si="163"/>
        <v>44757</v>
      </c>
      <c r="K528" s="2">
        <f t="shared" si="164"/>
        <v>20</v>
      </c>
      <c r="L528" s="15">
        <f t="shared" si="165"/>
        <v>21</v>
      </c>
      <c r="M528" s="11">
        <f t="shared" si="166"/>
        <v>1.00797414</v>
      </c>
      <c r="N528" s="11">
        <f t="shared" ca="1" si="167"/>
        <v>1.0185298570000001</v>
      </c>
      <c r="O528" s="15">
        <f t="shared" si="168"/>
        <v>0</v>
      </c>
      <c r="P528" s="13">
        <f t="shared" ca="1" si="169"/>
        <v>1.9076099999999999E-2</v>
      </c>
      <c r="Q528" s="19">
        <f t="shared" si="170"/>
        <v>0</v>
      </c>
      <c r="R528" s="13">
        <f t="shared" si="174"/>
        <v>0</v>
      </c>
      <c r="S528" s="13"/>
      <c r="T528" s="13"/>
      <c r="U528" s="13"/>
      <c r="V528" s="13"/>
      <c r="W528" s="4" t="str">
        <f t="shared" si="171"/>
        <v>J=</v>
      </c>
      <c r="X528" s="30">
        <f t="shared" si="172"/>
        <v>44788</v>
      </c>
      <c r="Y528" s="3"/>
      <c r="Z528" s="71">
        <f>[2]Plan1!$A598</f>
        <v>54343</v>
      </c>
      <c r="AA528" s="71" t="str">
        <f>[2]Plan1!$C598</f>
        <v>Nossa Sr.a Aparecida - Padroeira do Brasil</v>
      </c>
      <c r="AB528" s="64"/>
      <c r="AC528" s="1"/>
      <c r="AD528" s="3"/>
      <c r="AE528" s="3"/>
      <c r="AF528" s="3"/>
      <c r="AG528" s="3"/>
      <c r="AH528" s="3"/>
      <c r="AI528" s="10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36">
        <f t="shared" si="173"/>
        <v>44787</v>
      </c>
      <c r="B529" s="14">
        <f t="shared" ca="1" si="175"/>
        <v>1.04855535</v>
      </c>
      <c r="C529" s="13">
        <f t="shared" ca="1" si="159"/>
        <v>1.0294792500000001</v>
      </c>
      <c r="D529" s="12">
        <f ca="1">IF(A529&lt;$B$1,VLOOKUP(A529,[1]DI!$A$4:$B$15000,2,FALSE),0)</f>
        <v>0</v>
      </c>
      <c r="E529" s="13">
        <f t="shared" ca="1" si="160"/>
        <v>1</v>
      </c>
      <c r="F529" s="13">
        <f ca="1">(TRUNC(PRODUCT($E$12:$E528),16))</f>
        <v>1.11379176361007</v>
      </c>
      <c r="G529" s="13">
        <f t="shared" ca="1" si="161"/>
        <v>1.10224878445663</v>
      </c>
      <c r="H529" s="13">
        <f t="shared" ca="1" si="162"/>
        <v>1.0104722100000001</v>
      </c>
      <c r="I529" s="12">
        <f t="shared" si="176"/>
        <v>0.1</v>
      </c>
      <c r="J529" s="30">
        <f t="shared" si="163"/>
        <v>44757</v>
      </c>
      <c r="K529" s="2">
        <f t="shared" si="164"/>
        <v>20</v>
      </c>
      <c r="L529" s="15">
        <f t="shared" si="165"/>
        <v>21</v>
      </c>
      <c r="M529" s="11">
        <f t="shared" si="166"/>
        <v>1.00797414</v>
      </c>
      <c r="N529" s="11">
        <f t="shared" ca="1" si="167"/>
        <v>1.0185298570000001</v>
      </c>
      <c r="O529" s="15">
        <f t="shared" si="168"/>
        <v>0</v>
      </c>
      <c r="P529" s="13">
        <f t="shared" ca="1" si="169"/>
        <v>1.9076099999999999E-2</v>
      </c>
      <c r="Q529" s="19">
        <f t="shared" si="170"/>
        <v>0</v>
      </c>
      <c r="R529" s="13">
        <f t="shared" si="174"/>
        <v>0</v>
      </c>
      <c r="S529" s="13"/>
      <c r="T529" s="13"/>
      <c r="U529" s="13"/>
      <c r="V529" s="13"/>
      <c r="W529" s="4" t="str">
        <f t="shared" si="171"/>
        <v>J=</v>
      </c>
      <c r="X529" s="30">
        <f t="shared" si="172"/>
        <v>44788</v>
      </c>
      <c r="Y529" s="3"/>
      <c r="Z529" s="71">
        <f>[2]Plan1!$A599</f>
        <v>54364</v>
      </c>
      <c r="AA529" s="71" t="str">
        <f>[2]Plan1!$C599</f>
        <v>Finados</v>
      </c>
      <c r="AB529" s="64"/>
      <c r="AC529" s="1"/>
      <c r="AD529" s="3"/>
      <c r="AE529" s="3"/>
      <c r="AF529" s="3"/>
      <c r="AG529" s="3"/>
      <c r="AH529" s="3"/>
      <c r="AI529" s="10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36">
        <f t="shared" si="173"/>
        <v>44788</v>
      </c>
      <c r="B530" s="14">
        <f t="shared" ca="1" si="175"/>
        <v>1.04855535</v>
      </c>
      <c r="C530" s="13">
        <f t="shared" ca="1" si="159"/>
        <v>1.0294792500000001</v>
      </c>
      <c r="D530" s="12">
        <f ca="1">IF(A530&lt;$B$1,VLOOKUP(A530,[1]DI!$A$4:$B$15000,2,FALSE),0)</f>
        <v>0.13650000000000001</v>
      </c>
      <c r="E530" s="13">
        <f t="shared" ca="1" si="160"/>
        <v>1.00050788</v>
      </c>
      <c r="F530" s="13">
        <f ca="1">(TRUNC(PRODUCT($E$12:$E529),16))</f>
        <v>1.11379176361007</v>
      </c>
      <c r="G530" s="13">
        <f t="shared" ca="1" si="161"/>
        <v>1.10224878445663</v>
      </c>
      <c r="H530" s="13">
        <f t="shared" ca="1" si="162"/>
        <v>1.0104722100000001</v>
      </c>
      <c r="I530" s="12">
        <f t="shared" si="176"/>
        <v>0.1</v>
      </c>
      <c r="J530" s="30">
        <f t="shared" si="163"/>
        <v>44757</v>
      </c>
      <c r="K530" s="2">
        <f t="shared" si="164"/>
        <v>21</v>
      </c>
      <c r="L530" s="15">
        <f t="shared" si="165"/>
        <v>21</v>
      </c>
      <c r="M530" s="11">
        <f t="shared" si="166"/>
        <v>1.00797414</v>
      </c>
      <c r="N530" s="11">
        <f t="shared" ca="1" si="167"/>
        <v>1.0185298570000001</v>
      </c>
      <c r="O530" s="15">
        <f t="shared" si="168"/>
        <v>4</v>
      </c>
      <c r="P530" s="13">
        <f t="shared" ca="1" si="169"/>
        <v>1.9076099999999999E-2</v>
      </c>
      <c r="Q530" s="19">
        <f t="shared" si="170"/>
        <v>0</v>
      </c>
      <c r="R530" s="13">
        <f t="shared" si="174"/>
        <v>0</v>
      </c>
      <c r="S530" s="13"/>
      <c r="T530" s="13"/>
      <c r="U530" s="13"/>
      <c r="V530" s="13"/>
      <c r="W530" s="4" t="str">
        <f t="shared" si="171"/>
        <v>J=</v>
      </c>
      <c r="X530" s="30">
        <f t="shared" si="172"/>
        <v>44788</v>
      </c>
      <c r="Y530" s="3"/>
      <c r="Z530" s="71">
        <f>[2]Plan1!$A600</f>
        <v>54377</v>
      </c>
      <c r="AA530" s="71" t="str">
        <f>[2]Plan1!$C600</f>
        <v>Proclamação da República</v>
      </c>
      <c r="AB530" s="64"/>
      <c r="AC530" s="1"/>
      <c r="AD530" s="3"/>
      <c r="AE530" s="3"/>
      <c r="AF530" s="3"/>
      <c r="AG530" s="3"/>
      <c r="AH530" s="3"/>
      <c r="AI530" s="10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36">
        <f t="shared" si="173"/>
        <v>44789</v>
      </c>
      <c r="B531" s="14">
        <f t="shared" ca="1" si="175"/>
        <v>1.0303917300000001</v>
      </c>
      <c r="C531" s="13">
        <f t="shared" ca="1" si="159"/>
        <v>1.0294792500000001</v>
      </c>
      <c r="D531" s="12">
        <f ca="1">IF(A531&lt;$B$1,VLOOKUP(A531,[1]DI!$A$4:$B$15000,2,FALSE),0)</f>
        <v>0.13650000000000001</v>
      </c>
      <c r="E531" s="13">
        <f t="shared" ca="1" si="160"/>
        <v>1.00050788</v>
      </c>
      <c r="F531" s="13">
        <f ca="1">(TRUNC(PRODUCT($E$12:$E530),16))</f>
        <v>1.11435743617098</v>
      </c>
      <c r="G531" s="13">
        <f t="shared" ca="1" si="161"/>
        <v>1.11379176361007</v>
      </c>
      <c r="H531" s="13">
        <f t="shared" ca="1" si="162"/>
        <v>1.00050788</v>
      </c>
      <c r="I531" s="12">
        <f t="shared" si="176"/>
        <v>0.1</v>
      </c>
      <c r="J531" s="30">
        <f t="shared" si="163"/>
        <v>44788</v>
      </c>
      <c r="K531" s="2">
        <f t="shared" si="164"/>
        <v>1</v>
      </c>
      <c r="L531" s="15">
        <f t="shared" si="165"/>
        <v>1</v>
      </c>
      <c r="M531" s="11">
        <f t="shared" si="166"/>
        <v>1.000378287</v>
      </c>
      <c r="N531" s="11">
        <f t="shared" ca="1" si="167"/>
        <v>1.0008863589999999</v>
      </c>
      <c r="O531" s="15">
        <f t="shared" si="168"/>
        <v>0</v>
      </c>
      <c r="P531" s="13">
        <f t="shared" ca="1" si="169"/>
        <v>9.1248000000000002E-4</v>
      </c>
      <c r="Q531" s="19">
        <f t="shared" si="170"/>
        <v>0</v>
      </c>
      <c r="R531" s="13">
        <f t="shared" si="174"/>
        <v>0</v>
      </c>
      <c r="S531" s="13"/>
      <c r="T531" s="13"/>
      <c r="U531" s="13"/>
      <c r="V531" s="13"/>
      <c r="W531" s="4" t="str">
        <f t="shared" si="171"/>
        <v>J=</v>
      </c>
      <c r="X531" s="30">
        <f t="shared" si="172"/>
        <v>44819</v>
      </c>
      <c r="Y531" s="3"/>
      <c r="Z531" s="71">
        <f>[2]Plan1!$A601</f>
        <v>54382</v>
      </c>
      <c r="AA531" s="71" t="str">
        <f>[2]Plan1!$C601</f>
        <v>Dia Nacional de Zumbi e da Consciência Negra</v>
      </c>
      <c r="AB531" s="64"/>
      <c r="AC531" s="1"/>
      <c r="AD531" s="3"/>
      <c r="AE531" s="3"/>
      <c r="AF531" s="3"/>
      <c r="AG531" s="3"/>
      <c r="AH531" s="3"/>
      <c r="AI531" s="10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36">
        <f t="shared" si="173"/>
        <v>44790</v>
      </c>
      <c r="B532" s="14">
        <f t="shared" ca="1" si="175"/>
        <v>1.0313050300000002</v>
      </c>
      <c r="C532" s="13">
        <f t="shared" ca="1" si="159"/>
        <v>1.0294792500000001</v>
      </c>
      <c r="D532" s="12">
        <f ca="1">IF(A532&lt;$B$1,VLOOKUP(A532,[1]DI!$A$4:$B$15000,2,FALSE),0)</f>
        <v>0.13650000000000001</v>
      </c>
      <c r="E532" s="13">
        <f t="shared" ca="1" si="160"/>
        <v>1.00050788</v>
      </c>
      <c r="F532" s="13">
        <f ca="1">(TRUNC(PRODUCT($E$12:$E531),16))</f>
        <v>1.1149233960256599</v>
      </c>
      <c r="G532" s="13">
        <f t="shared" ca="1" si="161"/>
        <v>1.11379176361007</v>
      </c>
      <c r="H532" s="13">
        <f t="shared" ca="1" si="162"/>
        <v>1.00101602</v>
      </c>
      <c r="I532" s="12">
        <f t="shared" si="176"/>
        <v>0.1</v>
      </c>
      <c r="J532" s="30">
        <f t="shared" si="163"/>
        <v>44788</v>
      </c>
      <c r="K532" s="2">
        <f t="shared" si="164"/>
        <v>2</v>
      </c>
      <c r="L532" s="15">
        <f t="shared" si="165"/>
        <v>2</v>
      </c>
      <c r="M532" s="11">
        <f t="shared" si="166"/>
        <v>1.0007567159999999</v>
      </c>
      <c r="N532" s="11">
        <f t="shared" ca="1" si="167"/>
        <v>1.0017735050000001</v>
      </c>
      <c r="O532" s="15">
        <f t="shared" si="168"/>
        <v>0</v>
      </c>
      <c r="P532" s="13">
        <f t="shared" ca="1" si="169"/>
        <v>1.8257799999999999E-3</v>
      </c>
      <c r="Q532" s="19">
        <f t="shared" si="170"/>
        <v>0</v>
      </c>
      <c r="R532" s="13">
        <f t="shared" si="174"/>
        <v>0</v>
      </c>
      <c r="S532" s="13"/>
      <c r="T532" s="13"/>
      <c r="U532" s="13"/>
      <c r="V532" s="13"/>
      <c r="W532" s="4" t="str">
        <f t="shared" si="171"/>
        <v>J=</v>
      </c>
      <c r="X532" s="30">
        <f t="shared" si="172"/>
        <v>44819</v>
      </c>
      <c r="Y532" s="3"/>
      <c r="Z532" s="71">
        <f>[2]Plan1!$A602</f>
        <v>54417</v>
      </c>
      <c r="AA532" s="71" t="str">
        <f>[2]Plan1!$C602</f>
        <v>Natal</v>
      </c>
      <c r="AB532" s="64"/>
      <c r="AC532" s="1"/>
      <c r="AD532" s="3"/>
      <c r="AE532" s="3"/>
      <c r="AF532" s="3"/>
      <c r="AG532" s="3"/>
      <c r="AH532" s="3"/>
      <c r="AI532" s="10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36">
        <f t="shared" si="173"/>
        <v>44791</v>
      </c>
      <c r="B533" s="14">
        <f t="shared" ca="1" si="175"/>
        <v>1.0322191300000001</v>
      </c>
      <c r="C533" s="13">
        <f t="shared" ca="1" si="159"/>
        <v>1.0294792500000001</v>
      </c>
      <c r="D533" s="12">
        <f ca="1">IF(A533&lt;$B$1,VLOOKUP(A533,[1]DI!$A$4:$B$15000,2,FALSE),0)</f>
        <v>0.13650000000000001</v>
      </c>
      <c r="E533" s="13">
        <f t="shared" ca="1" si="160"/>
        <v>1.00050788</v>
      </c>
      <c r="F533" s="13">
        <f ca="1">(TRUNC(PRODUCT($E$12:$E532),16))</f>
        <v>1.1154896433200301</v>
      </c>
      <c r="G533" s="13">
        <f t="shared" ca="1" si="161"/>
        <v>1.11379176361007</v>
      </c>
      <c r="H533" s="13">
        <f t="shared" ca="1" si="162"/>
        <v>1.00152441</v>
      </c>
      <c r="I533" s="12">
        <f t="shared" si="176"/>
        <v>0.1</v>
      </c>
      <c r="J533" s="30">
        <f t="shared" si="163"/>
        <v>44788</v>
      </c>
      <c r="K533" s="2">
        <f t="shared" si="164"/>
        <v>3</v>
      </c>
      <c r="L533" s="15">
        <f t="shared" si="165"/>
        <v>3</v>
      </c>
      <c r="M533" s="11">
        <f t="shared" si="166"/>
        <v>1.001135289</v>
      </c>
      <c r="N533" s="11">
        <f t="shared" ca="1" si="167"/>
        <v>1.0026614300000001</v>
      </c>
      <c r="O533" s="15">
        <f t="shared" si="168"/>
        <v>0</v>
      </c>
      <c r="P533" s="13">
        <f t="shared" ca="1" si="169"/>
        <v>2.7398800000000001E-3</v>
      </c>
      <c r="Q533" s="19">
        <f t="shared" si="170"/>
        <v>0</v>
      </c>
      <c r="R533" s="13">
        <f t="shared" si="174"/>
        <v>0</v>
      </c>
      <c r="S533" s="13"/>
      <c r="T533" s="13"/>
      <c r="U533" s="13"/>
      <c r="V533" s="13"/>
      <c r="W533" s="4" t="str">
        <f t="shared" si="171"/>
        <v>J=</v>
      </c>
      <c r="X533" s="30">
        <f t="shared" si="172"/>
        <v>44819</v>
      </c>
      <c r="Y533" s="3"/>
      <c r="Z533" s="71">
        <f>[2]Plan1!$A603</f>
        <v>54424</v>
      </c>
      <c r="AA533" s="71" t="str">
        <f>[2]Plan1!$C603</f>
        <v>Confraternização Universal</v>
      </c>
      <c r="AB533" s="64"/>
      <c r="AC533" s="1"/>
      <c r="AD533" s="3"/>
      <c r="AE533" s="3"/>
      <c r="AF533" s="3"/>
      <c r="AG533" s="3"/>
      <c r="AH533" s="3"/>
      <c r="AI533" s="10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36">
        <f t="shared" si="173"/>
        <v>44792</v>
      </c>
      <c r="B534" s="14">
        <f t="shared" ca="1" si="175"/>
        <v>1.0331340500000001</v>
      </c>
      <c r="C534" s="13">
        <f t="shared" ca="1" si="159"/>
        <v>1.0294792500000001</v>
      </c>
      <c r="D534" s="12">
        <f ca="1">IF(A534&lt;$B$1,VLOOKUP(A534,[1]DI!$A$4:$B$15000,2,FALSE),0)</f>
        <v>0.13650000000000001</v>
      </c>
      <c r="E534" s="13">
        <f t="shared" ca="1" si="160"/>
        <v>1.00050788</v>
      </c>
      <c r="F534" s="13">
        <f ca="1">(TRUNC(PRODUCT($E$12:$E533),16))</f>
        <v>1.11605617820008</v>
      </c>
      <c r="G534" s="13">
        <f t="shared" ca="1" si="161"/>
        <v>1.11379176361007</v>
      </c>
      <c r="H534" s="13">
        <f t="shared" ca="1" si="162"/>
        <v>1.00203307</v>
      </c>
      <c r="I534" s="12">
        <f t="shared" si="176"/>
        <v>0.1</v>
      </c>
      <c r="J534" s="30">
        <f t="shared" si="163"/>
        <v>44788</v>
      </c>
      <c r="K534" s="2">
        <f t="shared" si="164"/>
        <v>4</v>
      </c>
      <c r="L534" s="15">
        <f t="shared" si="165"/>
        <v>4</v>
      </c>
      <c r="M534" s="11">
        <f t="shared" si="166"/>
        <v>1.001514005</v>
      </c>
      <c r="N534" s="11">
        <f t="shared" ca="1" si="167"/>
        <v>1.0035501529999999</v>
      </c>
      <c r="O534" s="15">
        <f t="shared" si="168"/>
        <v>0</v>
      </c>
      <c r="P534" s="13">
        <f t="shared" ca="1" si="169"/>
        <v>3.6548000000000001E-3</v>
      </c>
      <c r="Q534" s="19">
        <f t="shared" si="170"/>
        <v>0</v>
      </c>
      <c r="R534" s="13">
        <f t="shared" si="174"/>
        <v>0</v>
      </c>
      <c r="S534" s="13"/>
      <c r="T534" s="13"/>
      <c r="U534" s="13"/>
      <c r="V534" s="13"/>
      <c r="W534" s="4" t="str">
        <f t="shared" si="171"/>
        <v>J=</v>
      </c>
      <c r="X534" s="30">
        <f t="shared" si="172"/>
        <v>44819</v>
      </c>
      <c r="Y534" s="3"/>
      <c r="Z534" s="71">
        <f>[2]Plan1!$A604</f>
        <v>54483</v>
      </c>
      <c r="AA534" s="71" t="str">
        <f>[2]Plan1!$C604</f>
        <v>Carnaval</v>
      </c>
      <c r="AB534" s="64"/>
      <c r="AC534" s="1"/>
      <c r="AD534" s="3"/>
      <c r="AE534" s="3"/>
      <c r="AF534" s="3"/>
      <c r="AG534" s="3"/>
      <c r="AH534" s="3"/>
      <c r="AI534" s="10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36">
        <f t="shared" si="173"/>
        <v>44793</v>
      </c>
      <c r="B535" s="14">
        <f t="shared" ca="1" si="175"/>
        <v>1.0340497800000001</v>
      </c>
      <c r="C535" s="13">
        <f t="shared" ca="1" si="159"/>
        <v>1.0294792500000001</v>
      </c>
      <c r="D535" s="12">
        <f ca="1">IF(A535&lt;$B$1,VLOOKUP(A535,[1]DI!$A$4:$B$15000,2,FALSE),0)</f>
        <v>0</v>
      </c>
      <c r="E535" s="13">
        <f t="shared" ca="1" si="160"/>
        <v>1</v>
      </c>
      <c r="F535" s="13">
        <f ca="1">(TRUNC(PRODUCT($E$12:$E534),16))</f>
        <v>1.11662300081187</v>
      </c>
      <c r="G535" s="13">
        <f t="shared" ca="1" si="161"/>
        <v>1.11379176361007</v>
      </c>
      <c r="H535" s="13">
        <f t="shared" ca="1" si="162"/>
        <v>1.0025419799999999</v>
      </c>
      <c r="I535" s="12">
        <f t="shared" si="176"/>
        <v>0.1</v>
      </c>
      <c r="J535" s="30">
        <f t="shared" si="163"/>
        <v>44788</v>
      </c>
      <c r="K535" s="2">
        <f t="shared" si="164"/>
        <v>4</v>
      </c>
      <c r="L535" s="15">
        <f t="shared" si="165"/>
        <v>5</v>
      </c>
      <c r="M535" s="11">
        <f t="shared" si="166"/>
        <v>1.001892864</v>
      </c>
      <c r="N535" s="11">
        <f t="shared" ca="1" si="167"/>
        <v>1.004439656</v>
      </c>
      <c r="O535" s="15">
        <f t="shared" si="168"/>
        <v>0</v>
      </c>
      <c r="P535" s="13">
        <f t="shared" ca="1" si="169"/>
        <v>4.5705299999999997E-3</v>
      </c>
      <c r="Q535" s="19">
        <f t="shared" si="170"/>
        <v>0</v>
      </c>
      <c r="R535" s="13">
        <f t="shared" si="174"/>
        <v>0</v>
      </c>
      <c r="S535" s="13"/>
      <c r="T535" s="13"/>
      <c r="U535" s="13"/>
      <c r="V535" s="13"/>
      <c r="W535" s="4" t="str">
        <f t="shared" si="171"/>
        <v>J=</v>
      </c>
      <c r="X535" s="30">
        <f t="shared" si="172"/>
        <v>44819</v>
      </c>
      <c r="Y535" s="3"/>
      <c r="Z535" s="71">
        <f>[2]Plan1!$A605</f>
        <v>54484</v>
      </c>
      <c r="AA535" s="71" t="str">
        <f>[2]Plan1!$C605</f>
        <v>Carnaval</v>
      </c>
      <c r="AB535" s="64"/>
      <c r="AC535" s="1"/>
      <c r="AD535" s="3"/>
      <c r="AE535" s="3"/>
      <c r="AF535" s="3"/>
      <c r="AG535" s="3"/>
      <c r="AH535" s="3"/>
      <c r="AI535" s="10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36">
        <f t="shared" si="173"/>
        <v>44794</v>
      </c>
      <c r="B536" s="14">
        <f t="shared" ca="1" si="175"/>
        <v>1.0340497800000001</v>
      </c>
      <c r="C536" s="13">
        <f t="shared" ca="1" si="159"/>
        <v>1.0294792500000001</v>
      </c>
      <c r="D536" s="12">
        <f ca="1">IF(A536&lt;$B$1,VLOOKUP(A536,[1]DI!$A$4:$B$15000,2,FALSE),0)</f>
        <v>0</v>
      </c>
      <c r="E536" s="13">
        <f t="shared" ca="1" si="160"/>
        <v>1</v>
      </c>
      <c r="F536" s="13">
        <f ca="1">(TRUNC(PRODUCT($E$12:$E535),16))</f>
        <v>1.11662300081187</v>
      </c>
      <c r="G536" s="13">
        <f t="shared" ca="1" si="161"/>
        <v>1.11379176361007</v>
      </c>
      <c r="H536" s="13">
        <f t="shared" ca="1" si="162"/>
        <v>1.0025419799999999</v>
      </c>
      <c r="I536" s="12">
        <f t="shared" si="176"/>
        <v>0.1</v>
      </c>
      <c r="J536" s="30">
        <f t="shared" si="163"/>
        <v>44788</v>
      </c>
      <c r="K536" s="2">
        <f t="shared" si="164"/>
        <v>4</v>
      </c>
      <c r="L536" s="15">
        <f t="shared" si="165"/>
        <v>5</v>
      </c>
      <c r="M536" s="11">
        <f t="shared" si="166"/>
        <v>1.001892864</v>
      </c>
      <c r="N536" s="11">
        <f t="shared" ca="1" si="167"/>
        <v>1.004439656</v>
      </c>
      <c r="O536" s="15">
        <f t="shared" si="168"/>
        <v>0</v>
      </c>
      <c r="P536" s="13">
        <f t="shared" ca="1" si="169"/>
        <v>4.5705299999999997E-3</v>
      </c>
      <c r="Q536" s="19">
        <f t="shared" si="170"/>
        <v>0</v>
      </c>
      <c r="R536" s="13">
        <f t="shared" si="174"/>
        <v>0</v>
      </c>
      <c r="S536" s="13"/>
      <c r="T536" s="13"/>
      <c r="U536" s="13"/>
      <c r="V536" s="13"/>
      <c r="W536" s="4" t="str">
        <f t="shared" si="171"/>
        <v>J=</v>
      </c>
      <c r="X536" s="30">
        <f t="shared" si="172"/>
        <v>44819</v>
      </c>
      <c r="Y536" s="3"/>
      <c r="Z536" s="71">
        <f>[2]Plan1!$A606</f>
        <v>54529</v>
      </c>
      <c r="AA536" s="71" t="str">
        <f>[2]Plan1!$C606</f>
        <v>Paixão de Cristo</v>
      </c>
      <c r="AB536" s="64"/>
      <c r="AC536" s="1"/>
      <c r="AD536" s="3"/>
      <c r="AE536" s="3"/>
      <c r="AF536" s="3"/>
      <c r="AG536" s="3"/>
      <c r="AH536" s="3"/>
      <c r="AI536" s="10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36">
        <f t="shared" si="173"/>
        <v>44795</v>
      </c>
      <c r="B537" s="14">
        <f t="shared" ca="1" si="175"/>
        <v>1.0340497800000001</v>
      </c>
      <c r="C537" s="13">
        <f t="shared" ca="1" si="159"/>
        <v>1.0294792500000001</v>
      </c>
      <c r="D537" s="12">
        <f ca="1">IF(A537&lt;$B$1,VLOOKUP(A537,[1]DI!$A$4:$B$15000,2,FALSE),0)</f>
        <v>0.13650000000000001</v>
      </c>
      <c r="E537" s="13">
        <f t="shared" ca="1" si="160"/>
        <v>1.00050788</v>
      </c>
      <c r="F537" s="13">
        <f ca="1">(TRUNC(PRODUCT($E$12:$E536),16))</f>
        <v>1.11662300081187</v>
      </c>
      <c r="G537" s="13">
        <f t="shared" ca="1" si="161"/>
        <v>1.11379176361007</v>
      </c>
      <c r="H537" s="13">
        <f t="shared" ca="1" si="162"/>
        <v>1.0025419799999999</v>
      </c>
      <c r="I537" s="12">
        <f t="shared" si="176"/>
        <v>0.1</v>
      </c>
      <c r="J537" s="30">
        <f t="shared" si="163"/>
        <v>44788</v>
      </c>
      <c r="K537" s="2">
        <f t="shared" si="164"/>
        <v>5</v>
      </c>
      <c r="L537" s="15">
        <f t="shared" si="165"/>
        <v>5</v>
      </c>
      <c r="M537" s="11">
        <f t="shared" si="166"/>
        <v>1.001892864</v>
      </c>
      <c r="N537" s="11">
        <f t="shared" ca="1" si="167"/>
        <v>1.004439656</v>
      </c>
      <c r="O537" s="15">
        <f t="shared" si="168"/>
        <v>0</v>
      </c>
      <c r="P537" s="13">
        <f t="shared" ca="1" si="169"/>
        <v>4.5705299999999997E-3</v>
      </c>
      <c r="Q537" s="19">
        <f t="shared" si="170"/>
        <v>0</v>
      </c>
      <c r="R537" s="13">
        <f t="shared" si="174"/>
        <v>0</v>
      </c>
      <c r="S537" s="13"/>
      <c r="T537" s="13"/>
      <c r="U537" s="13"/>
      <c r="V537" s="13"/>
      <c r="W537" s="4" t="str">
        <f t="shared" si="171"/>
        <v>J=</v>
      </c>
      <c r="X537" s="30">
        <f t="shared" si="172"/>
        <v>44819</v>
      </c>
      <c r="Y537" s="3"/>
      <c r="Z537" s="71">
        <f>[2]Plan1!$A607</f>
        <v>54534</v>
      </c>
      <c r="AA537" s="71" t="str">
        <f>[2]Plan1!$C607</f>
        <v>Tiradentes</v>
      </c>
      <c r="AB537" s="64"/>
      <c r="AC537" s="1"/>
      <c r="AD537" s="3"/>
      <c r="AE537" s="3"/>
      <c r="AF537" s="3"/>
      <c r="AG537" s="3"/>
      <c r="AH537" s="3"/>
      <c r="AI537" s="10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36">
        <f t="shared" si="173"/>
        <v>44796</v>
      </c>
      <c r="B538" s="14">
        <f t="shared" ca="1" si="175"/>
        <v>1.0349663200000001</v>
      </c>
      <c r="C538" s="13">
        <f t="shared" ca="1" si="159"/>
        <v>1.0294792500000001</v>
      </c>
      <c r="D538" s="12">
        <f ca="1">IF(A538&lt;$B$1,VLOOKUP(A538,[1]DI!$A$4:$B$15000,2,FALSE),0)</f>
        <v>0.13650000000000001</v>
      </c>
      <c r="E538" s="13">
        <f t="shared" ca="1" si="160"/>
        <v>1.00050788</v>
      </c>
      <c r="F538" s="13">
        <f ca="1">(TRUNC(PRODUCT($E$12:$E537),16))</f>
        <v>1.1171901113015199</v>
      </c>
      <c r="G538" s="13">
        <f t="shared" ca="1" si="161"/>
        <v>1.11379176361007</v>
      </c>
      <c r="H538" s="13">
        <f t="shared" ca="1" si="162"/>
        <v>1.0030511499999999</v>
      </c>
      <c r="I538" s="12">
        <f t="shared" si="176"/>
        <v>0.1</v>
      </c>
      <c r="J538" s="30">
        <f t="shared" si="163"/>
        <v>44788</v>
      </c>
      <c r="K538" s="2">
        <f t="shared" si="164"/>
        <v>6</v>
      </c>
      <c r="L538" s="15">
        <f t="shared" si="165"/>
        <v>6</v>
      </c>
      <c r="M538" s="11">
        <f t="shared" si="166"/>
        <v>1.0022718669999999</v>
      </c>
      <c r="N538" s="11">
        <f t="shared" ca="1" si="167"/>
        <v>1.0053299490000001</v>
      </c>
      <c r="O538" s="15">
        <f t="shared" si="168"/>
        <v>0</v>
      </c>
      <c r="P538" s="13">
        <f t="shared" ca="1" si="169"/>
        <v>5.4870700000000001E-3</v>
      </c>
      <c r="Q538" s="19">
        <f t="shared" si="170"/>
        <v>0</v>
      </c>
      <c r="R538" s="13">
        <f t="shared" si="174"/>
        <v>0</v>
      </c>
      <c r="S538" s="13"/>
      <c r="T538" s="13"/>
      <c r="U538" s="13"/>
      <c r="V538" s="13"/>
      <c r="W538" s="4" t="str">
        <f t="shared" si="171"/>
        <v>J=</v>
      </c>
      <c r="X538" s="30">
        <f t="shared" si="172"/>
        <v>44819</v>
      </c>
      <c r="Y538" s="3"/>
      <c r="Z538" s="71">
        <f>[2]Plan1!$A608</f>
        <v>54544</v>
      </c>
      <c r="AA538" s="71" t="str">
        <f>[2]Plan1!$C608</f>
        <v>Dia do Trabalho</v>
      </c>
      <c r="AB538" s="64"/>
      <c r="AC538" s="1"/>
      <c r="AD538" s="3"/>
      <c r="AE538" s="3"/>
      <c r="AF538" s="3"/>
      <c r="AG538" s="3"/>
      <c r="AH538" s="3"/>
      <c r="AI538" s="10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36">
        <f t="shared" si="173"/>
        <v>44797</v>
      </c>
      <c r="B539" s="14">
        <f t="shared" ca="1" si="175"/>
        <v>1.03588367</v>
      </c>
      <c r="C539" s="13">
        <f t="shared" ca="1" si="159"/>
        <v>1.0294792500000001</v>
      </c>
      <c r="D539" s="12">
        <f ca="1">IF(A539&lt;$B$1,VLOOKUP(A539,[1]DI!$A$4:$B$15000,2,FALSE),0)</f>
        <v>0.13650000000000001</v>
      </c>
      <c r="E539" s="13">
        <f t="shared" ca="1" si="160"/>
        <v>1.00050788</v>
      </c>
      <c r="F539" s="13">
        <f ca="1">(TRUNC(PRODUCT($E$12:$E538),16))</f>
        <v>1.1177575098152499</v>
      </c>
      <c r="G539" s="13">
        <f t="shared" ca="1" si="161"/>
        <v>1.11379176361007</v>
      </c>
      <c r="H539" s="13">
        <f t="shared" ca="1" si="162"/>
        <v>1.00356058</v>
      </c>
      <c r="I539" s="12">
        <f t="shared" si="176"/>
        <v>0.1</v>
      </c>
      <c r="J539" s="30">
        <f t="shared" si="163"/>
        <v>44788</v>
      </c>
      <c r="K539" s="2">
        <f t="shared" si="164"/>
        <v>7</v>
      </c>
      <c r="L539" s="15">
        <f t="shared" si="165"/>
        <v>7</v>
      </c>
      <c r="M539" s="11">
        <f t="shared" si="166"/>
        <v>1.0026510129999999</v>
      </c>
      <c r="N539" s="11">
        <f t="shared" ca="1" si="167"/>
        <v>1.006221032</v>
      </c>
      <c r="O539" s="15">
        <f t="shared" si="168"/>
        <v>0</v>
      </c>
      <c r="P539" s="13">
        <f t="shared" ca="1" si="169"/>
        <v>6.4044200000000001E-3</v>
      </c>
      <c r="Q539" s="19">
        <f t="shared" si="170"/>
        <v>0</v>
      </c>
      <c r="R539" s="13">
        <f t="shared" si="174"/>
        <v>0</v>
      </c>
      <c r="S539" s="13"/>
      <c r="T539" s="13"/>
      <c r="U539" s="13"/>
      <c r="V539" s="13"/>
      <c r="W539" s="4" t="str">
        <f t="shared" si="171"/>
        <v>J=</v>
      </c>
      <c r="X539" s="30">
        <f t="shared" si="172"/>
        <v>44819</v>
      </c>
      <c r="Y539" s="3"/>
      <c r="Z539" s="71">
        <f>[2]Plan1!$A609</f>
        <v>54591</v>
      </c>
      <c r="AA539" s="71" t="str">
        <f>[2]Plan1!$C609</f>
        <v>Corpus Christi</v>
      </c>
      <c r="AB539" s="64"/>
      <c r="AC539" s="1"/>
      <c r="AD539" s="3"/>
      <c r="AE539" s="3"/>
      <c r="AF539" s="3"/>
      <c r="AG539" s="3"/>
      <c r="AH539" s="3"/>
      <c r="AI539" s="10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36">
        <f t="shared" si="173"/>
        <v>44798</v>
      </c>
      <c r="B540" s="14">
        <f t="shared" ca="1" si="175"/>
        <v>1.0368018300000001</v>
      </c>
      <c r="C540" s="13">
        <f t="shared" ca="1" si="159"/>
        <v>1.0294792500000001</v>
      </c>
      <c r="D540" s="12">
        <f ca="1">IF(A540&lt;$B$1,VLOOKUP(A540,[1]DI!$A$4:$B$15000,2,FALSE),0)</f>
        <v>0.13650000000000001</v>
      </c>
      <c r="E540" s="13">
        <f t="shared" ca="1" si="160"/>
        <v>1.00050788</v>
      </c>
      <c r="F540" s="13">
        <f ca="1">(TRUNC(PRODUCT($E$12:$E539),16))</f>
        <v>1.1183251964993299</v>
      </c>
      <c r="G540" s="13">
        <f t="shared" ca="1" si="161"/>
        <v>1.11379176361007</v>
      </c>
      <c r="H540" s="13">
        <f t="shared" ca="1" si="162"/>
        <v>1.0040702699999999</v>
      </c>
      <c r="I540" s="12">
        <f t="shared" si="176"/>
        <v>0.1</v>
      </c>
      <c r="J540" s="30">
        <f t="shared" si="163"/>
        <v>44788</v>
      </c>
      <c r="K540" s="2">
        <f t="shared" si="164"/>
        <v>8</v>
      </c>
      <c r="L540" s="15">
        <f t="shared" si="165"/>
        <v>8</v>
      </c>
      <c r="M540" s="11">
        <f t="shared" si="166"/>
        <v>1.003030302</v>
      </c>
      <c r="N540" s="11">
        <f t="shared" ca="1" si="167"/>
        <v>1.0071129059999999</v>
      </c>
      <c r="O540" s="15">
        <f t="shared" si="168"/>
        <v>0</v>
      </c>
      <c r="P540" s="13">
        <f t="shared" ca="1" si="169"/>
        <v>7.3225800000000004E-3</v>
      </c>
      <c r="Q540" s="19">
        <f t="shared" si="170"/>
        <v>0</v>
      </c>
      <c r="R540" s="13">
        <f t="shared" si="174"/>
        <v>0</v>
      </c>
      <c r="S540" s="13"/>
      <c r="T540" s="13"/>
      <c r="U540" s="13"/>
      <c r="V540" s="13"/>
      <c r="W540" s="4" t="str">
        <f t="shared" si="171"/>
        <v>J=</v>
      </c>
      <c r="X540" s="30">
        <f t="shared" si="172"/>
        <v>44819</v>
      </c>
      <c r="Y540" s="3"/>
      <c r="Z540" s="71">
        <f>[2]Plan1!$A610</f>
        <v>54673</v>
      </c>
      <c r="AA540" s="71" t="str">
        <f>[2]Plan1!$C610</f>
        <v>Independência do Brasil</v>
      </c>
      <c r="AB540" s="64"/>
      <c r="AC540" s="1"/>
      <c r="AD540" s="3"/>
      <c r="AE540" s="3"/>
      <c r="AF540" s="3"/>
      <c r="AG540" s="3"/>
      <c r="AH540" s="3"/>
      <c r="AI540" s="10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36">
        <f t="shared" si="173"/>
        <v>44799</v>
      </c>
      <c r="B541" s="14">
        <f t="shared" ca="1" si="175"/>
        <v>1.0377208200000001</v>
      </c>
      <c r="C541" s="13">
        <f t="shared" ca="1" si="159"/>
        <v>1.0294792500000001</v>
      </c>
      <c r="D541" s="12">
        <f ca="1">IF(A541&lt;$B$1,VLOOKUP(A541,[1]DI!$A$4:$B$15000,2,FALSE),0)</f>
        <v>0.13650000000000001</v>
      </c>
      <c r="E541" s="13">
        <f t="shared" ca="1" si="160"/>
        <v>1.00050788</v>
      </c>
      <c r="F541" s="13">
        <f ca="1">(TRUNC(PRODUCT($E$12:$E540),16))</f>
        <v>1.11889317150013</v>
      </c>
      <c r="G541" s="13">
        <f t="shared" ca="1" si="161"/>
        <v>1.11379176361007</v>
      </c>
      <c r="H541" s="13">
        <f t="shared" ca="1" si="162"/>
        <v>1.00458022</v>
      </c>
      <c r="I541" s="12">
        <f t="shared" si="176"/>
        <v>0.1</v>
      </c>
      <c r="J541" s="30">
        <f t="shared" si="163"/>
        <v>44788</v>
      </c>
      <c r="K541" s="2">
        <f t="shared" si="164"/>
        <v>9</v>
      </c>
      <c r="L541" s="15">
        <f t="shared" si="165"/>
        <v>9</v>
      </c>
      <c r="M541" s="11">
        <f t="shared" si="166"/>
        <v>1.003409735</v>
      </c>
      <c r="N541" s="11">
        <f t="shared" ca="1" si="167"/>
        <v>1.0080055720000001</v>
      </c>
      <c r="O541" s="15">
        <f t="shared" si="168"/>
        <v>0</v>
      </c>
      <c r="P541" s="13">
        <f t="shared" ca="1" si="169"/>
        <v>8.2415700000000001E-3</v>
      </c>
      <c r="Q541" s="19">
        <f t="shared" si="170"/>
        <v>0</v>
      </c>
      <c r="R541" s="13">
        <f t="shared" si="174"/>
        <v>0</v>
      </c>
      <c r="S541" s="13"/>
      <c r="T541" s="13"/>
      <c r="U541" s="13"/>
      <c r="V541" s="13"/>
      <c r="W541" s="4" t="str">
        <f t="shared" si="171"/>
        <v>J=</v>
      </c>
      <c r="X541" s="30">
        <f t="shared" si="172"/>
        <v>44819</v>
      </c>
      <c r="Y541" s="3"/>
      <c r="Z541" s="71">
        <f>[2]Plan1!$A611</f>
        <v>54708</v>
      </c>
      <c r="AA541" s="71" t="str">
        <f>[2]Plan1!$C611</f>
        <v>Nossa Sr.a Aparecida - Padroeira do Brasil</v>
      </c>
      <c r="AB541" s="64"/>
      <c r="AC541" s="1"/>
      <c r="AD541" s="3"/>
      <c r="AE541" s="3"/>
      <c r="AF541" s="3"/>
      <c r="AG541" s="3"/>
      <c r="AH541" s="3"/>
      <c r="AI541" s="10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36">
        <f t="shared" si="173"/>
        <v>44800</v>
      </c>
      <c r="B542" s="14">
        <f t="shared" ca="1" si="175"/>
        <v>1.0386406000000001</v>
      </c>
      <c r="C542" s="13">
        <f t="shared" ca="1" si="159"/>
        <v>1.0294792500000001</v>
      </c>
      <c r="D542" s="12">
        <f ca="1">IF(A542&lt;$B$1,VLOOKUP(A542,[1]DI!$A$4:$B$15000,2,FALSE),0)</f>
        <v>0</v>
      </c>
      <c r="E542" s="13">
        <f t="shared" ca="1" si="160"/>
        <v>1</v>
      </c>
      <c r="F542" s="13">
        <f ca="1">(TRUNC(PRODUCT($E$12:$E541),16))</f>
        <v>1.1194614349640699</v>
      </c>
      <c r="G542" s="13">
        <f t="shared" ca="1" si="161"/>
        <v>1.11379176361007</v>
      </c>
      <c r="H542" s="13">
        <f t="shared" ca="1" si="162"/>
        <v>1.0050904199999999</v>
      </c>
      <c r="I542" s="12">
        <f t="shared" si="176"/>
        <v>0.1</v>
      </c>
      <c r="J542" s="30">
        <f t="shared" si="163"/>
        <v>44788</v>
      </c>
      <c r="K542" s="2">
        <f t="shared" si="164"/>
        <v>9</v>
      </c>
      <c r="L542" s="15">
        <f t="shared" si="165"/>
        <v>10</v>
      </c>
      <c r="M542" s="11">
        <f t="shared" si="166"/>
        <v>1.003789311</v>
      </c>
      <c r="N542" s="11">
        <f t="shared" ca="1" si="167"/>
        <v>1.0088990200000001</v>
      </c>
      <c r="O542" s="15">
        <f t="shared" si="168"/>
        <v>0</v>
      </c>
      <c r="P542" s="13">
        <f t="shared" ca="1" si="169"/>
        <v>9.1613500000000004E-3</v>
      </c>
      <c r="Q542" s="19">
        <f t="shared" si="170"/>
        <v>0</v>
      </c>
      <c r="R542" s="13">
        <f t="shared" si="174"/>
        <v>0</v>
      </c>
      <c r="S542" s="13"/>
      <c r="T542" s="13"/>
      <c r="U542" s="13"/>
      <c r="V542" s="13"/>
      <c r="W542" s="4" t="str">
        <f t="shared" si="171"/>
        <v>J=</v>
      </c>
      <c r="X542" s="30">
        <f t="shared" si="172"/>
        <v>44819</v>
      </c>
      <c r="Y542" s="3"/>
      <c r="Z542" s="71">
        <f>[2]Plan1!$A612</f>
        <v>54729</v>
      </c>
      <c r="AA542" s="71" t="str">
        <f>[2]Plan1!$C612</f>
        <v>Finados</v>
      </c>
      <c r="AB542" s="64"/>
      <c r="AC542" s="1"/>
      <c r="AD542" s="3"/>
      <c r="AE542" s="3"/>
      <c r="AF542" s="3"/>
      <c r="AG542" s="3"/>
      <c r="AH542" s="3"/>
      <c r="AI542" s="10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36">
        <f t="shared" si="173"/>
        <v>44801</v>
      </c>
      <c r="B543" s="14">
        <f t="shared" ca="1" si="175"/>
        <v>1.0386406000000001</v>
      </c>
      <c r="C543" s="13">
        <f t="shared" ca="1" si="159"/>
        <v>1.0294792500000001</v>
      </c>
      <c r="D543" s="12">
        <f ca="1">IF(A543&lt;$B$1,VLOOKUP(A543,[1]DI!$A$4:$B$15000,2,FALSE),0)</f>
        <v>0</v>
      </c>
      <c r="E543" s="13">
        <f t="shared" ca="1" si="160"/>
        <v>1</v>
      </c>
      <c r="F543" s="13">
        <f ca="1">(TRUNC(PRODUCT($E$12:$E542),16))</f>
        <v>1.1194614349640699</v>
      </c>
      <c r="G543" s="13">
        <f t="shared" ca="1" si="161"/>
        <v>1.11379176361007</v>
      </c>
      <c r="H543" s="13">
        <f t="shared" ca="1" si="162"/>
        <v>1.0050904199999999</v>
      </c>
      <c r="I543" s="12">
        <f t="shared" si="176"/>
        <v>0.1</v>
      </c>
      <c r="J543" s="30">
        <f t="shared" si="163"/>
        <v>44788</v>
      </c>
      <c r="K543" s="2">
        <f t="shared" si="164"/>
        <v>9</v>
      </c>
      <c r="L543" s="15">
        <f t="shared" si="165"/>
        <v>10</v>
      </c>
      <c r="M543" s="11">
        <f t="shared" si="166"/>
        <v>1.003789311</v>
      </c>
      <c r="N543" s="11">
        <f t="shared" ca="1" si="167"/>
        <v>1.0088990200000001</v>
      </c>
      <c r="O543" s="15">
        <f t="shared" si="168"/>
        <v>0</v>
      </c>
      <c r="P543" s="13">
        <f t="shared" ca="1" si="169"/>
        <v>9.1613500000000004E-3</v>
      </c>
      <c r="Q543" s="19">
        <f t="shared" si="170"/>
        <v>0</v>
      </c>
      <c r="R543" s="13">
        <f t="shared" si="174"/>
        <v>0</v>
      </c>
      <c r="S543" s="13"/>
      <c r="T543" s="13"/>
      <c r="U543" s="13"/>
      <c r="V543" s="13"/>
      <c r="W543" s="4" t="str">
        <f t="shared" si="171"/>
        <v>J=</v>
      </c>
      <c r="X543" s="30">
        <f t="shared" si="172"/>
        <v>44819</v>
      </c>
      <c r="Y543" s="3"/>
      <c r="Z543" s="71">
        <f>[2]Plan1!$A613</f>
        <v>54742</v>
      </c>
      <c r="AA543" s="71" t="str">
        <f>[2]Plan1!$C613</f>
        <v>Proclamação da República</v>
      </c>
      <c r="AB543" s="64"/>
      <c r="AC543" s="1"/>
      <c r="AD543" s="3"/>
      <c r="AE543" s="3"/>
      <c r="AF543" s="3"/>
      <c r="AG543" s="3"/>
      <c r="AH543" s="3"/>
      <c r="AI543" s="10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36">
        <f t="shared" si="173"/>
        <v>44802</v>
      </c>
      <c r="B544" s="14">
        <f t="shared" ca="1" si="175"/>
        <v>1.0386406000000001</v>
      </c>
      <c r="C544" s="13">
        <f t="shared" ca="1" si="159"/>
        <v>1.0294792500000001</v>
      </c>
      <c r="D544" s="12">
        <f ca="1">IF(A544&lt;$B$1,VLOOKUP(A544,[1]DI!$A$4:$B$15000,2,FALSE),0)</f>
        <v>0.13650000000000001</v>
      </c>
      <c r="E544" s="13">
        <f t="shared" ca="1" si="160"/>
        <v>1.00050788</v>
      </c>
      <c r="F544" s="13">
        <f ca="1">(TRUNC(PRODUCT($E$12:$E543),16))</f>
        <v>1.1194614349640699</v>
      </c>
      <c r="G544" s="13">
        <f t="shared" ca="1" si="161"/>
        <v>1.11379176361007</v>
      </c>
      <c r="H544" s="13">
        <f t="shared" ca="1" si="162"/>
        <v>1.0050904199999999</v>
      </c>
      <c r="I544" s="12">
        <f t="shared" si="176"/>
        <v>0.1</v>
      </c>
      <c r="J544" s="30">
        <f t="shared" si="163"/>
        <v>44788</v>
      </c>
      <c r="K544" s="2">
        <f t="shared" si="164"/>
        <v>10</v>
      </c>
      <c r="L544" s="15">
        <f t="shared" si="165"/>
        <v>10</v>
      </c>
      <c r="M544" s="11">
        <f t="shared" si="166"/>
        <v>1.003789311</v>
      </c>
      <c r="N544" s="11">
        <f t="shared" ca="1" si="167"/>
        <v>1.0088990200000001</v>
      </c>
      <c r="O544" s="15">
        <f t="shared" si="168"/>
        <v>0</v>
      </c>
      <c r="P544" s="13">
        <f t="shared" ca="1" si="169"/>
        <v>9.1613500000000004E-3</v>
      </c>
      <c r="Q544" s="19">
        <f t="shared" si="170"/>
        <v>0</v>
      </c>
      <c r="R544" s="13">
        <f t="shared" si="174"/>
        <v>0</v>
      </c>
      <c r="S544" s="13"/>
      <c r="T544" s="13"/>
      <c r="U544" s="13"/>
      <c r="V544" s="13"/>
      <c r="W544" s="4" t="str">
        <f t="shared" si="171"/>
        <v>J=</v>
      </c>
      <c r="X544" s="30">
        <f t="shared" si="172"/>
        <v>44819</v>
      </c>
      <c r="Y544" s="3"/>
      <c r="Z544" s="71">
        <f>[2]Plan1!$A614</f>
        <v>54747</v>
      </c>
      <c r="AA544" s="71" t="str">
        <f>[2]Plan1!$C614</f>
        <v>Dia Nacional de Zumbi e da Consciência Negra</v>
      </c>
      <c r="AB544" s="64"/>
      <c r="AC544" s="1"/>
      <c r="AD544" s="3"/>
      <c r="AE544" s="3"/>
      <c r="AF544" s="3"/>
      <c r="AG544" s="3"/>
      <c r="AH544" s="3"/>
      <c r="AI544" s="10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36">
        <f t="shared" si="173"/>
        <v>44803</v>
      </c>
      <c r="B545" s="14">
        <f t="shared" ca="1" si="175"/>
        <v>1.03956121</v>
      </c>
      <c r="C545" s="13">
        <f t="shared" ca="1" si="159"/>
        <v>1.0294792500000001</v>
      </c>
      <c r="D545" s="12">
        <f ca="1">IF(A545&lt;$B$1,VLOOKUP(A545,[1]DI!$A$4:$B$15000,2,FALSE),0)</f>
        <v>0.13650000000000001</v>
      </c>
      <c r="E545" s="13">
        <f t="shared" ca="1" si="160"/>
        <v>1.00050788</v>
      </c>
      <c r="F545" s="13">
        <f ca="1">(TRUNC(PRODUCT($E$12:$E544),16))</f>
        <v>1.12002998703766</v>
      </c>
      <c r="G545" s="13">
        <f t="shared" ca="1" si="161"/>
        <v>1.11379176361007</v>
      </c>
      <c r="H545" s="13">
        <f t="shared" ca="1" si="162"/>
        <v>1.00560089</v>
      </c>
      <c r="I545" s="12">
        <f t="shared" si="176"/>
        <v>0.1</v>
      </c>
      <c r="J545" s="30">
        <f t="shared" si="163"/>
        <v>44788</v>
      </c>
      <c r="K545" s="2">
        <f t="shared" si="164"/>
        <v>11</v>
      </c>
      <c r="L545" s="15">
        <f t="shared" si="165"/>
        <v>11</v>
      </c>
      <c r="M545" s="11">
        <f t="shared" si="166"/>
        <v>1.004169031</v>
      </c>
      <c r="N545" s="11">
        <f t="shared" ca="1" si="167"/>
        <v>1.0097932709999999</v>
      </c>
      <c r="O545" s="15">
        <f t="shared" si="168"/>
        <v>0</v>
      </c>
      <c r="P545" s="13">
        <f t="shared" ca="1" si="169"/>
        <v>1.0081959999999999E-2</v>
      </c>
      <c r="Q545" s="19">
        <f t="shared" si="170"/>
        <v>0</v>
      </c>
      <c r="R545" s="13">
        <f t="shared" si="174"/>
        <v>0</v>
      </c>
      <c r="S545" s="13"/>
      <c r="T545" s="13"/>
      <c r="U545" s="13"/>
      <c r="V545" s="13"/>
      <c r="W545" s="4" t="str">
        <f t="shared" si="171"/>
        <v>J=</v>
      </c>
      <c r="X545" s="30">
        <f t="shared" si="172"/>
        <v>44819</v>
      </c>
      <c r="Y545" s="3"/>
      <c r="AH545" s="3"/>
      <c r="AI545" s="10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36">
        <f t="shared" si="173"/>
        <v>44804</v>
      </c>
      <c r="B546" s="14">
        <f t="shared" ca="1" si="175"/>
        <v>1.0404826300000001</v>
      </c>
      <c r="C546" s="13">
        <f t="shared" ca="1" si="159"/>
        <v>1.0294792500000001</v>
      </c>
      <c r="D546" s="12">
        <f ca="1">IF(A546&lt;$B$1,VLOOKUP(A546,[1]DI!$A$4:$B$15000,2,FALSE),0)</f>
        <v>0.13650000000000001</v>
      </c>
      <c r="E546" s="13">
        <f t="shared" ca="1" si="160"/>
        <v>1.00050788</v>
      </c>
      <c r="F546" s="13">
        <f ca="1">(TRUNC(PRODUCT($E$12:$E545),16))</f>
        <v>1.1205988278674801</v>
      </c>
      <c r="G546" s="13">
        <f t="shared" ca="1" si="161"/>
        <v>1.11379176361007</v>
      </c>
      <c r="H546" s="13">
        <f t="shared" ca="1" si="162"/>
        <v>1.00611161</v>
      </c>
      <c r="I546" s="12">
        <f t="shared" si="176"/>
        <v>0.1</v>
      </c>
      <c r="J546" s="30">
        <f t="shared" si="163"/>
        <v>44788</v>
      </c>
      <c r="K546" s="2">
        <f t="shared" si="164"/>
        <v>12</v>
      </c>
      <c r="L546" s="15">
        <f t="shared" si="165"/>
        <v>12</v>
      </c>
      <c r="M546" s="11">
        <f t="shared" si="166"/>
        <v>1.0045488950000001</v>
      </c>
      <c r="N546" s="11">
        <f t="shared" ca="1" si="167"/>
        <v>1.010688306</v>
      </c>
      <c r="O546" s="15">
        <f t="shared" si="168"/>
        <v>0</v>
      </c>
      <c r="P546" s="13">
        <f t="shared" ca="1" si="169"/>
        <v>1.100338E-2</v>
      </c>
      <c r="Q546" s="19">
        <f t="shared" si="170"/>
        <v>0</v>
      </c>
      <c r="R546" s="13">
        <f t="shared" si="174"/>
        <v>0</v>
      </c>
      <c r="S546" s="13"/>
      <c r="T546" s="13"/>
      <c r="U546" s="13"/>
      <c r="V546" s="13"/>
      <c r="W546" s="4" t="str">
        <f t="shared" si="171"/>
        <v>J=</v>
      </c>
      <c r="X546" s="30">
        <f t="shared" si="172"/>
        <v>44819</v>
      </c>
      <c r="Y546" s="3"/>
      <c r="AH546" s="3"/>
      <c r="AI546" s="10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36">
        <f t="shared" si="173"/>
        <v>44805</v>
      </c>
      <c r="B547" s="14">
        <f t="shared" ca="1" si="175"/>
        <v>1.04140488</v>
      </c>
      <c r="C547" s="13">
        <f t="shared" ca="1" si="159"/>
        <v>1.0294792500000001</v>
      </c>
      <c r="D547" s="12">
        <f ca="1">IF(A547&lt;$B$1,VLOOKUP(A547,[1]DI!$A$4:$B$15000,2,FALSE),0)</f>
        <v>0.13650000000000001</v>
      </c>
      <c r="E547" s="13">
        <f t="shared" ca="1" si="160"/>
        <v>1.00050788</v>
      </c>
      <c r="F547" s="13">
        <f ca="1">(TRUNC(PRODUCT($E$12:$E546),16))</f>
        <v>1.1211679576001701</v>
      </c>
      <c r="G547" s="13">
        <f t="shared" ca="1" si="161"/>
        <v>1.11379176361007</v>
      </c>
      <c r="H547" s="13">
        <f t="shared" ca="1" si="162"/>
        <v>1.0066226</v>
      </c>
      <c r="I547" s="12">
        <f t="shared" si="176"/>
        <v>0.1</v>
      </c>
      <c r="J547" s="30">
        <f t="shared" si="163"/>
        <v>44788</v>
      </c>
      <c r="K547" s="2">
        <f t="shared" si="164"/>
        <v>13</v>
      </c>
      <c r="L547" s="15">
        <f t="shared" si="165"/>
        <v>13</v>
      </c>
      <c r="M547" s="11">
        <f t="shared" si="166"/>
        <v>1.0049289020000001</v>
      </c>
      <c r="N547" s="11">
        <f t="shared" ca="1" si="167"/>
        <v>1.011584144</v>
      </c>
      <c r="O547" s="15">
        <f t="shared" si="168"/>
        <v>0</v>
      </c>
      <c r="P547" s="13">
        <f t="shared" ca="1" si="169"/>
        <v>1.192563E-2</v>
      </c>
      <c r="Q547" s="19">
        <f t="shared" si="170"/>
        <v>0</v>
      </c>
      <c r="R547" s="13">
        <f t="shared" si="174"/>
        <v>0</v>
      </c>
      <c r="S547" s="13"/>
      <c r="T547" s="13"/>
      <c r="U547" s="13"/>
      <c r="V547" s="13"/>
      <c r="W547" s="4" t="str">
        <f t="shared" si="171"/>
        <v>J=</v>
      </c>
      <c r="X547" s="30">
        <f t="shared" si="172"/>
        <v>44819</v>
      </c>
      <c r="Y547" s="3"/>
      <c r="AH547" s="3"/>
      <c r="AI547" s="10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36">
        <f t="shared" si="173"/>
        <v>44806</v>
      </c>
      <c r="B548" s="14">
        <f t="shared" ca="1" si="175"/>
        <v>1.0423279400000001</v>
      </c>
      <c r="C548" s="13">
        <f t="shared" ca="1" si="159"/>
        <v>1.0294792500000001</v>
      </c>
      <c r="D548" s="12">
        <f ca="1">IF(A548&lt;$B$1,VLOOKUP(A548,[1]DI!$A$4:$B$15000,2,FALSE),0)</f>
        <v>0.13650000000000001</v>
      </c>
      <c r="E548" s="13">
        <f t="shared" ca="1" si="160"/>
        <v>1.00050788</v>
      </c>
      <c r="F548" s="13">
        <f ca="1">(TRUNC(PRODUCT($E$12:$E547),16))</f>
        <v>1.1217373763824801</v>
      </c>
      <c r="G548" s="13">
        <f t="shared" ca="1" si="161"/>
        <v>1.11379176361007</v>
      </c>
      <c r="H548" s="13">
        <f t="shared" ca="1" si="162"/>
        <v>1.0071338400000001</v>
      </c>
      <c r="I548" s="12">
        <f t="shared" si="176"/>
        <v>0.1</v>
      </c>
      <c r="J548" s="30">
        <f t="shared" si="163"/>
        <v>44788</v>
      </c>
      <c r="K548" s="2">
        <f t="shared" si="164"/>
        <v>14</v>
      </c>
      <c r="L548" s="15">
        <f t="shared" si="165"/>
        <v>14</v>
      </c>
      <c r="M548" s="11">
        <f t="shared" si="166"/>
        <v>1.005309053</v>
      </c>
      <c r="N548" s="11">
        <f t="shared" ca="1" si="167"/>
        <v>1.012480767</v>
      </c>
      <c r="O548" s="15">
        <f t="shared" si="168"/>
        <v>0</v>
      </c>
      <c r="P548" s="13">
        <f t="shared" ca="1" si="169"/>
        <v>1.2848689999999999E-2</v>
      </c>
      <c r="Q548" s="19">
        <f t="shared" si="170"/>
        <v>0</v>
      </c>
      <c r="R548" s="13">
        <f t="shared" si="174"/>
        <v>0</v>
      </c>
      <c r="S548" s="13"/>
      <c r="T548" s="13"/>
      <c r="U548" s="13"/>
      <c r="V548" s="13"/>
      <c r="W548" s="4" t="str">
        <f t="shared" si="171"/>
        <v>J=</v>
      </c>
      <c r="X548" s="30">
        <f t="shared" si="172"/>
        <v>44819</v>
      </c>
      <c r="Y548" s="3"/>
      <c r="AH548" s="3"/>
      <c r="AI548" s="10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36">
        <f t="shared" si="173"/>
        <v>44807</v>
      </c>
      <c r="B549" s="14">
        <f t="shared" ca="1" si="175"/>
        <v>1.0432518100000001</v>
      </c>
      <c r="C549" s="13">
        <f t="shared" ca="1" si="159"/>
        <v>1.0294792500000001</v>
      </c>
      <c r="D549" s="12">
        <f ca="1">IF(A549&lt;$B$1,VLOOKUP(A549,[1]DI!$A$4:$B$15000,2,FALSE),0)</f>
        <v>0</v>
      </c>
      <c r="E549" s="13">
        <f t="shared" ca="1" si="160"/>
        <v>1</v>
      </c>
      <c r="F549" s="13">
        <f ca="1">(TRUNC(PRODUCT($E$12:$E548),16))</f>
        <v>1.1223070843612</v>
      </c>
      <c r="G549" s="13">
        <f t="shared" ca="1" si="161"/>
        <v>1.11379176361007</v>
      </c>
      <c r="H549" s="13">
        <f t="shared" ca="1" si="162"/>
        <v>1.0076453400000001</v>
      </c>
      <c r="I549" s="12">
        <f t="shared" si="176"/>
        <v>0.1</v>
      </c>
      <c r="J549" s="30">
        <f t="shared" si="163"/>
        <v>44788</v>
      </c>
      <c r="K549" s="2">
        <f t="shared" si="164"/>
        <v>14</v>
      </c>
      <c r="L549" s="15">
        <f t="shared" si="165"/>
        <v>15</v>
      </c>
      <c r="M549" s="11">
        <f t="shared" si="166"/>
        <v>1.005689348</v>
      </c>
      <c r="N549" s="11">
        <f t="shared" ca="1" si="167"/>
        <v>1.0133781850000001</v>
      </c>
      <c r="O549" s="15">
        <f t="shared" si="168"/>
        <v>0</v>
      </c>
      <c r="P549" s="13">
        <f t="shared" ca="1" si="169"/>
        <v>1.377256E-2</v>
      </c>
      <c r="Q549" s="19">
        <f t="shared" si="170"/>
        <v>0</v>
      </c>
      <c r="R549" s="13">
        <f t="shared" si="174"/>
        <v>0</v>
      </c>
      <c r="S549" s="13"/>
      <c r="T549" s="13"/>
      <c r="U549" s="13"/>
      <c r="V549" s="13"/>
      <c r="W549" s="4" t="str">
        <f t="shared" si="171"/>
        <v>J=</v>
      </c>
      <c r="X549" s="30">
        <f t="shared" si="172"/>
        <v>44819</v>
      </c>
      <c r="Y549" s="3"/>
      <c r="Z549" s="3"/>
      <c r="AB549" s="3"/>
      <c r="AC549" s="1"/>
      <c r="AD549" s="3"/>
      <c r="AE549" s="3"/>
      <c r="AF549" s="3"/>
      <c r="AG549" s="3"/>
      <c r="AH549" s="3"/>
      <c r="AI549" s="10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36">
        <f t="shared" si="173"/>
        <v>44808</v>
      </c>
      <c r="B550" s="14">
        <f t="shared" ca="1" si="175"/>
        <v>1.0432518100000001</v>
      </c>
      <c r="C550" s="13">
        <f t="shared" ca="1" si="159"/>
        <v>1.0294792500000001</v>
      </c>
      <c r="D550" s="12">
        <f ca="1">IF(A550&lt;$B$1,VLOOKUP(A550,[1]DI!$A$4:$B$15000,2,FALSE),0)</f>
        <v>0</v>
      </c>
      <c r="E550" s="13">
        <f t="shared" ca="1" si="160"/>
        <v>1</v>
      </c>
      <c r="F550" s="13">
        <f ca="1">(TRUNC(PRODUCT($E$12:$E549),16))</f>
        <v>1.1223070843612</v>
      </c>
      <c r="G550" s="13">
        <f t="shared" ca="1" si="161"/>
        <v>1.11379176361007</v>
      </c>
      <c r="H550" s="13">
        <f t="shared" ca="1" si="162"/>
        <v>1.0076453400000001</v>
      </c>
      <c r="I550" s="12">
        <f t="shared" si="176"/>
        <v>0.1</v>
      </c>
      <c r="J550" s="30">
        <f t="shared" si="163"/>
        <v>44788</v>
      </c>
      <c r="K550" s="2">
        <f t="shared" si="164"/>
        <v>14</v>
      </c>
      <c r="L550" s="15">
        <f t="shared" si="165"/>
        <v>15</v>
      </c>
      <c r="M550" s="11">
        <f t="shared" si="166"/>
        <v>1.005689348</v>
      </c>
      <c r="N550" s="11">
        <f t="shared" ca="1" si="167"/>
        <v>1.0133781850000001</v>
      </c>
      <c r="O550" s="15">
        <f t="shared" si="168"/>
        <v>0</v>
      </c>
      <c r="P550" s="13">
        <f t="shared" ca="1" si="169"/>
        <v>1.377256E-2</v>
      </c>
      <c r="Q550" s="19">
        <f t="shared" si="170"/>
        <v>0</v>
      </c>
      <c r="R550" s="13">
        <f t="shared" si="174"/>
        <v>0</v>
      </c>
      <c r="S550" s="13"/>
      <c r="T550" s="13"/>
      <c r="U550" s="13"/>
      <c r="V550" s="13"/>
      <c r="W550" s="4" t="str">
        <f t="shared" si="171"/>
        <v>J=</v>
      </c>
      <c r="X550" s="30">
        <f t="shared" si="172"/>
        <v>44819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36">
        <f t="shared" si="173"/>
        <v>44809</v>
      </c>
      <c r="B551" s="14">
        <f t="shared" ca="1" si="175"/>
        <v>1.0432518100000001</v>
      </c>
      <c r="C551" s="13">
        <f t="shared" ca="1" si="159"/>
        <v>1.0294792500000001</v>
      </c>
      <c r="D551" s="12">
        <f ca="1">IF(A551&lt;$B$1,VLOOKUP(A551,[1]DI!$A$4:$B$15000,2,FALSE),0)</f>
        <v>0.13650000000000001</v>
      </c>
      <c r="E551" s="13">
        <f t="shared" ca="1" si="160"/>
        <v>1.00050788</v>
      </c>
      <c r="F551" s="13">
        <f ca="1">(TRUNC(PRODUCT($E$12:$E550),16))</f>
        <v>1.1223070843612</v>
      </c>
      <c r="G551" s="13">
        <f t="shared" ca="1" si="161"/>
        <v>1.11379176361007</v>
      </c>
      <c r="H551" s="13">
        <f t="shared" ca="1" si="162"/>
        <v>1.0076453400000001</v>
      </c>
      <c r="I551" s="12">
        <f t="shared" si="176"/>
        <v>0.1</v>
      </c>
      <c r="J551" s="30">
        <f t="shared" si="163"/>
        <v>44788</v>
      </c>
      <c r="K551" s="2">
        <f t="shared" si="164"/>
        <v>15</v>
      </c>
      <c r="L551" s="15">
        <f t="shared" si="165"/>
        <v>15</v>
      </c>
      <c r="M551" s="11">
        <f t="shared" si="166"/>
        <v>1.005689348</v>
      </c>
      <c r="N551" s="11">
        <f t="shared" ca="1" si="167"/>
        <v>1.0133781850000001</v>
      </c>
      <c r="O551" s="15">
        <f t="shared" si="168"/>
        <v>0</v>
      </c>
      <c r="P551" s="13">
        <f t="shared" ca="1" si="169"/>
        <v>1.377256E-2</v>
      </c>
      <c r="Q551" s="19">
        <f t="shared" si="170"/>
        <v>0</v>
      </c>
      <c r="R551" s="13">
        <f t="shared" si="174"/>
        <v>0</v>
      </c>
      <c r="S551" s="13"/>
      <c r="T551" s="13"/>
      <c r="U551" s="13"/>
      <c r="V551" s="13"/>
      <c r="W551" s="4" t="str">
        <f t="shared" si="171"/>
        <v>J=</v>
      </c>
      <c r="X551" s="30">
        <f t="shared" si="172"/>
        <v>44819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36">
        <f t="shared" si="173"/>
        <v>44810</v>
      </c>
      <c r="B552" s="14">
        <f t="shared" ca="1" si="175"/>
        <v>1.04417651</v>
      </c>
      <c r="C552" s="13">
        <f t="shared" ca="1" si="159"/>
        <v>1.0294792500000001</v>
      </c>
      <c r="D552" s="12">
        <f ca="1">IF(A552&lt;$B$1,VLOOKUP(A552,[1]DI!$A$4:$B$15000,2,FALSE),0)</f>
        <v>0.13650000000000001</v>
      </c>
      <c r="E552" s="13">
        <f t="shared" ca="1" si="160"/>
        <v>1.00050788</v>
      </c>
      <c r="F552" s="13">
        <f ca="1">(TRUNC(PRODUCT($E$12:$E551),16))</f>
        <v>1.1228770816832001</v>
      </c>
      <c r="G552" s="13">
        <f t="shared" ca="1" si="161"/>
        <v>1.11379176361007</v>
      </c>
      <c r="H552" s="13">
        <f t="shared" ca="1" si="162"/>
        <v>1.00815711</v>
      </c>
      <c r="I552" s="12">
        <f t="shared" si="176"/>
        <v>0.1</v>
      </c>
      <c r="J552" s="30">
        <f t="shared" si="163"/>
        <v>44788</v>
      </c>
      <c r="K552" s="2">
        <f t="shared" si="164"/>
        <v>16</v>
      </c>
      <c r="L552" s="15">
        <f t="shared" si="165"/>
        <v>16</v>
      </c>
      <c r="M552" s="11">
        <f t="shared" si="166"/>
        <v>1.0060697869999999</v>
      </c>
      <c r="N552" s="11">
        <f t="shared" ca="1" si="167"/>
        <v>1.014276409</v>
      </c>
      <c r="O552" s="15">
        <f t="shared" si="168"/>
        <v>0</v>
      </c>
      <c r="P552" s="13">
        <f t="shared" ca="1" si="169"/>
        <v>1.469726E-2</v>
      </c>
      <c r="Q552" s="19">
        <f t="shared" si="170"/>
        <v>0</v>
      </c>
      <c r="R552" s="13">
        <f t="shared" si="174"/>
        <v>0</v>
      </c>
      <c r="S552" s="13"/>
      <c r="T552" s="13"/>
      <c r="U552" s="13"/>
      <c r="V552" s="13"/>
      <c r="W552" s="4" t="str">
        <f t="shared" si="171"/>
        <v>J=</v>
      </c>
      <c r="X552" s="30">
        <f t="shared" si="172"/>
        <v>44819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36">
        <f t="shared" si="173"/>
        <v>44811</v>
      </c>
      <c r="B553" s="14">
        <f t="shared" ca="1" si="175"/>
        <v>1.0451020200000001</v>
      </c>
      <c r="C553" s="13">
        <f t="shared" ca="1" si="159"/>
        <v>1.0294792500000001</v>
      </c>
      <c r="D553" s="12">
        <f ca="1">IF(A553&lt;$B$1,VLOOKUP(A553,[1]DI!$A$4:$B$15000,2,FALSE),0)</f>
        <v>0</v>
      </c>
      <c r="E553" s="13">
        <f t="shared" ca="1" si="160"/>
        <v>1</v>
      </c>
      <c r="F553" s="13">
        <f ca="1">(TRUNC(PRODUCT($E$12:$E552),16))</f>
        <v>1.12344736849545</v>
      </c>
      <c r="G553" s="13">
        <f t="shared" ca="1" si="161"/>
        <v>1.11379176361007</v>
      </c>
      <c r="H553" s="13">
        <f t="shared" ca="1" si="162"/>
        <v>1.0086691299999999</v>
      </c>
      <c r="I553" s="12">
        <f t="shared" si="176"/>
        <v>0.1</v>
      </c>
      <c r="J553" s="30">
        <f t="shared" si="163"/>
        <v>44788</v>
      </c>
      <c r="K553" s="2">
        <f t="shared" si="164"/>
        <v>16</v>
      </c>
      <c r="L553" s="15">
        <f t="shared" si="165"/>
        <v>17</v>
      </c>
      <c r="M553" s="11">
        <f t="shared" si="166"/>
        <v>1.00645037</v>
      </c>
      <c r="N553" s="11">
        <f t="shared" ca="1" si="167"/>
        <v>1.015175419</v>
      </c>
      <c r="O553" s="15">
        <f t="shared" si="168"/>
        <v>0</v>
      </c>
      <c r="P553" s="13">
        <f t="shared" ca="1" si="169"/>
        <v>1.5622769999999999E-2</v>
      </c>
      <c r="Q553" s="19">
        <f t="shared" si="170"/>
        <v>0</v>
      </c>
      <c r="R553" s="13">
        <f t="shared" si="174"/>
        <v>0</v>
      </c>
      <c r="S553" s="13"/>
      <c r="T553" s="13"/>
      <c r="U553" s="13"/>
      <c r="V553" s="13"/>
      <c r="W553" s="4" t="str">
        <f t="shared" si="171"/>
        <v>J=</v>
      </c>
      <c r="X553" s="30">
        <f t="shared" si="172"/>
        <v>44819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36">
        <f t="shared" si="173"/>
        <v>44812</v>
      </c>
      <c r="B554" s="14">
        <f t="shared" ca="1" si="175"/>
        <v>1.0451020200000001</v>
      </c>
      <c r="C554" s="13">
        <f t="shared" ca="1" si="159"/>
        <v>1.0294792500000001</v>
      </c>
      <c r="D554" s="12">
        <f ca="1">IF(A554&lt;$B$1,VLOOKUP(A554,[1]DI!$A$4:$B$15000,2,FALSE),0)</f>
        <v>0.13650000000000001</v>
      </c>
      <c r="E554" s="13">
        <f t="shared" ca="1" si="160"/>
        <v>1.00050788</v>
      </c>
      <c r="F554" s="13">
        <f ca="1">(TRUNC(PRODUCT($E$12:$E553),16))</f>
        <v>1.12344736849545</v>
      </c>
      <c r="G554" s="13">
        <f t="shared" ca="1" si="161"/>
        <v>1.11379176361007</v>
      </c>
      <c r="H554" s="13">
        <f t="shared" ca="1" si="162"/>
        <v>1.0086691299999999</v>
      </c>
      <c r="I554" s="12">
        <f t="shared" si="176"/>
        <v>0.1</v>
      </c>
      <c r="J554" s="30">
        <f t="shared" si="163"/>
        <v>44788</v>
      </c>
      <c r="K554" s="2">
        <f t="shared" si="164"/>
        <v>17</v>
      </c>
      <c r="L554" s="15">
        <f t="shared" si="165"/>
        <v>17</v>
      </c>
      <c r="M554" s="11">
        <f t="shared" si="166"/>
        <v>1.00645037</v>
      </c>
      <c r="N554" s="11">
        <f t="shared" ca="1" si="167"/>
        <v>1.015175419</v>
      </c>
      <c r="O554" s="15">
        <f t="shared" si="168"/>
        <v>0</v>
      </c>
      <c r="P554" s="13">
        <f t="shared" ca="1" si="169"/>
        <v>1.5622769999999999E-2</v>
      </c>
      <c r="Q554" s="19">
        <f t="shared" si="170"/>
        <v>0</v>
      </c>
      <c r="R554" s="13">
        <f t="shared" si="174"/>
        <v>0</v>
      </c>
      <c r="S554" s="13"/>
      <c r="T554" s="13"/>
      <c r="U554" s="13"/>
      <c r="V554" s="13"/>
      <c r="W554" s="4" t="str">
        <f t="shared" si="171"/>
        <v>J=</v>
      </c>
      <c r="X554" s="30">
        <f t="shared" si="172"/>
        <v>44819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36">
        <f t="shared" si="173"/>
        <v>44813</v>
      </c>
      <c r="B555" s="14">
        <f t="shared" ca="1" si="175"/>
        <v>1.04602836</v>
      </c>
      <c r="C555" s="13">
        <f t="shared" ca="1" si="159"/>
        <v>1.0294792500000001</v>
      </c>
      <c r="D555" s="12">
        <f ca="1">IF(A555&lt;$B$1,VLOOKUP(A555,[1]DI!$A$4:$B$15000,2,FALSE),0)</f>
        <v>0.13650000000000001</v>
      </c>
      <c r="E555" s="13">
        <f t="shared" ca="1" si="160"/>
        <v>1.00050788</v>
      </c>
      <c r="F555" s="13">
        <f ca="1">(TRUNC(PRODUCT($E$12:$E554),16))</f>
        <v>1.1240179449449601</v>
      </c>
      <c r="G555" s="13">
        <f t="shared" ca="1" si="161"/>
        <v>1.11379176361007</v>
      </c>
      <c r="H555" s="13">
        <f t="shared" ca="1" si="162"/>
        <v>1.0091814100000001</v>
      </c>
      <c r="I555" s="12">
        <f t="shared" si="176"/>
        <v>0.1</v>
      </c>
      <c r="J555" s="30">
        <f t="shared" si="163"/>
        <v>44788</v>
      </c>
      <c r="K555" s="2">
        <f t="shared" si="164"/>
        <v>18</v>
      </c>
      <c r="L555" s="15">
        <f t="shared" si="165"/>
        <v>18</v>
      </c>
      <c r="M555" s="11">
        <f t="shared" si="166"/>
        <v>1.006831096</v>
      </c>
      <c r="N555" s="11">
        <f t="shared" ca="1" si="167"/>
        <v>1.016075225</v>
      </c>
      <c r="O555" s="15">
        <f t="shared" si="168"/>
        <v>0</v>
      </c>
      <c r="P555" s="13">
        <f t="shared" ca="1" si="169"/>
        <v>1.6549109999999999E-2</v>
      </c>
      <c r="Q555" s="19">
        <f t="shared" si="170"/>
        <v>0</v>
      </c>
      <c r="R555" s="13">
        <f t="shared" si="174"/>
        <v>0</v>
      </c>
      <c r="S555" s="13"/>
      <c r="T555" s="13"/>
      <c r="U555" s="13"/>
      <c r="V555" s="13"/>
      <c r="W555" s="4" t="str">
        <f t="shared" si="171"/>
        <v>J=</v>
      </c>
      <c r="X555" s="30">
        <f t="shared" si="172"/>
        <v>44819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36">
        <f t="shared" si="173"/>
        <v>44814</v>
      </c>
      <c r="B556" s="14">
        <f t="shared" ca="1" si="175"/>
        <v>1.04695552</v>
      </c>
      <c r="C556" s="13">
        <f t="shared" ca="1" si="159"/>
        <v>1.0294792500000001</v>
      </c>
      <c r="D556" s="12">
        <f ca="1">IF(A556&lt;$B$1,VLOOKUP(A556,[1]DI!$A$4:$B$15000,2,FALSE),0)</f>
        <v>0</v>
      </c>
      <c r="E556" s="13">
        <f t="shared" ca="1" si="160"/>
        <v>1</v>
      </c>
      <c r="F556" s="13">
        <f ca="1">(TRUNC(PRODUCT($E$12:$E555),16))</f>
        <v>1.12458881117884</v>
      </c>
      <c r="G556" s="13">
        <f t="shared" ca="1" si="161"/>
        <v>1.11379176361007</v>
      </c>
      <c r="H556" s="13">
        <f t="shared" ca="1" si="162"/>
        <v>1.0096939599999999</v>
      </c>
      <c r="I556" s="12">
        <f t="shared" si="176"/>
        <v>0.1</v>
      </c>
      <c r="J556" s="30">
        <f t="shared" si="163"/>
        <v>44788</v>
      </c>
      <c r="K556" s="2">
        <f t="shared" si="164"/>
        <v>18</v>
      </c>
      <c r="L556" s="15">
        <f t="shared" si="165"/>
        <v>19</v>
      </c>
      <c r="M556" s="11">
        <f t="shared" si="166"/>
        <v>1.0072119669999999</v>
      </c>
      <c r="N556" s="11">
        <f t="shared" ca="1" si="167"/>
        <v>1.01697584</v>
      </c>
      <c r="O556" s="15">
        <f t="shared" si="168"/>
        <v>0</v>
      </c>
      <c r="P556" s="13">
        <f t="shared" ca="1" si="169"/>
        <v>1.7476269999999999E-2</v>
      </c>
      <c r="Q556" s="19">
        <f t="shared" si="170"/>
        <v>0</v>
      </c>
      <c r="R556" s="13">
        <f t="shared" si="174"/>
        <v>0</v>
      </c>
      <c r="S556" s="13"/>
      <c r="T556" s="13"/>
      <c r="U556" s="13"/>
      <c r="V556" s="13"/>
      <c r="W556" s="4" t="str">
        <f t="shared" si="171"/>
        <v>J=</v>
      </c>
      <c r="X556" s="30">
        <f t="shared" si="172"/>
        <v>44819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36">
        <f t="shared" si="173"/>
        <v>44815</v>
      </c>
      <c r="B557" s="14">
        <f t="shared" ca="1" si="175"/>
        <v>1.04695552</v>
      </c>
      <c r="C557" s="13">
        <f t="shared" ca="1" si="159"/>
        <v>1.0294792500000001</v>
      </c>
      <c r="D557" s="12">
        <f ca="1">IF(A557&lt;$B$1,VLOOKUP(A557,[1]DI!$A$4:$B$15000,2,FALSE),0)</f>
        <v>0</v>
      </c>
      <c r="E557" s="13">
        <f t="shared" ca="1" si="160"/>
        <v>1</v>
      </c>
      <c r="F557" s="13">
        <f ca="1">(TRUNC(PRODUCT($E$12:$E556),16))</f>
        <v>1.12458881117884</v>
      </c>
      <c r="G557" s="13">
        <f t="shared" ca="1" si="161"/>
        <v>1.11379176361007</v>
      </c>
      <c r="H557" s="13">
        <f t="shared" ca="1" si="162"/>
        <v>1.0096939599999999</v>
      </c>
      <c r="I557" s="12">
        <f t="shared" si="176"/>
        <v>0.1</v>
      </c>
      <c r="J557" s="30">
        <f t="shared" si="163"/>
        <v>44788</v>
      </c>
      <c r="K557" s="2">
        <f t="shared" si="164"/>
        <v>18</v>
      </c>
      <c r="L557" s="15">
        <f t="shared" si="165"/>
        <v>19</v>
      </c>
      <c r="M557" s="11">
        <f t="shared" si="166"/>
        <v>1.0072119669999999</v>
      </c>
      <c r="N557" s="11">
        <f t="shared" ca="1" si="167"/>
        <v>1.01697584</v>
      </c>
      <c r="O557" s="15">
        <f t="shared" si="168"/>
        <v>0</v>
      </c>
      <c r="P557" s="13">
        <f t="shared" ca="1" si="169"/>
        <v>1.7476269999999999E-2</v>
      </c>
      <c r="Q557" s="19">
        <f t="shared" si="170"/>
        <v>0</v>
      </c>
      <c r="R557" s="13">
        <f t="shared" si="174"/>
        <v>0</v>
      </c>
      <c r="S557" s="13"/>
      <c r="T557" s="13"/>
      <c r="U557" s="13"/>
      <c r="V557" s="13"/>
      <c r="W557" s="4" t="str">
        <f t="shared" si="171"/>
        <v>J=</v>
      </c>
      <c r="X557" s="30">
        <f t="shared" si="172"/>
        <v>44819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36">
        <f t="shared" si="173"/>
        <v>44816</v>
      </c>
      <c r="B558" s="14">
        <f t="shared" ca="1" si="175"/>
        <v>1.04695552</v>
      </c>
      <c r="C558" s="13">
        <f t="shared" ca="1" si="159"/>
        <v>1.0294792500000001</v>
      </c>
      <c r="D558" s="12">
        <f ca="1">IF(A558&lt;$B$1,VLOOKUP(A558,[1]DI!$A$4:$B$15000,2,FALSE),0)</f>
        <v>0.13650000000000001</v>
      </c>
      <c r="E558" s="13">
        <f t="shared" ca="1" si="160"/>
        <v>1.00050788</v>
      </c>
      <c r="F558" s="13">
        <f ca="1">(TRUNC(PRODUCT($E$12:$E557),16))</f>
        <v>1.12458881117884</v>
      </c>
      <c r="G558" s="13">
        <f t="shared" ca="1" si="161"/>
        <v>1.11379176361007</v>
      </c>
      <c r="H558" s="13">
        <f t="shared" ca="1" si="162"/>
        <v>1.0096939599999999</v>
      </c>
      <c r="I558" s="12">
        <f t="shared" si="176"/>
        <v>0.1</v>
      </c>
      <c r="J558" s="30">
        <f t="shared" si="163"/>
        <v>44788</v>
      </c>
      <c r="K558" s="2">
        <f t="shared" si="164"/>
        <v>19</v>
      </c>
      <c r="L558" s="15">
        <f t="shared" si="165"/>
        <v>19</v>
      </c>
      <c r="M558" s="11">
        <f t="shared" si="166"/>
        <v>1.0072119669999999</v>
      </c>
      <c r="N558" s="11">
        <f t="shared" ca="1" si="167"/>
        <v>1.01697584</v>
      </c>
      <c r="O558" s="15">
        <f t="shared" si="168"/>
        <v>0</v>
      </c>
      <c r="P558" s="13">
        <f t="shared" ca="1" si="169"/>
        <v>1.7476269999999999E-2</v>
      </c>
      <c r="Q558" s="19">
        <f t="shared" si="170"/>
        <v>0</v>
      </c>
      <c r="R558" s="13">
        <f t="shared" si="174"/>
        <v>0</v>
      </c>
      <c r="S558" s="13"/>
      <c r="T558" s="13"/>
      <c r="U558" s="13"/>
      <c r="V558" s="13"/>
      <c r="W558" s="4" t="str">
        <f t="shared" si="171"/>
        <v>J=</v>
      </c>
      <c r="X558" s="30">
        <f t="shared" si="172"/>
        <v>44819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36">
        <f t="shared" si="173"/>
        <v>44817</v>
      </c>
      <c r="B559" s="14">
        <f t="shared" ca="1" si="175"/>
        <v>1.04788349</v>
      </c>
      <c r="C559" s="13">
        <f t="shared" ca="1" si="159"/>
        <v>1.0294792500000001</v>
      </c>
      <c r="D559" s="12">
        <f ca="1">IF(A559&lt;$B$1,VLOOKUP(A559,[1]DI!$A$4:$B$15000,2,FALSE),0)</f>
        <v>0.13650000000000001</v>
      </c>
      <c r="E559" s="13">
        <f t="shared" ca="1" si="160"/>
        <v>1.00050788</v>
      </c>
      <c r="F559" s="13">
        <f ca="1">(TRUNC(PRODUCT($E$12:$E558),16))</f>
        <v>1.12515996734426</v>
      </c>
      <c r="G559" s="13">
        <f t="shared" ca="1" si="161"/>
        <v>1.11379176361007</v>
      </c>
      <c r="H559" s="13">
        <f t="shared" ca="1" si="162"/>
        <v>1.01020676</v>
      </c>
      <c r="I559" s="12">
        <f t="shared" si="176"/>
        <v>0.1</v>
      </c>
      <c r="J559" s="30">
        <f t="shared" si="163"/>
        <v>44788</v>
      </c>
      <c r="K559" s="2">
        <f t="shared" si="164"/>
        <v>20</v>
      </c>
      <c r="L559" s="15">
        <f t="shared" si="165"/>
        <v>20</v>
      </c>
      <c r="M559" s="11">
        <f t="shared" si="166"/>
        <v>1.007592982</v>
      </c>
      <c r="N559" s="11">
        <f t="shared" ca="1" si="167"/>
        <v>1.017877242</v>
      </c>
      <c r="O559" s="15">
        <f t="shared" si="168"/>
        <v>0</v>
      </c>
      <c r="P559" s="13">
        <f t="shared" ca="1" si="169"/>
        <v>1.8404239999999999E-2</v>
      </c>
      <c r="Q559" s="19">
        <f t="shared" si="170"/>
        <v>0</v>
      </c>
      <c r="R559" s="13">
        <f t="shared" si="174"/>
        <v>0</v>
      </c>
      <c r="S559" s="13"/>
      <c r="T559" s="13"/>
      <c r="U559" s="13"/>
      <c r="V559" s="13"/>
      <c r="W559" s="4" t="str">
        <f t="shared" si="171"/>
        <v>J=</v>
      </c>
      <c r="X559" s="30">
        <f t="shared" si="172"/>
        <v>44819</v>
      </c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</row>
    <row r="560" spans="1:145" x14ac:dyDescent="0.15">
      <c r="A560" s="36">
        <f t="shared" si="173"/>
        <v>44818</v>
      </c>
      <c r="B560" s="14">
        <f t="shared" ca="1" si="175"/>
        <v>1.0488122900000001</v>
      </c>
      <c r="C560" s="13">
        <f t="shared" ca="1" si="159"/>
        <v>1.0294792500000001</v>
      </c>
      <c r="D560" s="12">
        <f ca="1">IF(A560&lt;$B$1,VLOOKUP(A560,[1]DI!$A$4:$B$15000,2,FALSE),0)</f>
        <v>0.13650000000000001</v>
      </c>
      <c r="E560" s="13">
        <f t="shared" ca="1" si="160"/>
        <v>1.00050788</v>
      </c>
      <c r="F560" s="13">
        <f ca="1">(TRUNC(PRODUCT($E$12:$E559),16))</f>
        <v>1.1257314135884799</v>
      </c>
      <c r="G560" s="13">
        <f t="shared" ca="1" si="161"/>
        <v>1.11379176361007</v>
      </c>
      <c r="H560" s="13">
        <f t="shared" ca="1" si="162"/>
        <v>1.01071982</v>
      </c>
      <c r="I560" s="12">
        <f t="shared" si="176"/>
        <v>0.1</v>
      </c>
      <c r="J560" s="30">
        <f t="shared" si="163"/>
        <v>44788</v>
      </c>
      <c r="K560" s="2">
        <f t="shared" si="164"/>
        <v>21</v>
      </c>
      <c r="L560" s="15">
        <f t="shared" si="165"/>
        <v>21</v>
      </c>
      <c r="M560" s="11">
        <f t="shared" si="166"/>
        <v>1.00797414</v>
      </c>
      <c r="N560" s="11">
        <f t="shared" ca="1" si="167"/>
        <v>1.018779441</v>
      </c>
      <c r="O560" s="15">
        <f t="shared" si="168"/>
        <v>0</v>
      </c>
      <c r="P560" s="13">
        <f t="shared" ca="1" si="169"/>
        <v>1.9333039999999999E-2</v>
      </c>
      <c r="Q560" s="19">
        <f t="shared" si="170"/>
        <v>0</v>
      </c>
      <c r="R560" s="13">
        <f t="shared" si="174"/>
        <v>0</v>
      </c>
      <c r="S560" s="13"/>
      <c r="T560" s="13"/>
      <c r="U560" s="13"/>
      <c r="V560" s="13"/>
      <c r="W560" s="4" t="str">
        <f t="shared" si="171"/>
        <v>J=</v>
      </c>
      <c r="X560" s="30">
        <f t="shared" si="172"/>
        <v>44819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</row>
    <row r="561" spans="1:145" x14ac:dyDescent="0.15">
      <c r="A561" s="36">
        <f t="shared" si="173"/>
        <v>44819</v>
      </c>
      <c r="B561" s="14">
        <f t="shared" ca="1" si="175"/>
        <v>1.04974192</v>
      </c>
      <c r="C561" s="13">
        <f t="shared" ca="1" si="159"/>
        <v>1.0294792500000001</v>
      </c>
      <c r="D561" s="12">
        <f ca="1">IF(A561&lt;$B$1,VLOOKUP(A561,[1]DI!$A$4:$B$15000,2,FALSE),0)</f>
        <v>0.13650000000000001</v>
      </c>
      <c r="E561" s="13">
        <f t="shared" ca="1" si="160"/>
        <v>1.00050788</v>
      </c>
      <c r="F561" s="13">
        <f ca="1">(TRUNC(PRODUCT($E$12:$E560),16))</f>
        <v>1.1263031500588101</v>
      </c>
      <c r="G561" s="13">
        <f t="shared" ca="1" si="161"/>
        <v>1.11379176361007</v>
      </c>
      <c r="H561" s="13">
        <f t="shared" ca="1" si="162"/>
        <v>1.01123315</v>
      </c>
      <c r="I561" s="12">
        <f t="shared" si="176"/>
        <v>0.1</v>
      </c>
      <c r="J561" s="30">
        <f t="shared" si="163"/>
        <v>44788</v>
      </c>
      <c r="K561" s="2">
        <f t="shared" si="164"/>
        <v>22</v>
      </c>
      <c r="L561" s="15">
        <f t="shared" si="165"/>
        <v>22</v>
      </c>
      <c r="M561" s="11">
        <f t="shared" si="166"/>
        <v>1.0083554429999999</v>
      </c>
      <c r="N561" s="11">
        <f t="shared" ca="1" si="167"/>
        <v>1.019682451</v>
      </c>
      <c r="O561" s="15">
        <f t="shared" si="168"/>
        <v>5</v>
      </c>
      <c r="P561" s="13">
        <f t="shared" ca="1" si="169"/>
        <v>2.026267E-2</v>
      </c>
      <c r="Q561" s="19">
        <f t="shared" si="170"/>
        <v>0</v>
      </c>
      <c r="R561" s="13">
        <f t="shared" si="174"/>
        <v>0</v>
      </c>
      <c r="S561" s="13"/>
      <c r="T561" s="13"/>
      <c r="U561" s="13"/>
      <c r="V561" s="13"/>
      <c r="W561" s="4" t="str">
        <f t="shared" si="171"/>
        <v>J=</v>
      </c>
      <c r="X561" s="30">
        <f t="shared" si="172"/>
        <v>44819</v>
      </c>
      <c r="Y561" s="3"/>
      <c r="Z561" s="3"/>
      <c r="AB561" s="3"/>
      <c r="AC561" s="1"/>
      <c r="AD561" s="3"/>
      <c r="AE561" s="3"/>
      <c r="AF561" s="3"/>
      <c r="AG561" s="3"/>
      <c r="AH561" s="3"/>
      <c r="AI561" s="10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36">
        <f t="shared" si="173"/>
        <v>44820</v>
      </c>
      <c r="B562" s="14">
        <f t="shared" ca="1" si="175"/>
        <v>1.0303917300000001</v>
      </c>
      <c r="C562" s="13">
        <f t="shared" ca="1" si="159"/>
        <v>1.0294792500000001</v>
      </c>
      <c r="D562" s="12">
        <f ca="1">IF(A562&lt;$B$1,VLOOKUP(A562,[1]DI!$A$4:$B$15000,2,FALSE),0)</f>
        <v>0.13650000000000001</v>
      </c>
      <c r="E562" s="13">
        <f t="shared" ca="1" si="160"/>
        <v>1.00050788</v>
      </c>
      <c r="F562" s="13">
        <f ca="1">(TRUNC(PRODUCT($E$12:$E561),16))</f>
        <v>1.1268751769026599</v>
      </c>
      <c r="G562" s="13">
        <f t="shared" ca="1" si="161"/>
        <v>1.1263031500588101</v>
      </c>
      <c r="H562" s="13">
        <f t="shared" ca="1" si="162"/>
        <v>1.00050788</v>
      </c>
      <c r="I562" s="12">
        <f t="shared" si="176"/>
        <v>0.1</v>
      </c>
      <c r="J562" s="30">
        <f t="shared" si="163"/>
        <v>44819</v>
      </c>
      <c r="K562" s="2">
        <f t="shared" si="164"/>
        <v>1</v>
      </c>
      <c r="L562" s="15">
        <f t="shared" si="165"/>
        <v>1</v>
      </c>
      <c r="M562" s="11">
        <f t="shared" si="166"/>
        <v>1.000378287</v>
      </c>
      <c r="N562" s="11">
        <f t="shared" ca="1" si="167"/>
        <v>1.0008863589999999</v>
      </c>
      <c r="O562" s="15">
        <f t="shared" si="168"/>
        <v>0</v>
      </c>
      <c r="P562" s="13">
        <f t="shared" ca="1" si="169"/>
        <v>9.1248000000000002E-4</v>
      </c>
      <c r="Q562" s="19">
        <f t="shared" si="170"/>
        <v>0</v>
      </c>
      <c r="R562" s="13">
        <f t="shared" si="174"/>
        <v>0</v>
      </c>
      <c r="S562" s="13"/>
      <c r="T562" s="13"/>
      <c r="U562" s="13"/>
      <c r="V562" s="13"/>
      <c r="W562" s="4" t="str">
        <f t="shared" si="171"/>
        <v>J=</v>
      </c>
      <c r="X562" s="30">
        <f t="shared" si="172"/>
        <v>44851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36">
        <f t="shared" si="173"/>
        <v>44821</v>
      </c>
      <c r="B563" s="14">
        <f t="shared" ca="1" si="175"/>
        <v>1.0309150500000002</v>
      </c>
      <c r="C563" s="13">
        <f t="shared" ca="1" si="159"/>
        <v>1.0294792500000001</v>
      </c>
      <c r="D563" s="12">
        <f ca="1">IF(A563&lt;$B$1,VLOOKUP(A563,[1]DI!$A$4:$B$15000,2,FALSE),0)</f>
        <v>0</v>
      </c>
      <c r="E563" s="13">
        <f t="shared" ca="1" si="160"/>
        <v>1</v>
      </c>
      <c r="F563" s="13">
        <f ca="1">(TRUNC(PRODUCT($E$12:$E562),16))</f>
        <v>1.1274474942675099</v>
      </c>
      <c r="G563" s="13">
        <f t="shared" ca="1" si="161"/>
        <v>1.1263031500588101</v>
      </c>
      <c r="H563" s="13">
        <f t="shared" ca="1" si="162"/>
        <v>1.00101602</v>
      </c>
      <c r="I563" s="12">
        <f t="shared" si="176"/>
        <v>0.1</v>
      </c>
      <c r="J563" s="30">
        <f t="shared" si="163"/>
        <v>44819</v>
      </c>
      <c r="K563" s="2">
        <f t="shared" si="164"/>
        <v>1</v>
      </c>
      <c r="L563" s="15">
        <f t="shared" si="165"/>
        <v>1</v>
      </c>
      <c r="M563" s="11">
        <f t="shared" si="166"/>
        <v>1.000378287</v>
      </c>
      <c r="N563" s="11">
        <f t="shared" ca="1" si="167"/>
        <v>1.001394691</v>
      </c>
      <c r="O563" s="15">
        <f t="shared" si="168"/>
        <v>0</v>
      </c>
      <c r="P563" s="13">
        <f t="shared" ca="1" si="169"/>
        <v>1.4358000000000001E-3</v>
      </c>
      <c r="Q563" s="19">
        <f t="shared" si="170"/>
        <v>0</v>
      </c>
      <c r="R563" s="13">
        <f t="shared" si="174"/>
        <v>0</v>
      </c>
      <c r="S563" s="13"/>
      <c r="T563" s="13"/>
      <c r="U563" s="13"/>
      <c r="V563" s="13"/>
      <c r="W563" s="4" t="str">
        <f t="shared" si="171"/>
        <v>J=</v>
      </c>
      <c r="X563" s="30">
        <f t="shared" si="172"/>
        <v>44851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36">
        <f t="shared" si="173"/>
        <v>44822</v>
      </c>
      <c r="B564" s="14">
        <f t="shared" ca="1" si="175"/>
        <v>1.0309150500000002</v>
      </c>
      <c r="C564" s="13">
        <f t="shared" ca="1" si="159"/>
        <v>1.0294792500000001</v>
      </c>
      <c r="D564" s="12">
        <f ca="1">IF(A564&lt;$B$1,VLOOKUP(A564,[1]DI!$A$4:$B$15000,2,FALSE),0)</f>
        <v>0</v>
      </c>
      <c r="E564" s="13">
        <f t="shared" ca="1" si="160"/>
        <v>1</v>
      </c>
      <c r="F564" s="13">
        <f ca="1">(TRUNC(PRODUCT($E$12:$E563),16))</f>
        <v>1.1274474942675099</v>
      </c>
      <c r="G564" s="13">
        <f t="shared" ca="1" si="161"/>
        <v>1.1263031500588101</v>
      </c>
      <c r="H564" s="13">
        <f t="shared" ca="1" si="162"/>
        <v>1.00101602</v>
      </c>
      <c r="I564" s="12">
        <f t="shared" si="176"/>
        <v>0.1</v>
      </c>
      <c r="J564" s="30">
        <f t="shared" si="163"/>
        <v>44819</v>
      </c>
      <c r="K564" s="2">
        <f t="shared" si="164"/>
        <v>1</v>
      </c>
      <c r="L564" s="15">
        <f t="shared" si="165"/>
        <v>1</v>
      </c>
      <c r="M564" s="11">
        <f t="shared" si="166"/>
        <v>1.000378287</v>
      </c>
      <c r="N564" s="11">
        <f t="shared" ca="1" si="167"/>
        <v>1.001394691</v>
      </c>
      <c r="O564" s="15">
        <f t="shared" si="168"/>
        <v>0</v>
      </c>
      <c r="P564" s="13">
        <f t="shared" ca="1" si="169"/>
        <v>1.4358000000000001E-3</v>
      </c>
      <c r="Q564" s="19">
        <f t="shared" si="170"/>
        <v>0</v>
      </c>
      <c r="R564" s="13">
        <f t="shared" si="174"/>
        <v>0</v>
      </c>
      <c r="S564" s="13"/>
      <c r="T564" s="13"/>
      <c r="U564" s="13"/>
      <c r="V564" s="13"/>
      <c r="W564" s="4" t="str">
        <f t="shared" si="171"/>
        <v>J=</v>
      </c>
      <c r="X564" s="30">
        <f t="shared" si="172"/>
        <v>44851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36">
        <f t="shared" si="173"/>
        <v>44823</v>
      </c>
      <c r="B565" s="14">
        <f t="shared" ca="1" si="175"/>
        <v>1.0313050300000002</v>
      </c>
      <c r="C565" s="13">
        <f t="shared" ca="1" si="159"/>
        <v>1.0294792500000001</v>
      </c>
      <c r="D565" s="12">
        <f ca="1">IF(A565&lt;$B$1,VLOOKUP(A565,[1]DI!$A$4:$B$15000,2,FALSE),0)</f>
        <v>0.13650000000000001</v>
      </c>
      <c r="E565" s="13">
        <f t="shared" ca="1" si="160"/>
        <v>1.00050788</v>
      </c>
      <c r="F565" s="13">
        <f ca="1">(TRUNC(PRODUCT($E$12:$E564),16))</f>
        <v>1.1274474942675099</v>
      </c>
      <c r="G565" s="13">
        <f t="shared" ca="1" si="161"/>
        <v>1.1263031500588101</v>
      </c>
      <c r="H565" s="13">
        <f t="shared" ca="1" si="162"/>
        <v>1.00101602</v>
      </c>
      <c r="I565" s="12">
        <f t="shared" si="176"/>
        <v>0.1</v>
      </c>
      <c r="J565" s="30">
        <f t="shared" si="163"/>
        <v>44819</v>
      </c>
      <c r="K565" s="2">
        <f t="shared" si="164"/>
        <v>2</v>
      </c>
      <c r="L565" s="15">
        <f t="shared" si="165"/>
        <v>2</v>
      </c>
      <c r="M565" s="11">
        <f t="shared" si="166"/>
        <v>1.0007567159999999</v>
      </c>
      <c r="N565" s="11">
        <f t="shared" ca="1" si="167"/>
        <v>1.0017735050000001</v>
      </c>
      <c r="O565" s="15">
        <f t="shared" si="168"/>
        <v>0</v>
      </c>
      <c r="P565" s="13">
        <f t="shared" ca="1" si="169"/>
        <v>1.8257799999999999E-3</v>
      </c>
      <c r="Q565" s="19">
        <f t="shared" si="170"/>
        <v>0</v>
      </c>
      <c r="R565" s="13">
        <f t="shared" si="174"/>
        <v>0</v>
      </c>
      <c r="S565" s="13"/>
      <c r="T565" s="13"/>
      <c r="U565" s="13"/>
      <c r="V565" s="13"/>
      <c r="W565" s="4" t="str">
        <f t="shared" si="171"/>
        <v>J=</v>
      </c>
      <c r="X565" s="30">
        <f t="shared" si="172"/>
        <v>44851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36">
        <f t="shared" si="173"/>
        <v>44824</v>
      </c>
      <c r="B566" s="14">
        <f t="shared" ca="1" si="175"/>
        <v>1.0322191300000001</v>
      </c>
      <c r="C566" s="13">
        <f t="shared" ca="1" si="159"/>
        <v>1.0294792500000001</v>
      </c>
      <c r="D566" s="12">
        <f ca="1">IF(A566&lt;$B$1,VLOOKUP(A566,[1]DI!$A$4:$B$15000,2,FALSE),0)</f>
        <v>0.13650000000000001</v>
      </c>
      <c r="E566" s="13">
        <f t="shared" ca="1" si="160"/>
        <v>1.00050788</v>
      </c>
      <c r="F566" s="13">
        <f ca="1">(TRUNC(PRODUCT($E$12:$E565),16))</f>
        <v>1.12802010230089</v>
      </c>
      <c r="G566" s="13">
        <f t="shared" ca="1" si="161"/>
        <v>1.1263031500588101</v>
      </c>
      <c r="H566" s="13">
        <f t="shared" ca="1" si="162"/>
        <v>1.00152441</v>
      </c>
      <c r="I566" s="12">
        <f t="shared" si="176"/>
        <v>0.1</v>
      </c>
      <c r="J566" s="30">
        <f t="shared" si="163"/>
        <v>44819</v>
      </c>
      <c r="K566" s="2">
        <f t="shared" si="164"/>
        <v>3</v>
      </c>
      <c r="L566" s="15">
        <f t="shared" si="165"/>
        <v>3</v>
      </c>
      <c r="M566" s="11">
        <f t="shared" si="166"/>
        <v>1.001135289</v>
      </c>
      <c r="N566" s="11">
        <f t="shared" ca="1" si="167"/>
        <v>1.0026614300000001</v>
      </c>
      <c r="O566" s="15">
        <f t="shared" si="168"/>
        <v>0</v>
      </c>
      <c r="P566" s="13">
        <f t="shared" ca="1" si="169"/>
        <v>2.7398800000000001E-3</v>
      </c>
      <c r="Q566" s="19">
        <f t="shared" si="170"/>
        <v>0</v>
      </c>
      <c r="R566" s="13">
        <f t="shared" si="174"/>
        <v>0</v>
      </c>
      <c r="S566" s="13"/>
      <c r="T566" s="13"/>
      <c r="U566" s="13"/>
      <c r="V566" s="13"/>
      <c r="W566" s="4" t="str">
        <f t="shared" si="171"/>
        <v>J=</v>
      </c>
      <c r="X566" s="30">
        <f t="shared" si="172"/>
        <v>44851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36">
        <f t="shared" si="173"/>
        <v>44825</v>
      </c>
      <c r="B567" s="14">
        <f t="shared" ca="1" si="175"/>
        <v>1.0331340500000001</v>
      </c>
      <c r="C567" s="13">
        <f t="shared" ca="1" si="159"/>
        <v>1.0294792500000001</v>
      </c>
      <c r="D567" s="12">
        <f ca="1">IF(A567&lt;$B$1,VLOOKUP(A567,[1]DI!$A$4:$B$15000,2,FALSE),0)</f>
        <v>0.13650000000000001</v>
      </c>
      <c r="E567" s="13">
        <f t="shared" ca="1" si="160"/>
        <v>1.00050788</v>
      </c>
      <c r="F567" s="13">
        <f ca="1">(TRUNC(PRODUCT($E$12:$E566),16))</f>
        <v>1.1285930011504499</v>
      </c>
      <c r="G567" s="13">
        <f t="shared" ca="1" si="161"/>
        <v>1.1263031500588101</v>
      </c>
      <c r="H567" s="13">
        <f t="shared" ca="1" si="162"/>
        <v>1.00203307</v>
      </c>
      <c r="I567" s="12">
        <f t="shared" si="176"/>
        <v>0.1</v>
      </c>
      <c r="J567" s="30">
        <f t="shared" si="163"/>
        <v>44819</v>
      </c>
      <c r="K567" s="2">
        <f t="shared" si="164"/>
        <v>4</v>
      </c>
      <c r="L567" s="15">
        <f t="shared" si="165"/>
        <v>4</v>
      </c>
      <c r="M567" s="11">
        <f t="shared" si="166"/>
        <v>1.001514005</v>
      </c>
      <c r="N567" s="11">
        <f t="shared" ca="1" si="167"/>
        <v>1.0035501529999999</v>
      </c>
      <c r="O567" s="15">
        <f t="shared" si="168"/>
        <v>0</v>
      </c>
      <c r="P567" s="13">
        <f t="shared" ca="1" si="169"/>
        <v>3.6548000000000001E-3</v>
      </c>
      <c r="Q567" s="19">
        <f t="shared" si="170"/>
        <v>0</v>
      </c>
      <c r="R567" s="13">
        <f t="shared" si="174"/>
        <v>0</v>
      </c>
      <c r="S567" s="13"/>
      <c r="T567" s="13"/>
      <c r="U567" s="13"/>
      <c r="V567" s="13"/>
      <c r="W567" s="4" t="str">
        <f t="shared" si="171"/>
        <v>J=</v>
      </c>
      <c r="X567" s="30">
        <f t="shared" si="172"/>
        <v>44851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36">
        <f t="shared" si="173"/>
        <v>44826</v>
      </c>
      <c r="B568" s="14">
        <f t="shared" ca="1" si="175"/>
        <v>1.0340497800000001</v>
      </c>
      <c r="C568" s="13">
        <f t="shared" ca="1" si="159"/>
        <v>1.0294792500000001</v>
      </c>
      <c r="D568" s="12">
        <f ca="1">IF(A568&lt;$B$1,VLOOKUP(A568,[1]DI!$A$4:$B$15000,2,FALSE),0)</f>
        <v>0.13650000000000001</v>
      </c>
      <c r="E568" s="13">
        <f t="shared" ca="1" si="160"/>
        <v>1.00050788</v>
      </c>
      <c r="F568" s="13">
        <f ca="1">(TRUNC(PRODUCT($E$12:$E567),16))</f>
        <v>1.1291661909638799</v>
      </c>
      <c r="G568" s="13">
        <f t="shared" ca="1" si="161"/>
        <v>1.1263031500588101</v>
      </c>
      <c r="H568" s="13">
        <f t="shared" ca="1" si="162"/>
        <v>1.0025419799999999</v>
      </c>
      <c r="I568" s="12">
        <f t="shared" si="176"/>
        <v>0.1</v>
      </c>
      <c r="J568" s="30">
        <f t="shared" si="163"/>
        <v>44819</v>
      </c>
      <c r="K568" s="2">
        <f t="shared" si="164"/>
        <v>5</v>
      </c>
      <c r="L568" s="15">
        <f t="shared" si="165"/>
        <v>5</v>
      </c>
      <c r="M568" s="11">
        <f t="shared" si="166"/>
        <v>1.001892864</v>
      </c>
      <c r="N568" s="11">
        <f t="shared" ca="1" si="167"/>
        <v>1.004439656</v>
      </c>
      <c r="O568" s="15">
        <f t="shared" si="168"/>
        <v>0</v>
      </c>
      <c r="P568" s="13">
        <f t="shared" ca="1" si="169"/>
        <v>4.5705299999999997E-3</v>
      </c>
      <c r="Q568" s="19">
        <f t="shared" si="170"/>
        <v>0</v>
      </c>
      <c r="R568" s="13">
        <f t="shared" si="174"/>
        <v>0</v>
      </c>
      <c r="S568" s="13"/>
      <c r="T568" s="13"/>
      <c r="U568" s="13"/>
      <c r="V568" s="13"/>
      <c r="W568" s="4" t="str">
        <f t="shared" si="171"/>
        <v>J=</v>
      </c>
      <c r="X568" s="30">
        <f t="shared" si="172"/>
        <v>44851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36">
        <f t="shared" si="173"/>
        <v>44827</v>
      </c>
      <c r="B569" s="14">
        <f t="shared" ca="1" si="175"/>
        <v>1.0349663200000001</v>
      </c>
      <c r="C569" s="13">
        <f t="shared" ref="C569:C632" ca="1" si="177">(C568-R568)</f>
        <v>1.0294792500000001</v>
      </c>
      <c r="D569" s="12">
        <f ca="1">IF(A569&lt;$B$1,VLOOKUP(A569,[1]DI!$A$4:$B$15000,2,FALSE),0)</f>
        <v>0.13650000000000001</v>
      </c>
      <c r="E569" s="13">
        <f t="shared" ref="E569:E632" ca="1" si="178">ROUND(((1+D569)^(1/252)),8)</f>
        <v>1.00050788</v>
      </c>
      <c r="F569" s="13">
        <f ca="1">(TRUNC(PRODUCT($E$12:$E568),16))</f>
        <v>1.1297396718889401</v>
      </c>
      <c r="G569" s="13">
        <f t="shared" ref="G569:G632" ca="1" si="179">IF(O568&gt;0,F568,G568)</f>
        <v>1.1263031500588101</v>
      </c>
      <c r="H569" s="13">
        <f t="shared" ref="H569:H632" ca="1" si="180">ROUND(F569/G569,8)</f>
        <v>1.0030511499999999</v>
      </c>
      <c r="I569" s="12">
        <f t="shared" si="176"/>
        <v>0.1</v>
      </c>
      <c r="J569" s="30">
        <f t="shared" ref="J569:J632" si="181">IF(O568&gt;0,VLOOKUP(O568,Z$12:AJ$150,2),J568)</f>
        <v>44819</v>
      </c>
      <c r="K569" s="2">
        <f t="shared" ref="K569:K632" si="182">IF(A569&gt;J569,IF(NETWORKDAYS(J569,A569,$Z$160:$Z$544)-1=0,1,NETWORKDAYS(J569,A569,$Z$160:$Z$544)-1),0)</f>
        <v>6</v>
      </c>
      <c r="L569" s="15">
        <f t="shared" ref="L569:L632" si="183">IF(AND(K569=1,K568=1),1,IF(K569&gt;0,IF(K569=K568,K569+1,K569),0))</f>
        <v>6</v>
      </c>
      <c r="M569" s="11">
        <f t="shared" ref="M569:M632" si="184">ROUND((I569+1)^(L569/252),9)</f>
        <v>1.0022718669999999</v>
      </c>
      <c r="N569" s="11">
        <f t="shared" ref="N569:N632" ca="1" si="185">ROUND(H569*M569,9)</f>
        <v>1.0053299490000001</v>
      </c>
      <c r="O569" s="15">
        <f t="shared" ref="O569:O632" si="186">IF(VLOOKUP(A569,AA$12:AH$150,8)=VLOOKUP(A568,AA$12:AH$150,8),0,VLOOKUP(A569,AA$12:AH$150,8))</f>
        <v>0</v>
      </c>
      <c r="P569" s="13">
        <f t="shared" ref="P569:P632" ca="1" si="187">TRUNC(((N569-1)*C569),8)</f>
        <v>5.4870700000000001E-3</v>
      </c>
      <c r="Q569" s="19">
        <f t="shared" ref="Q569:Q632" si="188">IF($O569&gt;0,VLOOKUP($O569,$Z$12:$AF$150,7),0)</f>
        <v>0</v>
      </c>
      <c r="R569" s="13">
        <f t="shared" si="174"/>
        <v>0</v>
      </c>
      <c r="S569" s="13"/>
      <c r="T569" s="13"/>
      <c r="U569" s="13"/>
      <c r="V569" s="13"/>
      <c r="W569" s="4" t="str">
        <f t="shared" ref="W569:W632" si="189">IF(O568&gt;0,VLOOKUP(O568,Z$12:AJ$150,10),W568)</f>
        <v>J=</v>
      </c>
      <c r="X569" s="30">
        <f t="shared" ref="X569:X632" si="190">IF(O568&gt;0,VLOOKUP(O568,Z$12:AJ$150,11),X568)</f>
        <v>44851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36">
        <f t="shared" si="173"/>
        <v>44828</v>
      </c>
      <c r="B570" s="14">
        <f t="shared" ca="1" si="175"/>
        <v>1.03588367</v>
      </c>
      <c r="C570" s="13">
        <f t="shared" ca="1" si="177"/>
        <v>1.0294792500000001</v>
      </c>
      <c r="D570" s="12">
        <f ca="1">IF(A570&lt;$B$1,VLOOKUP(A570,[1]DI!$A$4:$B$15000,2,FALSE),0)</f>
        <v>0</v>
      </c>
      <c r="E570" s="13">
        <f t="shared" ca="1" si="178"/>
        <v>1</v>
      </c>
      <c r="F570" s="13">
        <f ca="1">(TRUNC(PRODUCT($E$12:$E569),16))</f>
        <v>1.1303134440735001</v>
      </c>
      <c r="G570" s="13">
        <f t="shared" ca="1" si="179"/>
        <v>1.1263031500588101</v>
      </c>
      <c r="H570" s="13">
        <f t="shared" ca="1" si="180"/>
        <v>1.00356058</v>
      </c>
      <c r="I570" s="12">
        <f t="shared" si="176"/>
        <v>0.1</v>
      </c>
      <c r="J570" s="30">
        <f t="shared" si="181"/>
        <v>44819</v>
      </c>
      <c r="K570" s="2">
        <f t="shared" si="182"/>
        <v>6</v>
      </c>
      <c r="L570" s="15">
        <f t="shared" si="183"/>
        <v>7</v>
      </c>
      <c r="M570" s="11">
        <f t="shared" si="184"/>
        <v>1.0026510129999999</v>
      </c>
      <c r="N570" s="11">
        <f t="shared" ca="1" si="185"/>
        <v>1.006221032</v>
      </c>
      <c r="O570" s="15">
        <f t="shared" si="186"/>
        <v>0</v>
      </c>
      <c r="P570" s="13">
        <f t="shared" ca="1" si="187"/>
        <v>6.4044200000000001E-3</v>
      </c>
      <c r="Q570" s="19">
        <f t="shared" si="188"/>
        <v>0</v>
      </c>
      <c r="R570" s="13">
        <f t="shared" si="174"/>
        <v>0</v>
      </c>
      <c r="S570" s="13"/>
      <c r="T570" s="13"/>
      <c r="U570" s="13"/>
      <c r="V570" s="13"/>
      <c r="W570" s="4" t="str">
        <f t="shared" si="189"/>
        <v>J=</v>
      </c>
      <c r="X570" s="30">
        <f t="shared" si="190"/>
        <v>44851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36">
        <f t="shared" si="173"/>
        <v>44829</v>
      </c>
      <c r="B571" s="14">
        <f t="shared" ca="1" si="175"/>
        <v>1.03588367</v>
      </c>
      <c r="C571" s="13">
        <f t="shared" ca="1" si="177"/>
        <v>1.0294792500000001</v>
      </c>
      <c r="D571" s="12">
        <f ca="1">IF(A571&lt;$B$1,VLOOKUP(A571,[1]DI!$A$4:$B$15000,2,FALSE),0)</f>
        <v>0</v>
      </c>
      <c r="E571" s="13">
        <f t="shared" ca="1" si="178"/>
        <v>1</v>
      </c>
      <c r="F571" s="13">
        <f ca="1">(TRUNC(PRODUCT($E$12:$E570),16))</f>
        <v>1.1303134440735001</v>
      </c>
      <c r="G571" s="13">
        <f t="shared" ca="1" si="179"/>
        <v>1.1263031500588101</v>
      </c>
      <c r="H571" s="13">
        <f t="shared" ca="1" si="180"/>
        <v>1.00356058</v>
      </c>
      <c r="I571" s="12">
        <f t="shared" si="176"/>
        <v>0.1</v>
      </c>
      <c r="J571" s="30">
        <f t="shared" si="181"/>
        <v>44819</v>
      </c>
      <c r="K571" s="2">
        <f t="shared" si="182"/>
        <v>6</v>
      </c>
      <c r="L571" s="15">
        <f t="shared" si="183"/>
        <v>7</v>
      </c>
      <c r="M571" s="11">
        <f t="shared" si="184"/>
        <v>1.0026510129999999</v>
      </c>
      <c r="N571" s="11">
        <f t="shared" ca="1" si="185"/>
        <v>1.006221032</v>
      </c>
      <c r="O571" s="15">
        <f t="shared" si="186"/>
        <v>0</v>
      </c>
      <c r="P571" s="13">
        <f t="shared" ca="1" si="187"/>
        <v>6.4044200000000001E-3</v>
      </c>
      <c r="Q571" s="19">
        <f t="shared" si="188"/>
        <v>0</v>
      </c>
      <c r="R571" s="13">
        <f t="shared" si="174"/>
        <v>0</v>
      </c>
      <c r="S571" s="13"/>
      <c r="T571" s="13"/>
      <c r="U571" s="13"/>
      <c r="V571" s="13"/>
      <c r="W571" s="4" t="str">
        <f t="shared" si="189"/>
        <v>J=</v>
      </c>
      <c r="X571" s="30">
        <f t="shared" si="190"/>
        <v>44851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36">
        <f t="shared" si="173"/>
        <v>44830</v>
      </c>
      <c r="B572" s="14">
        <f t="shared" ca="1" si="175"/>
        <v>1.03588367</v>
      </c>
      <c r="C572" s="13">
        <f t="shared" ca="1" si="177"/>
        <v>1.0294792500000001</v>
      </c>
      <c r="D572" s="12">
        <f ca="1">IF(A572&lt;$B$1,VLOOKUP(A572,[1]DI!$A$4:$B$15000,2,FALSE),0)</f>
        <v>0.13650000000000001</v>
      </c>
      <c r="E572" s="13">
        <f t="shared" ca="1" si="178"/>
        <v>1.00050788</v>
      </c>
      <c r="F572" s="13">
        <f ca="1">(TRUNC(PRODUCT($E$12:$E571),16))</f>
        <v>1.1303134440735001</v>
      </c>
      <c r="G572" s="13">
        <f t="shared" ca="1" si="179"/>
        <v>1.1263031500588101</v>
      </c>
      <c r="H572" s="13">
        <f t="shared" ca="1" si="180"/>
        <v>1.00356058</v>
      </c>
      <c r="I572" s="12">
        <f t="shared" si="176"/>
        <v>0.1</v>
      </c>
      <c r="J572" s="30">
        <f t="shared" si="181"/>
        <v>44819</v>
      </c>
      <c r="K572" s="2">
        <f t="shared" si="182"/>
        <v>7</v>
      </c>
      <c r="L572" s="15">
        <f t="shared" si="183"/>
        <v>7</v>
      </c>
      <c r="M572" s="11">
        <f t="shared" si="184"/>
        <v>1.0026510129999999</v>
      </c>
      <c r="N572" s="11">
        <f t="shared" ca="1" si="185"/>
        <v>1.006221032</v>
      </c>
      <c r="O572" s="15">
        <f t="shared" si="186"/>
        <v>0</v>
      </c>
      <c r="P572" s="13">
        <f t="shared" ca="1" si="187"/>
        <v>6.4044200000000001E-3</v>
      </c>
      <c r="Q572" s="19">
        <f t="shared" si="188"/>
        <v>0</v>
      </c>
      <c r="R572" s="13">
        <f t="shared" si="174"/>
        <v>0</v>
      </c>
      <c r="S572" s="13"/>
      <c r="T572" s="13"/>
      <c r="U572" s="13"/>
      <c r="V572" s="13"/>
      <c r="W572" s="4" t="str">
        <f t="shared" si="189"/>
        <v>J=</v>
      </c>
      <c r="X572" s="30">
        <f t="shared" si="190"/>
        <v>44851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36">
        <f t="shared" si="173"/>
        <v>44831</v>
      </c>
      <c r="B573" s="14">
        <f t="shared" ca="1" si="175"/>
        <v>1.0368018300000001</v>
      </c>
      <c r="C573" s="13">
        <f t="shared" ca="1" si="177"/>
        <v>1.0294792500000001</v>
      </c>
      <c r="D573" s="12">
        <f ca="1">IF(A573&lt;$B$1,VLOOKUP(A573,[1]DI!$A$4:$B$15000,2,FALSE),0)</f>
        <v>0.13650000000000001</v>
      </c>
      <c r="E573" s="13">
        <f t="shared" ca="1" si="178"/>
        <v>1.00050788</v>
      </c>
      <c r="F573" s="13">
        <f ca="1">(TRUNC(PRODUCT($E$12:$E572),16))</f>
        <v>1.1308875076654801</v>
      </c>
      <c r="G573" s="13">
        <f t="shared" ca="1" si="179"/>
        <v>1.1263031500588101</v>
      </c>
      <c r="H573" s="13">
        <f t="shared" ca="1" si="180"/>
        <v>1.0040702699999999</v>
      </c>
      <c r="I573" s="12">
        <f t="shared" si="176"/>
        <v>0.1</v>
      </c>
      <c r="J573" s="30">
        <f t="shared" si="181"/>
        <v>44819</v>
      </c>
      <c r="K573" s="2">
        <f t="shared" si="182"/>
        <v>8</v>
      </c>
      <c r="L573" s="15">
        <f t="shared" si="183"/>
        <v>8</v>
      </c>
      <c r="M573" s="11">
        <f t="shared" si="184"/>
        <v>1.003030302</v>
      </c>
      <c r="N573" s="11">
        <f t="shared" ca="1" si="185"/>
        <v>1.0071129059999999</v>
      </c>
      <c r="O573" s="15">
        <f t="shared" si="186"/>
        <v>0</v>
      </c>
      <c r="P573" s="13">
        <f t="shared" ca="1" si="187"/>
        <v>7.3225800000000004E-3</v>
      </c>
      <c r="Q573" s="19">
        <f t="shared" si="188"/>
        <v>0</v>
      </c>
      <c r="R573" s="13">
        <f t="shared" si="174"/>
        <v>0</v>
      </c>
      <c r="S573" s="13"/>
      <c r="T573" s="13"/>
      <c r="U573" s="13"/>
      <c r="V573" s="13"/>
      <c r="W573" s="4" t="str">
        <f t="shared" si="189"/>
        <v>J=</v>
      </c>
      <c r="X573" s="30">
        <f t="shared" si="190"/>
        <v>44851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36">
        <f t="shared" si="173"/>
        <v>44832</v>
      </c>
      <c r="B574" s="14">
        <f t="shared" ca="1" si="175"/>
        <v>1.0377208200000001</v>
      </c>
      <c r="C574" s="13">
        <f t="shared" ca="1" si="177"/>
        <v>1.0294792500000001</v>
      </c>
      <c r="D574" s="12">
        <f ca="1">IF(A574&lt;$B$1,VLOOKUP(A574,[1]DI!$A$4:$B$15000,2,FALSE),0)</f>
        <v>0.13650000000000001</v>
      </c>
      <c r="E574" s="13">
        <f t="shared" ca="1" si="178"/>
        <v>1.00050788</v>
      </c>
      <c r="F574" s="13">
        <f ca="1">(TRUNC(PRODUCT($E$12:$E573),16))</f>
        <v>1.1314618628128701</v>
      </c>
      <c r="G574" s="13">
        <f t="shared" ca="1" si="179"/>
        <v>1.1263031500588101</v>
      </c>
      <c r="H574" s="13">
        <f t="shared" ca="1" si="180"/>
        <v>1.00458022</v>
      </c>
      <c r="I574" s="12">
        <f t="shared" si="176"/>
        <v>0.1</v>
      </c>
      <c r="J574" s="30">
        <f t="shared" si="181"/>
        <v>44819</v>
      </c>
      <c r="K574" s="2">
        <f t="shared" si="182"/>
        <v>9</v>
      </c>
      <c r="L574" s="15">
        <f t="shared" si="183"/>
        <v>9</v>
      </c>
      <c r="M574" s="11">
        <f t="shared" si="184"/>
        <v>1.003409735</v>
      </c>
      <c r="N574" s="11">
        <f t="shared" ca="1" si="185"/>
        <v>1.0080055720000001</v>
      </c>
      <c r="O574" s="15">
        <f t="shared" si="186"/>
        <v>0</v>
      </c>
      <c r="P574" s="13">
        <f t="shared" ca="1" si="187"/>
        <v>8.2415700000000001E-3</v>
      </c>
      <c r="Q574" s="19">
        <f t="shared" si="188"/>
        <v>0</v>
      </c>
      <c r="R574" s="13">
        <f t="shared" si="174"/>
        <v>0</v>
      </c>
      <c r="S574" s="13"/>
      <c r="T574" s="13"/>
      <c r="U574" s="13"/>
      <c r="V574" s="13"/>
      <c r="W574" s="4" t="str">
        <f t="shared" si="189"/>
        <v>J=</v>
      </c>
      <c r="X574" s="30">
        <f t="shared" si="190"/>
        <v>44851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36">
        <f t="shared" si="173"/>
        <v>44833</v>
      </c>
      <c r="B575" s="14">
        <f t="shared" ca="1" si="175"/>
        <v>1.0386406000000001</v>
      </c>
      <c r="C575" s="13">
        <f t="shared" ca="1" si="177"/>
        <v>1.0294792500000001</v>
      </c>
      <c r="D575" s="12">
        <f ca="1">IF(A575&lt;$B$1,VLOOKUP(A575,[1]DI!$A$4:$B$15000,2,FALSE),0)</f>
        <v>0.13650000000000001</v>
      </c>
      <c r="E575" s="13">
        <f t="shared" ca="1" si="178"/>
        <v>1.00050788</v>
      </c>
      <c r="F575" s="13">
        <f ca="1">(TRUNC(PRODUCT($E$12:$E574),16))</f>
        <v>1.1320365096637599</v>
      </c>
      <c r="G575" s="13">
        <f t="shared" ca="1" si="179"/>
        <v>1.1263031500588101</v>
      </c>
      <c r="H575" s="13">
        <f t="shared" ca="1" si="180"/>
        <v>1.0050904199999999</v>
      </c>
      <c r="I575" s="12">
        <f t="shared" si="176"/>
        <v>0.1</v>
      </c>
      <c r="J575" s="30">
        <f t="shared" si="181"/>
        <v>44819</v>
      </c>
      <c r="K575" s="2">
        <f t="shared" si="182"/>
        <v>10</v>
      </c>
      <c r="L575" s="15">
        <f t="shared" si="183"/>
        <v>10</v>
      </c>
      <c r="M575" s="11">
        <f t="shared" si="184"/>
        <v>1.003789311</v>
      </c>
      <c r="N575" s="11">
        <f t="shared" ca="1" si="185"/>
        <v>1.0088990200000001</v>
      </c>
      <c r="O575" s="15">
        <f t="shared" si="186"/>
        <v>0</v>
      </c>
      <c r="P575" s="13">
        <f t="shared" ca="1" si="187"/>
        <v>9.1613500000000004E-3</v>
      </c>
      <c r="Q575" s="19">
        <f t="shared" si="188"/>
        <v>0</v>
      </c>
      <c r="R575" s="13">
        <f t="shared" si="174"/>
        <v>0</v>
      </c>
      <c r="S575" s="13"/>
      <c r="T575" s="13"/>
      <c r="U575" s="13"/>
      <c r="V575" s="13"/>
      <c r="W575" s="4" t="str">
        <f t="shared" si="189"/>
        <v>J=</v>
      </c>
      <c r="X575" s="30">
        <f t="shared" si="190"/>
        <v>44851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36">
        <f t="shared" si="173"/>
        <v>44834</v>
      </c>
      <c r="B576" s="14">
        <f t="shared" ca="1" si="175"/>
        <v>1.03956121</v>
      </c>
      <c r="C576" s="13">
        <f t="shared" ca="1" si="177"/>
        <v>1.0294792500000001</v>
      </c>
      <c r="D576" s="12">
        <f ca="1">IF(A576&lt;$B$1,VLOOKUP(A576,[1]DI!$A$4:$B$15000,2,FALSE),0)</f>
        <v>0.13650000000000001</v>
      </c>
      <c r="E576" s="13">
        <f t="shared" ca="1" si="178"/>
        <v>1.00050788</v>
      </c>
      <c r="F576" s="13">
        <f ca="1">(TRUNC(PRODUCT($E$12:$E575),16))</f>
        <v>1.1326114483662799</v>
      </c>
      <c r="G576" s="13">
        <f t="shared" ca="1" si="179"/>
        <v>1.1263031500588101</v>
      </c>
      <c r="H576" s="13">
        <f t="shared" ca="1" si="180"/>
        <v>1.00560089</v>
      </c>
      <c r="I576" s="12">
        <f t="shared" si="176"/>
        <v>0.1</v>
      </c>
      <c r="J576" s="30">
        <f t="shared" si="181"/>
        <v>44819</v>
      </c>
      <c r="K576" s="2">
        <f t="shared" si="182"/>
        <v>11</v>
      </c>
      <c r="L576" s="15">
        <f t="shared" si="183"/>
        <v>11</v>
      </c>
      <c r="M576" s="11">
        <f t="shared" si="184"/>
        <v>1.004169031</v>
      </c>
      <c r="N576" s="11">
        <f t="shared" ca="1" si="185"/>
        <v>1.0097932709999999</v>
      </c>
      <c r="O576" s="15">
        <f t="shared" si="186"/>
        <v>0</v>
      </c>
      <c r="P576" s="13">
        <f t="shared" ca="1" si="187"/>
        <v>1.0081959999999999E-2</v>
      </c>
      <c r="Q576" s="19">
        <f t="shared" si="188"/>
        <v>0</v>
      </c>
      <c r="R576" s="13">
        <f t="shared" si="174"/>
        <v>0</v>
      </c>
      <c r="S576" s="13"/>
      <c r="T576" s="13"/>
      <c r="U576" s="13"/>
      <c r="V576" s="13"/>
      <c r="W576" s="4" t="str">
        <f t="shared" si="189"/>
        <v>J=</v>
      </c>
      <c r="X576" s="30">
        <f t="shared" si="190"/>
        <v>44851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36">
        <f t="shared" si="173"/>
        <v>44835</v>
      </c>
      <c r="B577" s="14">
        <f t="shared" ca="1" si="175"/>
        <v>1.0404826300000001</v>
      </c>
      <c r="C577" s="13">
        <f t="shared" ca="1" si="177"/>
        <v>1.0294792500000001</v>
      </c>
      <c r="D577" s="12">
        <f ca="1">IF(A577&lt;$B$1,VLOOKUP(A577,[1]DI!$A$4:$B$15000,2,FALSE),0)</f>
        <v>0</v>
      </c>
      <c r="E577" s="13">
        <f t="shared" ca="1" si="178"/>
        <v>1</v>
      </c>
      <c r="F577" s="13">
        <f ca="1">(TRUNC(PRODUCT($E$12:$E576),16))</f>
        <v>1.13318667906868</v>
      </c>
      <c r="G577" s="13">
        <f t="shared" ca="1" si="179"/>
        <v>1.1263031500588101</v>
      </c>
      <c r="H577" s="13">
        <f t="shared" ca="1" si="180"/>
        <v>1.00611161</v>
      </c>
      <c r="I577" s="12">
        <f t="shared" si="176"/>
        <v>0.1</v>
      </c>
      <c r="J577" s="30">
        <f t="shared" si="181"/>
        <v>44819</v>
      </c>
      <c r="K577" s="2">
        <f t="shared" si="182"/>
        <v>11</v>
      </c>
      <c r="L577" s="15">
        <f t="shared" si="183"/>
        <v>12</v>
      </c>
      <c r="M577" s="11">
        <f t="shared" si="184"/>
        <v>1.0045488950000001</v>
      </c>
      <c r="N577" s="11">
        <f t="shared" ca="1" si="185"/>
        <v>1.010688306</v>
      </c>
      <c r="O577" s="15">
        <f t="shared" si="186"/>
        <v>0</v>
      </c>
      <c r="P577" s="13">
        <f t="shared" ca="1" si="187"/>
        <v>1.100338E-2</v>
      </c>
      <c r="Q577" s="19">
        <f t="shared" si="188"/>
        <v>0</v>
      </c>
      <c r="R577" s="13">
        <f t="shared" si="174"/>
        <v>0</v>
      </c>
      <c r="S577" s="13"/>
      <c r="T577" s="13"/>
      <c r="U577" s="13"/>
      <c r="V577" s="13"/>
      <c r="W577" s="4" t="str">
        <f t="shared" si="189"/>
        <v>J=</v>
      </c>
      <c r="X577" s="30">
        <f t="shared" si="190"/>
        <v>44851</v>
      </c>
      <c r="Y577" s="3"/>
      <c r="Z577" s="20"/>
      <c r="AB577" s="20"/>
      <c r="AC577" s="23"/>
      <c r="AD577" s="20"/>
      <c r="AE577" s="20"/>
      <c r="AF577" s="20"/>
      <c r="AG577" s="20"/>
      <c r="AH577" s="3"/>
      <c r="AI577" s="10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36">
        <f t="shared" si="173"/>
        <v>44836</v>
      </c>
      <c r="B578" s="14">
        <f t="shared" ca="1" si="175"/>
        <v>1.0404826300000001</v>
      </c>
      <c r="C578" s="13">
        <f t="shared" ca="1" si="177"/>
        <v>1.0294792500000001</v>
      </c>
      <c r="D578" s="12">
        <f ca="1">IF(A578&lt;$B$1,VLOOKUP(A578,[1]DI!$A$4:$B$15000,2,FALSE),0)</f>
        <v>0</v>
      </c>
      <c r="E578" s="13">
        <f t="shared" ca="1" si="178"/>
        <v>1</v>
      </c>
      <c r="F578" s="13">
        <f ca="1">(TRUNC(PRODUCT($E$12:$E577),16))</f>
        <v>1.13318667906868</v>
      </c>
      <c r="G578" s="13">
        <f t="shared" ca="1" si="179"/>
        <v>1.1263031500588101</v>
      </c>
      <c r="H578" s="13">
        <f t="shared" ca="1" si="180"/>
        <v>1.00611161</v>
      </c>
      <c r="I578" s="12">
        <f t="shared" si="176"/>
        <v>0.1</v>
      </c>
      <c r="J578" s="30">
        <f t="shared" si="181"/>
        <v>44819</v>
      </c>
      <c r="K578" s="2">
        <f t="shared" si="182"/>
        <v>11</v>
      </c>
      <c r="L578" s="15">
        <f t="shared" si="183"/>
        <v>12</v>
      </c>
      <c r="M578" s="11">
        <f t="shared" si="184"/>
        <v>1.0045488950000001</v>
      </c>
      <c r="N578" s="11">
        <f t="shared" ca="1" si="185"/>
        <v>1.010688306</v>
      </c>
      <c r="O578" s="15">
        <f t="shared" si="186"/>
        <v>0</v>
      </c>
      <c r="P578" s="13">
        <f t="shared" ca="1" si="187"/>
        <v>1.100338E-2</v>
      </c>
      <c r="Q578" s="19">
        <f t="shared" si="188"/>
        <v>0</v>
      </c>
      <c r="R578" s="13">
        <f t="shared" si="174"/>
        <v>0</v>
      </c>
      <c r="S578" s="13"/>
      <c r="T578" s="13"/>
      <c r="U578" s="13"/>
      <c r="V578" s="13"/>
      <c r="W578" s="4" t="str">
        <f t="shared" si="189"/>
        <v>J=</v>
      </c>
      <c r="X578" s="30">
        <f t="shared" si="190"/>
        <v>44851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36">
        <f t="shared" si="173"/>
        <v>44837</v>
      </c>
      <c r="B579" s="14">
        <f t="shared" ca="1" si="175"/>
        <v>1.0404826300000001</v>
      </c>
      <c r="C579" s="13">
        <f t="shared" ca="1" si="177"/>
        <v>1.0294792500000001</v>
      </c>
      <c r="D579" s="12">
        <f ca="1">IF(A579&lt;$B$1,VLOOKUP(A579,[1]DI!$A$4:$B$15000,2,FALSE),0)</f>
        <v>0.13650000000000001</v>
      </c>
      <c r="E579" s="13">
        <f t="shared" ca="1" si="178"/>
        <v>1.00050788</v>
      </c>
      <c r="F579" s="13">
        <f ca="1">(TRUNC(PRODUCT($E$12:$E578),16))</f>
        <v>1.13318667906868</v>
      </c>
      <c r="G579" s="13">
        <f t="shared" ca="1" si="179"/>
        <v>1.1263031500588101</v>
      </c>
      <c r="H579" s="13">
        <f t="shared" ca="1" si="180"/>
        <v>1.00611161</v>
      </c>
      <c r="I579" s="12">
        <f t="shared" si="176"/>
        <v>0.1</v>
      </c>
      <c r="J579" s="30">
        <f t="shared" si="181"/>
        <v>44819</v>
      </c>
      <c r="K579" s="2">
        <f t="shared" si="182"/>
        <v>12</v>
      </c>
      <c r="L579" s="15">
        <f t="shared" si="183"/>
        <v>12</v>
      </c>
      <c r="M579" s="11">
        <f t="shared" si="184"/>
        <v>1.0045488950000001</v>
      </c>
      <c r="N579" s="11">
        <f t="shared" ca="1" si="185"/>
        <v>1.010688306</v>
      </c>
      <c r="O579" s="15">
        <f t="shared" si="186"/>
        <v>0</v>
      </c>
      <c r="P579" s="13">
        <f t="shared" ca="1" si="187"/>
        <v>1.100338E-2</v>
      </c>
      <c r="Q579" s="19">
        <f t="shared" si="188"/>
        <v>0</v>
      </c>
      <c r="R579" s="13">
        <f t="shared" si="174"/>
        <v>0</v>
      </c>
      <c r="S579" s="13"/>
      <c r="T579" s="13"/>
      <c r="U579" s="13"/>
      <c r="V579" s="13"/>
      <c r="W579" s="4" t="str">
        <f t="shared" si="189"/>
        <v>J=</v>
      </c>
      <c r="X579" s="30">
        <f t="shared" si="190"/>
        <v>44851</v>
      </c>
      <c r="Y579" s="3"/>
      <c r="Z579" s="3"/>
      <c r="AB579" s="3"/>
      <c r="AC579" s="1"/>
      <c r="AD579" s="3"/>
      <c r="AE579" s="3"/>
      <c r="AF579" s="3"/>
      <c r="AG579" s="3"/>
      <c r="AH579" s="3"/>
      <c r="AI579" s="10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36">
        <f t="shared" si="173"/>
        <v>44838</v>
      </c>
      <c r="B580" s="14">
        <f t="shared" ca="1" si="175"/>
        <v>1.04140488</v>
      </c>
      <c r="C580" s="13">
        <f t="shared" ca="1" si="177"/>
        <v>1.0294792500000001</v>
      </c>
      <c r="D580" s="12">
        <f ca="1">IF(A580&lt;$B$1,VLOOKUP(A580,[1]DI!$A$4:$B$15000,2,FALSE),0)</f>
        <v>0.13650000000000001</v>
      </c>
      <c r="E580" s="13">
        <f t="shared" ca="1" si="178"/>
        <v>1.00050788</v>
      </c>
      <c r="F580" s="13">
        <f ca="1">(TRUNC(PRODUCT($E$12:$E579),16))</f>
        <v>1.1337622019192499</v>
      </c>
      <c r="G580" s="13">
        <f t="shared" ca="1" si="179"/>
        <v>1.1263031500588101</v>
      </c>
      <c r="H580" s="13">
        <f t="shared" ca="1" si="180"/>
        <v>1.0066226</v>
      </c>
      <c r="I580" s="12">
        <f t="shared" si="176"/>
        <v>0.1</v>
      </c>
      <c r="J580" s="30">
        <f t="shared" si="181"/>
        <v>44819</v>
      </c>
      <c r="K580" s="2">
        <f t="shared" si="182"/>
        <v>13</v>
      </c>
      <c r="L580" s="15">
        <f t="shared" si="183"/>
        <v>13</v>
      </c>
      <c r="M580" s="11">
        <f t="shared" si="184"/>
        <v>1.0049289020000001</v>
      </c>
      <c r="N580" s="11">
        <f t="shared" ca="1" si="185"/>
        <v>1.011584144</v>
      </c>
      <c r="O580" s="15">
        <f t="shared" si="186"/>
        <v>0</v>
      </c>
      <c r="P580" s="13">
        <f t="shared" ca="1" si="187"/>
        <v>1.192563E-2</v>
      </c>
      <c r="Q580" s="19">
        <f t="shared" si="188"/>
        <v>0</v>
      </c>
      <c r="R580" s="13">
        <f t="shared" si="174"/>
        <v>0</v>
      </c>
      <c r="S580" s="13"/>
      <c r="T580" s="13"/>
      <c r="U580" s="13"/>
      <c r="V580" s="13"/>
      <c r="W580" s="4" t="str">
        <f t="shared" si="189"/>
        <v>J=</v>
      </c>
      <c r="X580" s="30">
        <f t="shared" si="190"/>
        <v>44851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36">
        <f t="shared" si="173"/>
        <v>44839</v>
      </c>
      <c r="B581" s="14">
        <f t="shared" ca="1" si="175"/>
        <v>1.0423279400000001</v>
      </c>
      <c r="C581" s="13">
        <f t="shared" ca="1" si="177"/>
        <v>1.0294792500000001</v>
      </c>
      <c r="D581" s="12">
        <f ca="1">IF(A581&lt;$B$1,VLOOKUP(A581,[1]DI!$A$4:$B$15000,2,FALSE),0)</f>
        <v>0.13650000000000001</v>
      </c>
      <c r="E581" s="13">
        <f t="shared" ca="1" si="178"/>
        <v>1.00050788</v>
      </c>
      <c r="F581" s="13">
        <f ca="1">(TRUNC(PRODUCT($E$12:$E580),16))</f>
        <v>1.1343380170663599</v>
      </c>
      <c r="G581" s="13">
        <f t="shared" ca="1" si="179"/>
        <v>1.1263031500588101</v>
      </c>
      <c r="H581" s="13">
        <f t="shared" ca="1" si="180"/>
        <v>1.0071338400000001</v>
      </c>
      <c r="I581" s="12">
        <f t="shared" si="176"/>
        <v>0.1</v>
      </c>
      <c r="J581" s="30">
        <f t="shared" si="181"/>
        <v>44819</v>
      </c>
      <c r="K581" s="2">
        <f t="shared" si="182"/>
        <v>14</v>
      </c>
      <c r="L581" s="15">
        <f t="shared" si="183"/>
        <v>14</v>
      </c>
      <c r="M581" s="11">
        <f t="shared" si="184"/>
        <v>1.005309053</v>
      </c>
      <c r="N581" s="11">
        <f t="shared" ca="1" si="185"/>
        <v>1.012480767</v>
      </c>
      <c r="O581" s="15">
        <f t="shared" si="186"/>
        <v>0</v>
      </c>
      <c r="P581" s="13">
        <f t="shared" ca="1" si="187"/>
        <v>1.2848689999999999E-2</v>
      </c>
      <c r="Q581" s="19">
        <f t="shared" si="188"/>
        <v>0</v>
      </c>
      <c r="R581" s="13">
        <f t="shared" si="174"/>
        <v>0</v>
      </c>
      <c r="S581" s="13"/>
      <c r="T581" s="13"/>
      <c r="U581" s="13"/>
      <c r="V581" s="13"/>
      <c r="W581" s="4" t="str">
        <f t="shared" si="189"/>
        <v>J=</v>
      </c>
      <c r="X581" s="30">
        <f t="shared" si="190"/>
        <v>44851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36">
        <f t="shared" si="173"/>
        <v>44840</v>
      </c>
      <c r="B582" s="14">
        <f t="shared" ca="1" si="175"/>
        <v>1.0432518100000001</v>
      </c>
      <c r="C582" s="13">
        <f t="shared" ca="1" si="177"/>
        <v>1.0294792500000001</v>
      </c>
      <c r="D582" s="12">
        <f ca="1">IF(A582&lt;$B$1,VLOOKUP(A582,[1]DI!$A$4:$B$15000,2,FALSE),0)</f>
        <v>0.13650000000000001</v>
      </c>
      <c r="E582" s="13">
        <f t="shared" ca="1" si="178"/>
        <v>1.00050788</v>
      </c>
      <c r="F582" s="13">
        <f ca="1">(TRUNC(PRODUCT($E$12:$E581),16))</f>
        <v>1.13491412465846</v>
      </c>
      <c r="G582" s="13">
        <f t="shared" ca="1" si="179"/>
        <v>1.1263031500588101</v>
      </c>
      <c r="H582" s="13">
        <f t="shared" ca="1" si="180"/>
        <v>1.0076453400000001</v>
      </c>
      <c r="I582" s="12">
        <f t="shared" si="176"/>
        <v>0.1</v>
      </c>
      <c r="J582" s="30">
        <f t="shared" si="181"/>
        <v>44819</v>
      </c>
      <c r="K582" s="2">
        <f t="shared" si="182"/>
        <v>15</v>
      </c>
      <c r="L582" s="15">
        <f t="shared" si="183"/>
        <v>15</v>
      </c>
      <c r="M582" s="11">
        <f t="shared" si="184"/>
        <v>1.005689348</v>
      </c>
      <c r="N582" s="11">
        <f t="shared" ca="1" si="185"/>
        <v>1.0133781850000001</v>
      </c>
      <c r="O582" s="15">
        <f t="shared" si="186"/>
        <v>0</v>
      </c>
      <c r="P582" s="13">
        <f t="shared" ca="1" si="187"/>
        <v>1.377256E-2</v>
      </c>
      <c r="Q582" s="19">
        <f t="shared" si="188"/>
        <v>0</v>
      </c>
      <c r="R582" s="13">
        <f t="shared" si="174"/>
        <v>0</v>
      </c>
      <c r="S582" s="13"/>
      <c r="T582" s="13"/>
      <c r="U582" s="13"/>
      <c r="V582" s="13"/>
      <c r="W582" s="4" t="str">
        <f t="shared" si="189"/>
        <v>J=</v>
      </c>
      <c r="X582" s="30">
        <f t="shared" si="190"/>
        <v>44851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36">
        <f t="shared" si="173"/>
        <v>44841</v>
      </c>
      <c r="B583" s="14">
        <f t="shared" ca="1" si="175"/>
        <v>1.04417651</v>
      </c>
      <c r="C583" s="13">
        <f t="shared" ca="1" si="177"/>
        <v>1.0294792500000001</v>
      </c>
      <c r="D583" s="12">
        <f ca="1">IF(A583&lt;$B$1,VLOOKUP(A583,[1]DI!$A$4:$B$15000,2,FALSE),0)</f>
        <v>0.13650000000000001</v>
      </c>
      <c r="E583" s="13">
        <f t="shared" ca="1" si="178"/>
        <v>1.00050788</v>
      </c>
      <c r="F583" s="13">
        <f ca="1">(TRUNC(PRODUCT($E$12:$E582),16))</f>
        <v>1.1354905248440901</v>
      </c>
      <c r="G583" s="13">
        <f t="shared" ca="1" si="179"/>
        <v>1.1263031500588101</v>
      </c>
      <c r="H583" s="13">
        <f t="shared" ca="1" si="180"/>
        <v>1.00815711</v>
      </c>
      <c r="I583" s="12">
        <f t="shared" si="176"/>
        <v>0.1</v>
      </c>
      <c r="J583" s="30">
        <f t="shared" si="181"/>
        <v>44819</v>
      </c>
      <c r="K583" s="2">
        <f t="shared" si="182"/>
        <v>16</v>
      </c>
      <c r="L583" s="15">
        <f t="shared" si="183"/>
        <v>16</v>
      </c>
      <c r="M583" s="11">
        <f t="shared" si="184"/>
        <v>1.0060697869999999</v>
      </c>
      <c r="N583" s="11">
        <f t="shared" ca="1" si="185"/>
        <v>1.014276409</v>
      </c>
      <c r="O583" s="15">
        <f t="shared" si="186"/>
        <v>0</v>
      </c>
      <c r="P583" s="13">
        <f t="shared" ca="1" si="187"/>
        <v>1.469726E-2</v>
      </c>
      <c r="Q583" s="19">
        <f t="shared" si="188"/>
        <v>0</v>
      </c>
      <c r="R583" s="13">
        <f t="shared" si="174"/>
        <v>0</v>
      </c>
      <c r="S583" s="13"/>
      <c r="T583" s="13"/>
      <c r="U583" s="13"/>
      <c r="V583" s="13"/>
      <c r="W583" s="4" t="str">
        <f t="shared" si="189"/>
        <v>J=</v>
      </c>
      <c r="X583" s="30">
        <f t="shared" si="190"/>
        <v>44851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36">
        <f t="shared" si="173"/>
        <v>44842</v>
      </c>
      <c r="B584" s="14">
        <f t="shared" ca="1" si="175"/>
        <v>1.0451020200000001</v>
      </c>
      <c r="C584" s="13">
        <f t="shared" ca="1" si="177"/>
        <v>1.0294792500000001</v>
      </c>
      <c r="D584" s="12">
        <f ca="1">IF(A584&lt;$B$1,VLOOKUP(A584,[1]DI!$A$4:$B$15000,2,FALSE),0)</f>
        <v>0</v>
      </c>
      <c r="E584" s="13">
        <f t="shared" ca="1" si="178"/>
        <v>1</v>
      </c>
      <c r="F584" s="13">
        <f ca="1">(TRUNC(PRODUCT($E$12:$E583),16))</f>
        <v>1.13606721777185</v>
      </c>
      <c r="G584" s="13">
        <f t="shared" ca="1" si="179"/>
        <v>1.1263031500588101</v>
      </c>
      <c r="H584" s="13">
        <f t="shared" ca="1" si="180"/>
        <v>1.0086691299999999</v>
      </c>
      <c r="I584" s="12">
        <f t="shared" si="176"/>
        <v>0.1</v>
      </c>
      <c r="J584" s="30">
        <f t="shared" si="181"/>
        <v>44819</v>
      </c>
      <c r="K584" s="2">
        <f t="shared" si="182"/>
        <v>16</v>
      </c>
      <c r="L584" s="15">
        <f t="shared" si="183"/>
        <v>17</v>
      </c>
      <c r="M584" s="11">
        <f t="shared" si="184"/>
        <v>1.00645037</v>
      </c>
      <c r="N584" s="11">
        <f t="shared" ca="1" si="185"/>
        <v>1.015175419</v>
      </c>
      <c r="O584" s="15">
        <f t="shared" si="186"/>
        <v>0</v>
      </c>
      <c r="P584" s="13">
        <f t="shared" ca="1" si="187"/>
        <v>1.5622769999999999E-2</v>
      </c>
      <c r="Q584" s="19">
        <f t="shared" si="188"/>
        <v>0</v>
      </c>
      <c r="R584" s="13">
        <f t="shared" si="174"/>
        <v>0</v>
      </c>
      <c r="S584" s="13"/>
      <c r="T584" s="13"/>
      <c r="U584" s="13"/>
      <c r="V584" s="13"/>
      <c r="W584" s="4" t="str">
        <f t="shared" si="189"/>
        <v>J=</v>
      </c>
      <c r="X584" s="30">
        <f t="shared" si="190"/>
        <v>44851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36">
        <f t="shared" si="173"/>
        <v>44843</v>
      </c>
      <c r="B585" s="14">
        <f t="shared" ca="1" si="175"/>
        <v>1.0451020200000001</v>
      </c>
      <c r="C585" s="13">
        <f t="shared" ca="1" si="177"/>
        <v>1.0294792500000001</v>
      </c>
      <c r="D585" s="12">
        <f ca="1">IF(A585&lt;$B$1,VLOOKUP(A585,[1]DI!$A$4:$B$15000,2,FALSE),0)</f>
        <v>0</v>
      </c>
      <c r="E585" s="13">
        <f t="shared" ca="1" si="178"/>
        <v>1</v>
      </c>
      <c r="F585" s="13">
        <f ca="1">(TRUNC(PRODUCT($E$12:$E584),16))</f>
        <v>1.13606721777185</v>
      </c>
      <c r="G585" s="13">
        <f t="shared" ca="1" si="179"/>
        <v>1.1263031500588101</v>
      </c>
      <c r="H585" s="13">
        <f t="shared" ca="1" si="180"/>
        <v>1.0086691299999999</v>
      </c>
      <c r="I585" s="12">
        <f t="shared" si="176"/>
        <v>0.1</v>
      </c>
      <c r="J585" s="30">
        <f t="shared" si="181"/>
        <v>44819</v>
      </c>
      <c r="K585" s="2">
        <f t="shared" si="182"/>
        <v>16</v>
      </c>
      <c r="L585" s="15">
        <f t="shared" si="183"/>
        <v>17</v>
      </c>
      <c r="M585" s="11">
        <f t="shared" si="184"/>
        <v>1.00645037</v>
      </c>
      <c r="N585" s="11">
        <f t="shared" ca="1" si="185"/>
        <v>1.015175419</v>
      </c>
      <c r="O585" s="15">
        <f t="shared" si="186"/>
        <v>0</v>
      </c>
      <c r="P585" s="13">
        <f t="shared" ca="1" si="187"/>
        <v>1.5622769999999999E-2</v>
      </c>
      <c r="Q585" s="19">
        <f t="shared" si="188"/>
        <v>0</v>
      </c>
      <c r="R585" s="13">
        <f t="shared" si="174"/>
        <v>0</v>
      </c>
      <c r="S585" s="13"/>
      <c r="T585" s="13"/>
      <c r="U585" s="13"/>
      <c r="V585" s="13"/>
      <c r="W585" s="4" t="str">
        <f t="shared" si="189"/>
        <v>J=</v>
      </c>
      <c r="X585" s="30">
        <f t="shared" si="190"/>
        <v>44851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36">
        <f t="shared" si="173"/>
        <v>44844</v>
      </c>
      <c r="B586" s="14">
        <f t="shared" ca="1" si="175"/>
        <v>1.0451020200000001</v>
      </c>
      <c r="C586" s="13">
        <f t="shared" ca="1" si="177"/>
        <v>1.0294792500000001</v>
      </c>
      <c r="D586" s="12">
        <f ca="1">IF(A586&lt;$B$1,VLOOKUP(A586,[1]DI!$A$4:$B$15000,2,FALSE),0)</f>
        <v>0.13650000000000001</v>
      </c>
      <c r="E586" s="13">
        <f t="shared" ca="1" si="178"/>
        <v>1.00050788</v>
      </c>
      <c r="F586" s="13">
        <f ca="1">(TRUNC(PRODUCT($E$12:$E585),16))</f>
        <v>1.13606721777185</v>
      </c>
      <c r="G586" s="13">
        <f t="shared" ca="1" si="179"/>
        <v>1.1263031500588101</v>
      </c>
      <c r="H586" s="13">
        <f t="shared" ca="1" si="180"/>
        <v>1.0086691299999999</v>
      </c>
      <c r="I586" s="12">
        <f t="shared" si="176"/>
        <v>0.1</v>
      </c>
      <c r="J586" s="30">
        <f t="shared" si="181"/>
        <v>44819</v>
      </c>
      <c r="K586" s="2">
        <f t="shared" si="182"/>
        <v>17</v>
      </c>
      <c r="L586" s="15">
        <f t="shared" si="183"/>
        <v>17</v>
      </c>
      <c r="M586" s="11">
        <f t="shared" si="184"/>
        <v>1.00645037</v>
      </c>
      <c r="N586" s="11">
        <f t="shared" ca="1" si="185"/>
        <v>1.015175419</v>
      </c>
      <c r="O586" s="15">
        <f t="shared" si="186"/>
        <v>0</v>
      </c>
      <c r="P586" s="13">
        <f t="shared" ca="1" si="187"/>
        <v>1.5622769999999999E-2</v>
      </c>
      <c r="Q586" s="19">
        <f t="shared" si="188"/>
        <v>0</v>
      </c>
      <c r="R586" s="13">
        <f t="shared" si="174"/>
        <v>0</v>
      </c>
      <c r="S586" s="13"/>
      <c r="T586" s="13"/>
      <c r="U586" s="13"/>
      <c r="V586" s="13"/>
      <c r="W586" s="4" t="str">
        <f t="shared" si="189"/>
        <v>J=</v>
      </c>
      <c r="X586" s="30">
        <f t="shared" si="190"/>
        <v>44851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36">
        <f t="shared" si="173"/>
        <v>44845</v>
      </c>
      <c r="B587" s="14">
        <f t="shared" ca="1" si="175"/>
        <v>1.04602836</v>
      </c>
      <c r="C587" s="13">
        <f t="shared" ca="1" si="177"/>
        <v>1.0294792500000001</v>
      </c>
      <c r="D587" s="12">
        <f ca="1">IF(A587&lt;$B$1,VLOOKUP(A587,[1]DI!$A$4:$B$15000,2,FALSE),0)</f>
        <v>0.13650000000000001</v>
      </c>
      <c r="E587" s="13">
        <f t="shared" ca="1" si="178"/>
        <v>1.00050788</v>
      </c>
      <c r="F587" s="13">
        <f ca="1">(TRUNC(PRODUCT($E$12:$E586),16))</f>
        <v>1.1366442035904101</v>
      </c>
      <c r="G587" s="13">
        <f t="shared" ca="1" si="179"/>
        <v>1.1263031500588101</v>
      </c>
      <c r="H587" s="13">
        <f t="shared" ca="1" si="180"/>
        <v>1.0091814100000001</v>
      </c>
      <c r="I587" s="12">
        <f t="shared" si="176"/>
        <v>0.1</v>
      </c>
      <c r="J587" s="30">
        <f t="shared" si="181"/>
        <v>44819</v>
      </c>
      <c r="K587" s="2">
        <f t="shared" si="182"/>
        <v>18</v>
      </c>
      <c r="L587" s="15">
        <f t="shared" si="183"/>
        <v>18</v>
      </c>
      <c r="M587" s="11">
        <f t="shared" si="184"/>
        <v>1.006831096</v>
      </c>
      <c r="N587" s="11">
        <f t="shared" ca="1" si="185"/>
        <v>1.016075225</v>
      </c>
      <c r="O587" s="15">
        <f t="shared" si="186"/>
        <v>0</v>
      </c>
      <c r="P587" s="13">
        <f t="shared" ca="1" si="187"/>
        <v>1.6549109999999999E-2</v>
      </c>
      <c r="Q587" s="19">
        <f t="shared" si="188"/>
        <v>0</v>
      </c>
      <c r="R587" s="13">
        <f t="shared" si="174"/>
        <v>0</v>
      </c>
      <c r="S587" s="13"/>
      <c r="T587" s="13"/>
      <c r="U587" s="13"/>
      <c r="V587" s="13"/>
      <c r="W587" s="4" t="str">
        <f t="shared" si="189"/>
        <v>J=</v>
      </c>
      <c r="X587" s="30">
        <f t="shared" si="190"/>
        <v>44851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36">
        <f t="shared" si="173"/>
        <v>44846</v>
      </c>
      <c r="B588" s="14">
        <f t="shared" ca="1" si="175"/>
        <v>1.04695552</v>
      </c>
      <c r="C588" s="13">
        <f t="shared" ca="1" si="177"/>
        <v>1.0294792500000001</v>
      </c>
      <c r="D588" s="12">
        <f ca="1">IF(A588&lt;$B$1,VLOOKUP(A588,[1]DI!$A$4:$B$15000,2,FALSE),0)</f>
        <v>0</v>
      </c>
      <c r="E588" s="13">
        <f t="shared" ca="1" si="178"/>
        <v>1</v>
      </c>
      <c r="F588" s="13">
        <f ca="1">(TRUNC(PRODUCT($E$12:$E587),16))</f>
        <v>1.1372214824485301</v>
      </c>
      <c r="G588" s="13">
        <f t="shared" ca="1" si="179"/>
        <v>1.1263031500588101</v>
      </c>
      <c r="H588" s="13">
        <f t="shared" ca="1" si="180"/>
        <v>1.0096939599999999</v>
      </c>
      <c r="I588" s="12">
        <f t="shared" si="176"/>
        <v>0.1</v>
      </c>
      <c r="J588" s="30">
        <f t="shared" si="181"/>
        <v>44819</v>
      </c>
      <c r="K588" s="2">
        <f t="shared" si="182"/>
        <v>18</v>
      </c>
      <c r="L588" s="15">
        <f t="shared" si="183"/>
        <v>19</v>
      </c>
      <c r="M588" s="11">
        <f t="shared" si="184"/>
        <v>1.0072119669999999</v>
      </c>
      <c r="N588" s="11">
        <f t="shared" ca="1" si="185"/>
        <v>1.01697584</v>
      </c>
      <c r="O588" s="15">
        <f t="shared" si="186"/>
        <v>0</v>
      </c>
      <c r="P588" s="13">
        <f t="shared" ca="1" si="187"/>
        <v>1.7476269999999999E-2</v>
      </c>
      <c r="Q588" s="19">
        <f t="shared" si="188"/>
        <v>0</v>
      </c>
      <c r="R588" s="13">
        <f t="shared" si="174"/>
        <v>0</v>
      </c>
      <c r="S588" s="13"/>
      <c r="T588" s="13"/>
      <c r="U588" s="13"/>
      <c r="V588" s="13"/>
      <c r="W588" s="4" t="str">
        <f t="shared" si="189"/>
        <v>J=</v>
      </c>
      <c r="X588" s="30">
        <f t="shared" si="190"/>
        <v>44851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36">
        <f t="shared" ref="A589:A653" si="191">(A588+1)</f>
        <v>44847</v>
      </c>
      <c r="B589" s="14">
        <f t="shared" ca="1" si="175"/>
        <v>1.04695552</v>
      </c>
      <c r="C589" s="13">
        <f t="shared" ca="1" si="177"/>
        <v>1.0294792500000001</v>
      </c>
      <c r="D589" s="12">
        <f ca="1">IF(A589&lt;$B$1,VLOOKUP(A589,[1]DI!$A$4:$B$15000,2,FALSE),0)</f>
        <v>0.13650000000000001</v>
      </c>
      <c r="E589" s="13">
        <f t="shared" ca="1" si="178"/>
        <v>1.00050788</v>
      </c>
      <c r="F589" s="13">
        <f ca="1">(TRUNC(PRODUCT($E$12:$E588),16))</f>
        <v>1.1372214824485301</v>
      </c>
      <c r="G589" s="13">
        <f t="shared" ca="1" si="179"/>
        <v>1.1263031500588101</v>
      </c>
      <c r="H589" s="13">
        <f t="shared" ca="1" si="180"/>
        <v>1.0096939599999999</v>
      </c>
      <c r="I589" s="12">
        <f t="shared" si="176"/>
        <v>0.1</v>
      </c>
      <c r="J589" s="30">
        <f t="shared" si="181"/>
        <v>44819</v>
      </c>
      <c r="K589" s="2">
        <f t="shared" si="182"/>
        <v>19</v>
      </c>
      <c r="L589" s="15">
        <f t="shared" si="183"/>
        <v>19</v>
      </c>
      <c r="M589" s="11">
        <f t="shared" si="184"/>
        <v>1.0072119669999999</v>
      </c>
      <c r="N589" s="11">
        <f t="shared" ca="1" si="185"/>
        <v>1.01697584</v>
      </c>
      <c r="O589" s="15">
        <f t="shared" si="186"/>
        <v>0</v>
      </c>
      <c r="P589" s="13">
        <f t="shared" ca="1" si="187"/>
        <v>1.7476269999999999E-2</v>
      </c>
      <c r="Q589" s="19">
        <f t="shared" si="188"/>
        <v>0</v>
      </c>
      <c r="R589" s="13">
        <f t="shared" ref="R589:R651" si="192">IF(Q589&gt;0,TRUNC(Q589*C589,8),0)</f>
        <v>0</v>
      </c>
      <c r="S589" s="13"/>
      <c r="T589" s="13"/>
      <c r="U589" s="13"/>
      <c r="V589" s="13"/>
      <c r="W589" s="4" t="str">
        <f t="shared" si="189"/>
        <v>J=</v>
      </c>
      <c r="X589" s="30">
        <f t="shared" si="190"/>
        <v>44851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36">
        <f t="shared" si="191"/>
        <v>44848</v>
      </c>
      <c r="B590" s="14">
        <f t="shared" ref="B590:B652" ca="1" si="193">IF(A590&lt;=TODAY(),C590+P590,IF(AND(A590&gt;TODAY(),A590&lt;=$B$1),IF(VLOOKUP(TODAY(),$A$10:$D$5000,4,FALSE)=0,"n.d",C590+P590),"n.d"))</f>
        <v>1.04788349</v>
      </c>
      <c r="C590" s="13">
        <f t="shared" ca="1" si="177"/>
        <v>1.0294792500000001</v>
      </c>
      <c r="D590" s="12">
        <f ca="1">IF(A590&lt;$B$1,VLOOKUP(A590,[1]DI!$A$4:$B$15000,2,FALSE),0)</f>
        <v>0.13650000000000001</v>
      </c>
      <c r="E590" s="13">
        <f t="shared" ca="1" si="178"/>
        <v>1.00050788</v>
      </c>
      <c r="F590" s="13">
        <f ca="1">(TRUNC(PRODUCT($E$12:$E589),16))</f>
        <v>1.13779905449504</v>
      </c>
      <c r="G590" s="13">
        <f t="shared" ca="1" si="179"/>
        <v>1.1263031500588101</v>
      </c>
      <c r="H590" s="13">
        <f t="shared" ca="1" si="180"/>
        <v>1.01020676</v>
      </c>
      <c r="I590" s="12">
        <f t="shared" ref="I590:I652" si="194">IF(O589&gt;0,VLOOKUP(A589,AG$160:AH$222,2),I589)</f>
        <v>0.1</v>
      </c>
      <c r="J590" s="30">
        <f t="shared" si="181"/>
        <v>44819</v>
      </c>
      <c r="K590" s="2">
        <f t="shared" si="182"/>
        <v>20</v>
      </c>
      <c r="L590" s="15">
        <f t="shared" si="183"/>
        <v>20</v>
      </c>
      <c r="M590" s="11">
        <f t="shared" si="184"/>
        <v>1.007592982</v>
      </c>
      <c r="N590" s="11">
        <f t="shared" ca="1" si="185"/>
        <v>1.017877242</v>
      </c>
      <c r="O590" s="15">
        <f t="shared" si="186"/>
        <v>0</v>
      </c>
      <c r="P590" s="13">
        <f t="shared" ca="1" si="187"/>
        <v>1.8404239999999999E-2</v>
      </c>
      <c r="Q590" s="19">
        <f t="shared" si="188"/>
        <v>0</v>
      </c>
      <c r="R590" s="13">
        <f t="shared" si="192"/>
        <v>0</v>
      </c>
      <c r="S590" s="13"/>
      <c r="T590" s="13"/>
      <c r="U590" s="13"/>
      <c r="V590" s="13"/>
      <c r="W590" s="4" t="str">
        <f t="shared" si="189"/>
        <v>J=</v>
      </c>
      <c r="X590" s="30">
        <f t="shared" si="190"/>
        <v>44851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36">
        <f t="shared" si="191"/>
        <v>44849</v>
      </c>
      <c r="B591" s="14">
        <f t="shared" ca="1" si="193"/>
        <v>1.0488122900000001</v>
      </c>
      <c r="C591" s="13">
        <f t="shared" ca="1" si="177"/>
        <v>1.0294792500000001</v>
      </c>
      <c r="D591" s="12">
        <f ca="1">IF(A591&lt;$B$1,VLOOKUP(A591,[1]DI!$A$4:$B$15000,2,FALSE),0)</f>
        <v>0</v>
      </c>
      <c r="E591" s="13">
        <f t="shared" ca="1" si="178"/>
        <v>1</v>
      </c>
      <c r="F591" s="13">
        <f ca="1">(TRUNC(PRODUCT($E$12:$E590),16))</f>
        <v>1.13837691987884</v>
      </c>
      <c r="G591" s="13">
        <f t="shared" ca="1" si="179"/>
        <v>1.1263031500588101</v>
      </c>
      <c r="H591" s="13">
        <f t="shared" ca="1" si="180"/>
        <v>1.01071982</v>
      </c>
      <c r="I591" s="12">
        <f t="shared" si="194"/>
        <v>0.1</v>
      </c>
      <c r="J591" s="30">
        <f t="shared" si="181"/>
        <v>44819</v>
      </c>
      <c r="K591" s="2">
        <f t="shared" si="182"/>
        <v>20</v>
      </c>
      <c r="L591" s="15">
        <f t="shared" si="183"/>
        <v>21</v>
      </c>
      <c r="M591" s="11">
        <f t="shared" si="184"/>
        <v>1.00797414</v>
      </c>
      <c r="N591" s="11">
        <f t="shared" ca="1" si="185"/>
        <v>1.018779441</v>
      </c>
      <c r="O591" s="15">
        <f t="shared" si="186"/>
        <v>0</v>
      </c>
      <c r="P591" s="13">
        <f t="shared" ca="1" si="187"/>
        <v>1.9333039999999999E-2</v>
      </c>
      <c r="Q591" s="19">
        <f t="shared" si="188"/>
        <v>0</v>
      </c>
      <c r="R591" s="13">
        <f t="shared" si="192"/>
        <v>0</v>
      </c>
      <c r="S591" s="13"/>
      <c r="T591" s="13"/>
      <c r="U591" s="13"/>
      <c r="V591" s="13"/>
      <c r="W591" s="4" t="str">
        <f t="shared" si="189"/>
        <v>J=</v>
      </c>
      <c r="X591" s="30">
        <f t="shared" si="190"/>
        <v>44851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36">
        <f t="shared" si="191"/>
        <v>44850</v>
      </c>
      <c r="B592" s="14">
        <f t="shared" ca="1" si="193"/>
        <v>1.0488122900000001</v>
      </c>
      <c r="C592" s="13">
        <f t="shared" ca="1" si="177"/>
        <v>1.0294792500000001</v>
      </c>
      <c r="D592" s="12">
        <f ca="1">IF(A592&lt;$B$1,VLOOKUP(A592,[1]DI!$A$4:$B$15000,2,FALSE),0)</f>
        <v>0</v>
      </c>
      <c r="E592" s="13">
        <f t="shared" ca="1" si="178"/>
        <v>1</v>
      </c>
      <c r="F592" s="13">
        <f ca="1">(TRUNC(PRODUCT($E$12:$E591),16))</f>
        <v>1.13837691987884</v>
      </c>
      <c r="G592" s="13">
        <f t="shared" ca="1" si="179"/>
        <v>1.1263031500588101</v>
      </c>
      <c r="H592" s="13">
        <f t="shared" ca="1" si="180"/>
        <v>1.01071982</v>
      </c>
      <c r="I592" s="12">
        <f t="shared" si="194"/>
        <v>0.1</v>
      </c>
      <c r="J592" s="30">
        <f t="shared" si="181"/>
        <v>44819</v>
      </c>
      <c r="K592" s="2">
        <f t="shared" si="182"/>
        <v>20</v>
      </c>
      <c r="L592" s="15">
        <f t="shared" si="183"/>
        <v>21</v>
      </c>
      <c r="M592" s="11">
        <f t="shared" si="184"/>
        <v>1.00797414</v>
      </c>
      <c r="N592" s="11">
        <f t="shared" ca="1" si="185"/>
        <v>1.018779441</v>
      </c>
      <c r="O592" s="15">
        <f t="shared" si="186"/>
        <v>0</v>
      </c>
      <c r="P592" s="13">
        <f t="shared" ca="1" si="187"/>
        <v>1.9333039999999999E-2</v>
      </c>
      <c r="Q592" s="19">
        <f t="shared" si="188"/>
        <v>0</v>
      </c>
      <c r="R592" s="13">
        <f t="shared" si="192"/>
        <v>0</v>
      </c>
      <c r="S592" s="13"/>
      <c r="T592" s="13"/>
      <c r="U592" s="13"/>
      <c r="V592" s="13"/>
      <c r="W592" s="4" t="str">
        <f t="shared" si="189"/>
        <v>J=</v>
      </c>
      <c r="X592" s="30">
        <f t="shared" si="190"/>
        <v>44851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36">
        <f t="shared" si="191"/>
        <v>44851</v>
      </c>
      <c r="B593" s="14">
        <f t="shared" ca="1" si="193"/>
        <v>1.0488122900000001</v>
      </c>
      <c r="C593" s="13">
        <f t="shared" ca="1" si="177"/>
        <v>1.0294792500000001</v>
      </c>
      <c r="D593" s="12">
        <f ca="1">IF(A593&lt;$B$1,VLOOKUP(A593,[1]DI!$A$4:$B$15000,2,FALSE),0)</f>
        <v>0.13650000000000001</v>
      </c>
      <c r="E593" s="13">
        <f t="shared" ca="1" si="178"/>
        <v>1.00050788</v>
      </c>
      <c r="F593" s="13">
        <f ca="1">(TRUNC(PRODUCT($E$12:$E592),16))</f>
        <v>1.13837691987884</v>
      </c>
      <c r="G593" s="13">
        <f t="shared" ca="1" si="179"/>
        <v>1.1263031500588101</v>
      </c>
      <c r="H593" s="13">
        <f t="shared" ca="1" si="180"/>
        <v>1.01071982</v>
      </c>
      <c r="I593" s="12">
        <f t="shared" si="194"/>
        <v>0.1</v>
      </c>
      <c r="J593" s="30">
        <f t="shared" si="181"/>
        <v>44819</v>
      </c>
      <c r="K593" s="2">
        <f t="shared" si="182"/>
        <v>21</v>
      </c>
      <c r="L593" s="15">
        <f t="shared" si="183"/>
        <v>21</v>
      </c>
      <c r="M593" s="11">
        <f t="shared" si="184"/>
        <v>1.00797414</v>
      </c>
      <c r="N593" s="11">
        <f t="shared" ca="1" si="185"/>
        <v>1.018779441</v>
      </c>
      <c r="O593" s="15">
        <f t="shared" si="186"/>
        <v>6</v>
      </c>
      <c r="P593" s="13">
        <f t="shared" ca="1" si="187"/>
        <v>1.9333039999999999E-2</v>
      </c>
      <c r="Q593" s="19">
        <f t="shared" si="188"/>
        <v>0</v>
      </c>
      <c r="R593" s="13">
        <f t="shared" si="192"/>
        <v>0</v>
      </c>
      <c r="S593" s="13"/>
      <c r="T593" s="13"/>
      <c r="U593" s="13"/>
      <c r="V593" s="13"/>
      <c r="W593" s="4" t="str">
        <f t="shared" si="189"/>
        <v>J=</v>
      </c>
      <c r="X593" s="30">
        <f t="shared" si="190"/>
        <v>44851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36">
        <f t="shared" si="191"/>
        <v>44852</v>
      </c>
      <c r="B594" s="14">
        <f t="shared" ca="1" si="193"/>
        <v>1.0303917300000001</v>
      </c>
      <c r="C594" s="13">
        <f t="shared" ca="1" si="177"/>
        <v>1.0294792500000001</v>
      </c>
      <c r="D594" s="12">
        <f ca="1">IF(A594&lt;$B$1,VLOOKUP(A594,[1]DI!$A$4:$B$15000,2,FALSE),0)</f>
        <v>0.13650000000000001</v>
      </c>
      <c r="E594" s="13">
        <f t="shared" ca="1" si="178"/>
        <v>1.00050788</v>
      </c>
      <c r="F594" s="13">
        <f ca="1">(TRUNC(PRODUCT($E$12:$E593),16))</f>
        <v>1.13895507874891</v>
      </c>
      <c r="G594" s="13">
        <f t="shared" ca="1" si="179"/>
        <v>1.13837691987884</v>
      </c>
      <c r="H594" s="13">
        <f t="shared" ca="1" si="180"/>
        <v>1.00050788</v>
      </c>
      <c r="I594" s="12">
        <f t="shared" si="194"/>
        <v>0.1</v>
      </c>
      <c r="J594" s="30">
        <f t="shared" si="181"/>
        <v>44851</v>
      </c>
      <c r="K594" s="2">
        <f t="shared" si="182"/>
        <v>1</v>
      </c>
      <c r="L594" s="15">
        <f t="shared" si="183"/>
        <v>1</v>
      </c>
      <c r="M594" s="11">
        <f t="shared" si="184"/>
        <v>1.000378287</v>
      </c>
      <c r="N594" s="11">
        <f t="shared" ca="1" si="185"/>
        <v>1.0008863589999999</v>
      </c>
      <c r="O594" s="15">
        <f t="shared" si="186"/>
        <v>0</v>
      </c>
      <c r="P594" s="13">
        <f t="shared" ca="1" si="187"/>
        <v>9.1248000000000002E-4</v>
      </c>
      <c r="Q594" s="19">
        <f t="shared" si="188"/>
        <v>0</v>
      </c>
      <c r="R594" s="13">
        <f t="shared" si="192"/>
        <v>0</v>
      </c>
      <c r="S594" s="13"/>
      <c r="T594" s="13"/>
      <c r="U594" s="13"/>
      <c r="V594" s="13"/>
      <c r="W594" s="4" t="str">
        <f t="shared" si="189"/>
        <v>J=</v>
      </c>
      <c r="X594" s="30">
        <f t="shared" si="190"/>
        <v>44881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36">
        <f t="shared" si="191"/>
        <v>44853</v>
      </c>
      <c r="B595" s="14">
        <f t="shared" ca="1" si="193"/>
        <v>1.0313050300000002</v>
      </c>
      <c r="C595" s="13">
        <f t="shared" ca="1" si="177"/>
        <v>1.0294792500000001</v>
      </c>
      <c r="D595" s="12">
        <f ca="1">IF(A595&lt;$B$1,VLOOKUP(A595,[1]DI!$A$4:$B$15000,2,FALSE),0)</f>
        <v>0.13650000000000001</v>
      </c>
      <c r="E595" s="13">
        <f t="shared" ca="1" si="178"/>
        <v>1.00050788</v>
      </c>
      <c r="F595" s="13">
        <f ca="1">(TRUNC(PRODUCT($E$12:$E594),16))</f>
        <v>1.1395335312543</v>
      </c>
      <c r="G595" s="13">
        <f t="shared" ca="1" si="179"/>
        <v>1.13837691987884</v>
      </c>
      <c r="H595" s="13">
        <f t="shared" ca="1" si="180"/>
        <v>1.00101602</v>
      </c>
      <c r="I595" s="12">
        <f t="shared" si="194"/>
        <v>0.1</v>
      </c>
      <c r="J595" s="30">
        <f t="shared" si="181"/>
        <v>44851</v>
      </c>
      <c r="K595" s="2">
        <f t="shared" si="182"/>
        <v>2</v>
      </c>
      <c r="L595" s="15">
        <f t="shared" si="183"/>
        <v>2</v>
      </c>
      <c r="M595" s="11">
        <f t="shared" si="184"/>
        <v>1.0007567159999999</v>
      </c>
      <c r="N595" s="11">
        <f t="shared" ca="1" si="185"/>
        <v>1.0017735050000001</v>
      </c>
      <c r="O595" s="15">
        <f t="shared" si="186"/>
        <v>0</v>
      </c>
      <c r="P595" s="13">
        <f t="shared" ca="1" si="187"/>
        <v>1.8257799999999999E-3</v>
      </c>
      <c r="Q595" s="19">
        <f t="shared" si="188"/>
        <v>0</v>
      </c>
      <c r="R595" s="13">
        <f t="shared" si="192"/>
        <v>0</v>
      </c>
      <c r="S595" s="13"/>
      <c r="T595" s="13"/>
      <c r="U595" s="13"/>
      <c r="V595" s="13"/>
      <c r="W595" s="4" t="str">
        <f t="shared" si="189"/>
        <v>J=</v>
      </c>
      <c r="X595" s="30">
        <f t="shared" si="190"/>
        <v>44881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36">
        <f t="shared" si="191"/>
        <v>44854</v>
      </c>
      <c r="B596" s="14">
        <f t="shared" ca="1" si="193"/>
        <v>1.0322191300000001</v>
      </c>
      <c r="C596" s="13">
        <f t="shared" ca="1" si="177"/>
        <v>1.0294792500000001</v>
      </c>
      <c r="D596" s="12">
        <f ca="1">IF(A596&lt;$B$1,VLOOKUP(A596,[1]DI!$A$4:$B$15000,2,FALSE),0)</f>
        <v>0.13650000000000001</v>
      </c>
      <c r="E596" s="13">
        <f t="shared" ca="1" si="178"/>
        <v>1.00050788</v>
      </c>
      <c r="F596" s="13">
        <f ca="1">(TRUNC(PRODUCT($E$12:$E595),16))</f>
        <v>1.1401122775441499</v>
      </c>
      <c r="G596" s="13">
        <f t="shared" ca="1" si="179"/>
        <v>1.13837691987884</v>
      </c>
      <c r="H596" s="13">
        <f t="shared" ca="1" si="180"/>
        <v>1.00152441</v>
      </c>
      <c r="I596" s="12">
        <f t="shared" si="194"/>
        <v>0.1</v>
      </c>
      <c r="J596" s="30">
        <f t="shared" si="181"/>
        <v>44851</v>
      </c>
      <c r="K596" s="2">
        <f t="shared" si="182"/>
        <v>3</v>
      </c>
      <c r="L596" s="15">
        <f t="shared" si="183"/>
        <v>3</v>
      </c>
      <c r="M596" s="11">
        <f t="shared" si="184"/>
        <v>1.001135289</v>
      </c>
      <c r="N596" s="11">
        <f t="shared" ca="1" si="185"/>
        <v>1.0026614300000001</v>
      </c>
      <c r="O596" s="15">
        <f t="shared" si="186"/>
        <v>0</v>
      </c>
      <c r="P596" s="13">
        <f t="shared" ca="1" si="187"/>
        <v>2.7398800000000001E-3</v>
      </c>
      <c r="Q596" s="19">
        <f t="shared" si="188"/>
        <v>0</v>
      </c>
      <c r="R596" s="13">
        <f t="shared" si="192"/>
        <v>0</v>
      </c>
      <c r="S596" s="13"/>
      <c r="T596" s="13"/>
      <c r="U596" s="13"/>
      <c r="V596" s="13"/>
      <c r="W596" s="4" t="str">
        <f t="shared" si="189"/>
        <v>J=</v>
      </c>
      <c r="X596" s="30">
        <f t="shared" si="190"/>
        <v>44881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36">
        <f t="shared" si="191"/>
        <v>44855</v>
      </c>
      <c r="B597" s="14">
        <f t="shared" ca="1" si="193"/>
        <v>1.0331340500000001</v>
      </c>
      <c r="C597" s="13">
        <f t="shared" ca="1" si="177"/>
        <v>1.0294792500000001</v>
      </c>
      <c r="D597" s="12">
        <f ca="1">IF(A597&lt;$B$1,VLOOKUP(A597,[1]DI!$A$4:$B$15000,2,FALSE),0)</f>
        <v>0.13650000000000001</v>
      </c>
      <c r="E597" s="13">
        <f t="shared" ca="1" si="178"/>
        <v>1.00050788</v>
      </c>
      <c r="F597" s="13">
        <f ca="1">(TRUNC(PRODUCT($E$12:$E596),16))</f>
        <v>1.1406913177676701</v>
      </c>
      <c r="G597" s="13">
        <f t="shared" ca="1" si="179"/>
        <v>1.13837691987884</v>
      </c>
      <c r="H597" s="13">
        <f t="shared" ca="1" si="180"/>
        <v>1.00203307</v>
      </c>
      <c r="I597" s="12">
        <f t="shared" si="194"/>
        <v>0.1</v>
      </c>
      <c r="J597" s="30">
        <f t="shared" si="181"/>
        <v>44851</v>
      </c>
      <c r="K597" s="2">
        <f t="shared" si="182"/>
        <v>4</v>
      </c>
      <c r="L597" s="15">
        <f t="shared" si="183"/>
        <v>4</v>
      </c>
      <c r="M597" s="11">
        <f t="shared" si="184"/>
        <v>1.001514005</v>
      </c>
      <c r="N597" s="11">
        <f t="shared" ca="1" si="185"/>
        <v>1.0035501529999999</v>
      </c>
      <c r="O597" s="15">
        <f t="shared" si="186"/>
        <v>0</v>
      </c>
      <c r="P597" s="13">
        <f t="shared" ca="1" si="187"/>
        <v>3.6548000000000001E-3</v>
      </c>
      <c r="Q597" s="19">
        <f t="shared" si="188"/>
        <v>0</v>
      </c>
      <c r="R597" s="13">
        <f t="shared" si="192"/>
        <v>0</v>
      </c>
      <c r="S597" s="13"/>
      <c r="T597" s="13"/>
      <c r="U597" s="13"/>
      <c r="V597" s="13"/>
      <c r="W597" s="4" t="str">
        <f t="shared" si="189"/>
        <v>J=</v>
      </c>
      <c r="X597" s="30">
        <f t="shared" si="190"/>
        <v>44881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36">
        <f t="shared" si="191"/>
        <v>44856</v>
      </c>
      <c r="B598" s="14">
        <f t="shared" ca="1" si="193"/>
        <v>1.0340497800000001</v>
      </c>
      <c r="C598" s="13">
        <f t="shared" ca="1" si="177"/>
        <v>1.0294792500000001</v>
      </c>
      <c r="D598" s="12">
        <f ca="1">IF(A598&lt;$B$1,VLOOKUP(A598,[1]DI!$A$4:$B$15000,2,FALSE),0)</f>
        <v>0</v>
      </c>
      <c r="E598" s="13">
        <f t="shared" ca="1" si="178"/>
        <v>1</v>
      </c>
      <c r="F598" s="13">
        <f ca="1">(TRUNC(PRODUCT($E$12:$E597),16))</f>
        <v>1.14127065207414</v>
      </c>
      <c r="G598" s="13">
        <f t="shared" ca="1" si="179"/>
        <v>1.13837691987884</v>
      </c>
      <c r="H598" s="13">
        <f t="shared" ca="1" si="180"/>
        <v>1.0025419799999999</v>
      </c>
      <c r="I598" s="12">
        <f t="shared" si="194"/>
        <v>0.1</v>
      </c>
      <c r="J598" s="30">
        <f t="shared" si="181"/>
        <v>44851</v>
      </c>
      <c r="K598" s="2">
        <f t="shared" si="182"/>
        <v>4</v>
      </c>
      <c r="L598" s="15">
        <f t="shared" si="183"/>
        <v>5</v>
      </c>
      <c r="M598" s="11">
        <f t="shared" si="184"/>
        <v>1.001892864</v>
      </c>
      <c r="N598" s="11">
        <f t="shared" ca="1" si="185"/>
        <v>1.004439656</v>
      </c>
      <c r="O598" s="15">
        <f t="shared" si="186"/>
        <v>0</v>
      </c>
      <c r="P598" s="13">
        <f t="shared" ca="1" si="187"/>
        <v>4.5705299999999997E-3</v>
      </c>
      <c r="Q598" s="19">
        <f t="shared" si="188"/>
        <v>0</v>
      </c>
      <c r="R598" s="13">
        <f t="shared" si="192"/>
        <v>0</v>
      </c>
      <c r="S598" s="13"/>
      <c r="T598" s="13"/>
      <c r="U598" s="13"/>
      <c r="V598" s="13"/>
      <c r="W598" s="4" t="str">
        <f t="shared" si="189"/>
        <v>J=</v>
      </c>
      <c r="X598" s="30">
        <f t="shared" si="190"/>
        <v>44881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36">
        <f t="shared" si="191"/>
        <v>44857</v>
      </c>
      <c r="B599" s="14">
        <f t="shared" ca="1" si="193"/>
        <v>1.0340497800000001</v>
      </c>
      <c r="C599" s="13">
        <f t="shared" ca="1" si="177"/>
        <v>1.0294792500000001</v>
      </c>
      <c r="D599" s="12">
        <f ca="1">IF(A599&lt;$B$1,VLOOKUP(A599,[1]DI!$A$4:$B$15000,2,FALSE),0)</f>
        <v>0</v>
      </c>
      <c r="E599" s="13">
        <f t="shared" ca="1" si="178"/>
        <v>1</v>
      </c>
      <c r="F599" s="13">
        <f ca="1">(TRUNC(PRODUCT($E$12:$E598),16))</f>
        <v>1.14127065207414</v>
      </c>
      <c r="G599" s="13">
        <f t="shared" ca="1" si="179"/>
        <v>1.13837691987884</v>
      </c>
      <c r="H599" s="13">
        <f t="shared" ca="1" si="180"/>
        <v>1.0025419799999999</v>
      </c>
      <c r="I599" s="12">
        <f t="shared" si="194"/>
        <v>0.1</v>
      </c>
      <c r="J599" s="30">
        <f t="shared" si="181"/>
        <v>44851</v>
      </c>
      <c r="K599" s="2">
        <f t="shared" si="182"/>
        <v>4</v>
      </c>
      <c r="L599" s="15">
        <f t="shared" si="183"/>
        <v>5</v>
      </c>
      <c r="M599" s="11">
        <f t="shared" si="184"/>
        <v>1.001892864</v>
      </c>
      <c r="N599" s="11">
        <f t="shared" ca="1" si="185"/>
        <v>1.004439656</v>
      </c>
      <c r="O599" s="15">
        <f t="shared" si="186"/>
        <v>0</v>
      </c>
      <c r="P599" s="13">
        <f t="shared" ca="1" si="187"/>
        <v>4.5705299999999997E-3</v>
      </c>
      <c r="Q599" s="19">
        <f t="shared" si="188"/>
        <v>0</v>
      </c>
      <c r="R599" s="13">
        <f t="shared" si="192"/>
        <v>0</v>
      </c>
      <c r="S599" s="13"/>
      <c r="T599" s="13"/>
      <c r="U599" s="13"/>
      <c r="V599" s="13"/>
      <c r="W599" s="4" t="str">
        <f t="shared" si="189"/>
        <v>J=</v>
      </c>
      <c r="X599" s="30">
        <f t="shared" si="190"/>
        <v>44881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36">
        <f t="shared" si="191"/>
        <v>44858</v>
      </c>
      <c r="B600" s="14">
        <f t="shared" ca="1" si="193"/>
        <v>1.0340497800000001</v>
      </c>
      <c r="C600" s="13">
        <f t="shared" ca="1" si="177"/>
        <v>1.0294792500000001</v>
      </c>
      <c r="D600" s="12">
        <f ca="1">IF(A600&lt;$B$1,VLOOKUP(A600,[1]DI!$A$4:$B$15000,2,FALSE),0)</f>
        <v>0.13650000000000001</v>
      </c>
      <c r="E600" s="13">
        <f t="shared" ca="1" si="178"/>
        <v>1.00050788</v>
      </c>
      <c r="F600" s="13">
        <f ca="1">(TRUNC(PRODUCT($E$12:$E599),16))</f>
        <v>1.14127065207414</v>
      </c>
      <c r="G600" s="13">
        <f t="shared" ca="1" si="179"/>
        <v>1.13837691987884</v>
      </c>
      <c r="H600" s="13">
        <f t="shared" ca="1" si="180"/>
        <v>1.0025419799999999</v>
      </c>
      <c r="I600" s="12">
        <f t="shared" si="194"/>
        <v>0.1</v>
      </c>
      <c r="J600" s="30">
        <f t="shared" si="181"/>
        <v>44851</v>
      </c>
      <c r="K600" s="2">
        <f t="shared" si="182"/>
        <v>5</v>
      </c>
      <c r="L600" s="15">
        <f t="shared" si="183"/>
        <v>5</v>
      </c>
      <c r="M600" s="11">
        <f t="shared" si="184"/>
        <v>1.001892864</v>
      </c>
      <c r="N600" s="11">
        <f t="shared" ca="1" si="185"/>
        <v>1.004439656</v>
      </c>
      <c r="O600" s="15">
        <f t="shared" si="186"/>
        <v>0</v>
      </c>
      <c r="P600" s="13">
        <f t="shared" ca="1" si="187"/>
        <v>4.5705299999999997E-3</v>
      </c>
      <c r="Q600" s="19">
        <f t="shared" si="188"/>
        <v>0</v>
      </c>
      <c r="R600" s="13">
        <f t="shared" si="192"/>
        <v>0</v>
      </c>
      <c r="S600" s="13"/>
      <c r="T600" s="13"/>
      <c r="U600" s="13"/>
      <c r="V600" s="13"/>
      <c r="W600" s="4" t="str">
        <f t="shared" si="189"/>
        <v>J=</v>
      </c>
      <c r="X600" s="30">
        <f t="shared" si="190"/>
        <v>44881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36">
        <f t="shared" si="191"/>
        <v>44859</v>
      </c>
      <c r="B601" s="14">
        <f t="shared" ca="1" si="193"/>
        <v>1.0349663200000001</v>
      </c>
      <c r="C601" s="13">
        <f t="shared" ca="1" si="177"/>
        <v>1.0294792500000001</v>
      </c>
      <c r="D601" s="12">
        <f ca="1">IF(A601&lt;$B$1,VLOOKUP(A601,[1]DI!$A$4:$B$15000,2,FALSE),0)</f>
        <v>0.13650000000000001</v>
      </c>
      <c r="E601" s="13">
        <f t="shared" ca="1" si="178"/>
        <v>1.00050788</v>
      </c>
      <c r="F601" s="13">
        <f ca="1">(TRUNC(PRODUCT($E$12:$E600),16))</f>
        <v>1.14185028061292</v>
      </c>
      <c r="G601" s="13">
        <f t="shared" ca="1" si="179"/>
        <v>1.13837691987884</v>
      </c>
      <c r="H601" s="13">
        <f t="shared" ca="1" si="180"/>
        <v>1.0030511499999999</v>
      </c>
      <c r="I601" s="12">
        <f t="shared" si="194"/>
        <v>0.1</v>
      </c>
      <c r="J601" s="30">
        <f t="shared" si="181"/>
        <v>44851</v>
      </c>
      <c r="K601" s="2">
        <f t="shared" si="182"/>
        <v>6</v>
      </c>
      <c r="L601" s="15">
        <f t="shared" si="183"/>
        <v>6</v>
      </c>
      <c r="M601" s="11">
        <f t="shared" si="184"/>
        <v>1.0022718669999999</v>
      </c>
      <c r="N601" s="11">
        <f t="shared" ca="1" si="185"/>
        <v>1.0053299490000001</v>
      </c>
      <c r="O601" s="15">
        <f t="shared" si="186"/>
        <v>0</v>
      </c>
      <c r="P601" s="13">
        <f t="shared" ca="1" si="187"/>
        <v>5.4870700000000001E-3</v>
      </c>
      <c r="Q601" s="19">
        <f t="shared" si="188"/>
        <v>0</v>
      </c>
      <c r="R601" s="13">
        <f t="shared" si="192"/>
        <v>0</v>
      </c>
      <c r="S601" s="13"/>
      <c r="T601" s="13"/>
      <c r="U601" s="13"/>
      <c r="V601" s="13"/>
      <c r="W601" s="4" t="str">
        <f t="shared" si="189"/>
        <v>J=</v>
      </c>
      <c r="X601" s="30">
        <f t="shared" si="190"/>
        <v>44881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36">
        <f t="shared" si="191"/>
        <v>44860</v>
      </c>
      <c r="B602" s="14">
        <f t="shared" ca="1" si="193"/>
        <v>1.03588367</v>
      </c>
      <c r="C602" s="13">
        <f t="shared" ca="1" si="177"/>
        <v>1.0294792500000001</v>
      </c>
      <c r="D602" s="12">
        <f ca="1">IF(A602&lt;$B$1,VLOOKUP(A602,[1]DI!$A$4:$B$15000,2,FALSE),0)</f>
        <v>0.13650000000000001</v>
      </c>
      <c r="E602" s="13">
        <f t="shared" ca="1" si="178"/>
        <v>1.00050788</v>
      </c>
      <c r="F602" s="13">
        <f ca="1">(TRUNC(PRODUCT($E$12:$E601),16))</f>
        <v>1.1424302035334299</v>
      </c>
      <c r="G602" s="13">
        <f t="shared" ca="1" si="179"/>
        <v>1.13837691987884</v>
      </c>
      <c r="H602" s="13">
        <f t="shared" ca="1" si="180"/>
        <v>1.00356058</v>
      </c>
      <c r="I602" s="12">
        <f t="shared" si="194"/>
        <v>0.1</v>
      </c>
      <c r="J602" s="30">
        <f t="shared" si="181"/>
        <v>44851</v>
      </c>
      <c r="K602" s="2">
        <f t="shared" si="182"/>
        <v>7</v>
      </c>
      <c r="L602" s="15">
        <f t="shared" si="183"/>
        <v>7</v>
      </c>
      <c r="M602" s="11">
        <f t="shared" si="184"/>
        <v>1.0026510129999999</v>
      </c>
      <c r="N602" s="11">
        <f t="shared" ca="1" si="185"/>
        <v>1.006221032</v>
      </c>
      <c r="O602" s="15">
        <f t="shared" si="186"/>
        <v>0</v>
      </c>
      <c r="P602" s="13">
        <f t="shared" ca="1" si="187"/>
        <v>6.4044200000000001E-3</v>
      </c>
      <c r="Q602" s="19">
        <f t="shared" si="188"/>
        <v>0</v>
      </c>
      <c r="R602" s="13">
        <f t="shared" si="192"/>
        <v>0</v>
      </c>
      <c r="S602" s="13"/>
      <c r="T602" s="13"/>
      <c r="U602" s="13"/>
      <c r="V602" s="13"/>
      <c r="W602" s="4" t="str">
        <f t="shared" si="189"/>
        <v>J=</v>
      </c>
      <c r="X602" s="30">
        <f t="shared" si="190"/>
        <v>44881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36">
        <f t="shared" si="191"/>
        <v>44861</v>
      </c>
      <c r="B603" s="14">
        <f t="shared" ca="1" si="193"/>
        <v>1.0368018300000001</v>
      </c>
      <c r="C603" s="13">
        <f t="shared" ca="1" si="177"/>
        <v>1.0294792500000001</v>
      </c>
      <c r="D603" s="12">
        <f ca="1">IF(A603&lt;$B$1,VLOOKUP(A603,[1]DI!$A$4:$B$15000,2,FALSE),0)</f>
        <v>0.13650000000000001</v>
      </c>
      <c r="E603" s="13">
        <f t="shared" ca="1" si="178"/>
        <v>1.00050788</v>
      </c>
      <c r="F603" s="13">
        <f ca="1">(TRUNC(PRODUCT($E$12:$E602),16))</f>
        <v>1.1430104209851999</v>
      </c>
      <c r="G603" s="13">
        <f t="shared" ca="1" si="179"/>
        <v>1.13837691987884</v>
      </c>
      <c r="H603" s="13">
        <f t="shared" ca="1" si="180"/>
        <v>1.0040702699999999</v>
      </c>
      <c r="I603" s="12">
        <f t="shared" si="194"/>
        <v>0.1</v>
      </c>
      <c r="J603" s="30">
        <f t="shared" si="181"/>
        <v>44851</v>
      </c>
      <c r="K603" s="2">
        <f t="shared" si="182"/>
        <v>8</v>
      </c>
      <c r="L603" s="15">
        <f t="shared" si="183"/>
        <v>8</v>
      </c>
      <c r="M603" s="11">
        <f t="shared" si="184"/>
        <v>1.003030302</v>
      </c>
      <c r="N603" s="11">
        <f t="shared" ca="1" si="185"/>
        <v>1.0071129059999999</v>
      </c>
      <c r="O603" s="15">
        <f t="shared" si="186"/>
        <v>0</v>
      </c>
      <c r="P603" s="13">
        <f t="shared" ca="1" si="187"/>
        <v>7.3225800000000004E-3</v>
      </c>
      <c r="Q603" s="19">
        <f t="shared" si="188"/>
        <v>0</v>
      </c>
      <c r="R603" s="13">
        <f t="shared" si="192"/>
        <v>0</v>
      </c>
      <c r="S603" s="13"/>
      <c r="T603" s="13"/>
      <c r="U603" s="13"/>
      <c r="V603" s="13"/>
      <c r="W603" s="4" t="str">
        <f t="shared" si="189"/>
        <v>J=</v>
      </c>
      <c r="X603" s="30">
        <f t="shared" si="190"/>
        <v>44881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36">
        <f t="shared" si="191"/>
        <v>44862</v>
      </c>
      <c r="B604" s="14">
        <f t="shared" ca="1" si="193"/>
        <v>1.0377208200000001</v>
      </c>
      <c r="C604" s="13">
        <f t="shared" ca="1" si="177"/>
        <v>1.0294792500000001</v>
      </c>
      <c r="D604" s="12">
        <f ca="1">IF(A604&lt;$B$1,VLOOKUP(A604,[1]DI!$A$4:$B$15000,2,FALSE),0)</f>
        <v>0.13650000000000001</v>
      </c>
      <c r="E604" s="13">
        <f t="shared" ca="1" si="178"/>
        <v>1.00050788</v>
      </c>
      <c r="F604" s="13">
        <f ca="1">(TRUNC(PRODUCT($E$12:$E603),16))</f>
        <v>1.14359093311781</v>
      </c>
      <c r="G604" s="13">
        <f t="shared" ca="1" si="179"/>
        <v>1.13837691987884</v>
      </c>
      <c r="H604" s="13">
        <f t="shared" ca="1" si="180"/>
        <v>1.00458022</v>
      </c>
      <c r="I604" s="12">
        <f t="shared" si="194"/>
        <v>0.1</v>
      </c>
      <c r="J604" s="30">
        <f t="shared" si="181"/>
        <v>44851</v>
      </c>
      <c r="K604" s="2">
        <f t="shared" si="182"/>
        <v>9</v>
      </c>
      <c r="L604" s="15">
        <f t="shared" si="183"/>
        <v>9</v>
      </c>
      <c r="M604" s="11">
        <f t="shared" si="184"/>
        <v>1.003409735</v>
      </c>
      <c r="N604" s="11">
        <f t="shared" ca="1" si="185"/>
        <v>1.0080055720000001</v>
      </c>
      <c r="O604" s="15">
        <f t="shared" si="186"/>
        <v>0</v>
      </c>
      <c r="P604" s="13">
        <f t="shared" ca="1" si="187"/>
        <v>8.2415700000000001E-3</v>
      </c>
      <c r="Q604" s="19">
        <f t="shared" si="188"/>
        <v>0</v>
      </c>
      <c r="R604" s="13">
        <f t="shared" si="192"/>
        <v>0</v>
      </c>
      <c r="S604" s="13"/>
      <c r="T604" s="13"/>
      <c r="U604" s="13"/>
      <c r="V604" s="13"/>
      <c r="W604" s="4" t="str">
        <f t="shared" si="189"/>
        <v>J=</v>
      </c>
      <c r="X604" s="30">
        <f t="shared" si="190"/>
        <v>44881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36">
        <f t="shared" si="191"/>
        <v>44863</v>
      </c>
      <c r="B605" s="14">
        <f t="shared" ca="1" si="193"/>
        <v>1.0386406000000001</v>
      </c>
      <c r="C605" s="13">
        <f t="shared" ca="1" si="177"/>
        <v>1.0294792500000001</v>
      </c>
      <c r="D605" s="12">
        <f ca="1">IF(A605&lt;$B$1,VLOOKUP(A605,[1]DI!$A$4:$B$15000,2,FALSE),0)</f>
        <v>0</v>
      </c>
      <c r="E605" s="13">
        <f t="shared" ca="1" si="178"/>
        <v>1</v>
      </c>
      <c r="F605" s="13">
        <f ca="1">(TRUNC(PRODUCT($E$12:$E604),16))</f>
        <v>1.1441717400809299</v>
      </c>
      <c r="G605" s="13">
        <f t="shared" ca="1" si="179"/>
        <v>1.13837691987884</v>
      </c>
      <c r="H605" s="13">
        <f t="shared" ca="1" si="180"/>
        <v>1.0050904199999999</v>
      </c>
      <c r="I605" s="12">
        <f t="shared" si="194"/>
        <v>0.1</v>
      </c>
      <c r="J605" s="30">
        <f t="shared" si="181"/>
        <v>44851</v>
      </c>
      <c r="K605" s="2">
        <f t="shared" si="182"/>
        <v>9</v>
      </c>
      <c r="L605" s="15">
        <f t="shared" si="183"/>
        <v>10</v>
      </c>
      <c r="M605" s="11">
        <f t="shared" si="184"/>
        <v>1.003789311</v>
      </c>
      <c r="N605" s="11">
        <f t="shared" ca="1" si="185"/>
        <v>1.0088990200000001</v>
      </c>
      <c r="O605" s="15">
        <f t="shared" si="186"/>
        <v>0</v>
      </c>
      <c r="P605" s="13">
        <f t="shared" ca="1" si="187"/>
        <v>9.1613500000000004E-3</v>
      </c>
      <c r="Q605" s="19">
        <f t="shared" si="188"/>
        <v>0</v>
      </c>
      <c r="R605" s="13">
        <f t="shared" si="192"/>
        <v>0</v>
      </c>
      <c r="S605" s="13"/>
      <c r="T605" s="13"/>
      <c r="U605" s="13"/>
      <c r="V605" s="13"/>
      <c r="W605" s="4" t="str">
        <f t="shared" si="189"/>
        <v>J=</v>
      </c>
      <c r="X605" s="30">
        <f t="shared" si="190"/>
        <v>44881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36">
        <f t="shared" si="191"/>
        <v>44864</v>
      </c>
      <c r="B606" s="14">
        <f t="shared" ca="1" si="193"/>
        <v>1.0386406000000001</v>
      </c>
      <c r="C606" s="13">
        <f t="shared" ca="1" si="177"/>
        <v>1.0294792500000001</v>
      </c>
      <c r="D606" s="12">
        <f ca="1">IF(A606&lt;$B$1,VLOOKUP(A606,[1]DI!$A$4:$B$15000,2,FALSE),0)</f>
        <v>0</v>
      </c>
      <c r="E606" s="13">
        <f t="shared" ca="1" si="178"/>
        <v>1</v>
      </c>
      <c r="F606" s="13">
        <f ca="1">(TRUNC(PRODUCT($E$12:$E605),16))</f>
        <v>1.1441717400809299</v>
      </c>
      <c r="G606" s="13">
        <f t="shared" ca="1" si="179"/>
        <v>1.13837691987884</v>
      </c>
      <c r="H606" s="13">
        <f t="shared" ca="1" si="180"/>
        <v>1.0050904199999999</v>
      </c>
      <c r="I606" s="12">
        <f t="shared" si="194"/>
        <v>0.1</v>
      </c>
      <c r="J606" s="30">
        <f t="shared" si="181"/>
        <v>44851</v>
      </c>
      <c r="K606" s="2">
        <f t="shared" si="182"/>
        <v>9</v>
      </c>
      <c r="L606" s="15">
        <f t="shared" si="183"/>
        <v>10</v>
      </c>
      <c r="M606" s="11">
        <f t="shared" si="184"/>
        <v>1.003789311</v>
      </c>
      <c r="N606" s="11">
        <f t="shared" ca="1" si="185"/>
        <v>1.0088990200000001</v>
      </c>
      <c r="O606" s="15">
        <f t="shared" si="186"/>
        <v>0</v>
      </c>
      <c r="P606" s="13">
        <f t="shared" ca="1" si="187"/>
        <v>9.1613500000000004E-3</v>
      </c>
      <c r="Q606" s="19">
        <f t="shared" si="188"/>
        <v>0</v>
      </c>
      <c r="R606" s="13">
        <f t="shared" si="192"/>
        <v>0</v>
      </c>
      <c r="S606" s="13"/>
      <c r="T606" s="13"/>
      <c r="U606" s="13"/>
      <c r="V606" s="13"/>
      <c r="W606" s="4" t="str">
        <f t="shared" si="189"/>
        <v>J=</v>
      </c>
      <c r="X606" s="30">
        <f t="shared" si="190"/>
        <v>44881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36">
        <f t="shared" si="191"/>
        <v>44865</v>
      </c>
      <c r="B607" s="14">
        <f t="shared" ca="1" si="193"/>
        <v>1.0386406000000001</v>
      </c>
      <c r="C607" s="13">
        <f t="shared" ca="1" si="177"/>
        <v>1.0294792500000001</v>
      </c>
      <c r="D607" s="12">
        <f ca="1">IF(A607&lt;$B$1,VLOOKUP(A607,[1]DI!$A$4:$B$15000,2,FALSE),0)</f>
        <v>0.13650000000000001</v>
      </c>
      <c r="E607" s="13">
        <f t="shared" ca="1" si="178"/>
        <v>1.00050788</v>
      </c>
      <c r="F607" s="13">
        <f ca="1">(TRUNC(PRODUCT($E$12:$E606),16))</f>
        <v>1.1441717400809299</v>
      </c>
      <c r="G607" s="13">
        <f t="shared" ca="1" si="179"/>
        <v>1.13837691987884</v>
      </c>
      <c r="H607" s="13">
        <f t="shared" ca="1" si="180"/>
        <v>1.0050904199999999</v>
      </c>
      <c r="I607" s="12">
        <f t="shared" si="194"/>
        <v>0.1</v>
      </c>
      <c r="J607" s="30">
        <f t="shared" si="181"/>
        <v>44851</v>
      </c>
      <c r="K607" s="2">
        <f t="shared" si="182"/>
        <v>10</v>
      </c>
      <c r="L607" s="15">
        <f t="shared" si="183"/>
        <v>10</v>
      </c>
      <c r="M607" s="11">
        <f t="shared" si="184"/>
        <v>1.003789311</v>
      </c>
      <c r="N607" s="11">
        <f t="shared" ca="1" si="185"/>
        <v>1.0088990200000001</v>
      </c>
      <c r="O607" s="15">
        <f t="shared" si="186"/>
        <v>0</v>
      </c>
      <c r="P607" s="13">
        <f t="shared" ca="1" si="187"/>
        <v>9.1613500000000004E-3</v>
      </c>
      <c r="Q607" s="19">
        <f t="shared" si="188"/>
        <v>0</v>
      </c>
      <c r="R607" s="13">
        <f t="shared" si="192"/>
        <v>0</v>
      </c>
      <c r="S607" s="13"/>
      <c r="T607" s="13"/>
      <c r="U607" s="13"/>
      <c r="V607" s="13"/>
      <c r="W607" s="4" t="str">
        <f t="shared" si="189"/>
        <v>J=</v>
      </c>
      <c r="X607" s="30">
        <f t="shared" si="190"/>
        <v>44881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36">
        <f t="shared" si="191"/>
        <v>44866</v>
      </c>
      <c r="B608" s="14">
        <f t="shared" ca="1" si="193"/>
        <v>1.03956121</v>
      </c>
      <c r="C608" s="13">
        <f t="shared" ca="1" si="177"/>
        <v>1.0294792500000001</v>
      </c>
      <c r="D608" s="12">
        <f ca="1">IF(A608&lt;$B$1,VLOOKUP(A608,[1]DI!$A$4:$B$15000,2,FALSE),0)</f>
        <v>0.13650000000000001</v>
      </c>
      <c r="E608" s="13">
        <f t="shared" ca="1" si="178"/>
        <v>1.00050788</v>
      </c>
      <c r="F608" s="13">
        <f ca="1">(TRUNC(PRODUCT($E$12:$E607),16))</f>
        <v>1.1447528420242801</v>
      </c>
      <c r="G608" s="13">
        <f t="shared" ca="1" si="179"/>
        <v>1.13837691987884</v>
      </c>
      <c r="H608" s="13">
        <f t="shared" ca="1" si="180"/>
        <v>1.00560089</v>
      </c>
      <c r="I608" s="12">
        <f t="shared" si="194"/>
        <v>0.1</v>
      </c>
      <c r="J608" s="30">
        <f t="shared" si="181"/>
        <v>44851</v>
      </c>
      <c r="K608" s="2">
        <f t="shared" si="182"/>
        <v>11</v>
      </c>
      <c r="L608" s="15">
        <f t="shared" si="183"/>
        <v>11</v>
      </c>
      <c r="M608" s="11">
        <f t="shared" si="184"/>
        <v>1.004169031</v>
      </c>
      <c r="N608" s="11">
        <f t="shared" ca="1" si="185"/>
        <v>1.0097932709999999</v>
      </c>
      <c r="O608" s="15">
        <f t="shared" si="186"/>
        <v>0</v>
      </c>
      <c r="P608" s="13">
        <f t="shared" ca="1" si="187"/>
        <v>1.0081959999999999E-2</v>
      </c>
      <c r="Q608" s="19">
        <f t="shared" si="188"/>
        <v>0</v>
      </c>
      <c r="R608" s="13">
        <f t="shared" si="192"/>
        <v>0</v>
      </c>
      <c r="S608" s="13"/>
      <c r="T608" s="13"/>
      <c r="U608" s="13"/>
      <c r="V608" s="13"/>
      <c r="W608" s="4" t="str">
        <f t="shared" si="189"/>
        <v>J=</v>
      </c>
      <c r="X608" s="30">
        <f t="shared" si="190"/>
        <v>44881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36">
        <f t="shared" si="191"/>
        <v>44867</v>
      </c>
      <c r="B609" s="14">
        <f t="shared" ca="1" si="193"/>
        <v>1.0404826300000001</v>
      </c>
      <c r="C609" s="13">
        <f t="shared" ca="1" si="177"/>
        <v>1.0294792500000001</v>
      </c>
      <c r="D609" s="12">
        <f ca="1">IF(A609&lt;$B$1,VLOOKUP(A609,[1]DI!$A$4:$B$15000,2,FALSE),0)</f>
        <v>0</v>
      </c>
      <c r="E609" s="13">
        <f t="shared" ca="1" si="178"/>
        <v>1</v>
      </c>
      <c r="F609" s="13">
        <f ca="1">(TRUNC(PRODUCT($E$12:$E608),16))</f>
        <v>1.1453342390976899</v>
      </c>
      <c r="G609" s="13">
        <f t="shared" ca="1" si="179"/>
        <v>1.13837691987884</v>
      </c>
      <c r="H609" s="13">
        <f t="shared" ca="1" si="180"/>
        <v>1.00611161</v>
      </c>
      <c r="I609" s="12">
        <f t="shared" si="194"/>
        <v>0.1</v>
      </c>
      <c r="J609" s="30">
        <f t="shared" si="181"/>
        <v>44851</v>
      </c>
      <c r="K609" s="2">
        <f t="shared" si="182"/>
        <v>11</v>
      </c>
      <c r="L609" s="15">
        <f t="shared" si="183"/>
        <v>12</v>
      </c>
      <c r="M609" s="11">
        <f t="shared" si="184"/>
        <v>1.0045488950000001</v>
      </c>
      <c r="N609" s="11">
        <f t="shared" ca="1" si="185"/>
        <v>1.010688306</v>
      </c>
      <c r="O609" s="15">
        <f t="shared" si="186"/>
        <v>0</v>
      </c>
      <c r="P609" s="13">
        <f t="shared" ca="1" si="187"/>
        <v>1.100338E-2</v>
      </c>
      <c r="Q609" s="19">
        <f t="shared" si="188"/>
        <v>0</v>
      </c>
      <c r="R609" s="13">
        <f t="shared" si="192"/>
        <v>0</v>
      </c>
      <c r="S609" s="13"/>
      <c r="T609" s="13"/>
      <c r="U609" s="13"/>
      <c r="V609" s="13"/>
      <c r="W609" s="4" t="str">
        <f t="shared" si="189"/>
        <v>J=</v>
      </c>
      <c r="X609" s="30">
        <f t="shared" si="190"/>
        <v>44881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36">
        <f t="shared" si="191"/>
        <v>44868</v>
      </c>
      <c r="B610" s="14">
        <f t="shared" ca="1" si="193"/>
        <v>1.0404826300000001</v>
      </c>
      <c r="C610" s="13">
        <f t="shared" ca="1" si="177"/>
        <v>1.0294792500000001</v>
      </c>
      <c r="D610" s="12">
        <f ca="1">IF(A610&lt;$B$1,VLOOKUP(A610,[1]DI!$A$4:$B$15000,2,FALSE),0)</f>
        <v>0.13650000000000001</v>
      </c>
      <c r="E610" s="13">
        <f t="shared" ca="1" si="178"/>
        <v>1.00050788</v>
      </c>
      <c r="F610" s="13">
        <f ca="1">(TRUNC(PRODUCT($E$12:$E609),16))</f>
        <v>1.1453342390976899</v>
      </c>
      <c r="G610" s="13">
        <f t="shared" ca="1" si="179"/>
        <v>1.13837691987884</v>
      </c>
      <c r="H610" s="13">
        <f t="shared" ca="1" si="180"/>
        <v>1.00611161</v>
      </c>
      <c r="I610" s="12">
        <f t="shared" si="194"/>
        <v>0.1</v>
      </c>
      <c r="J610" s="30">
        <f t="shared" si="181"/>
        <v>44851</v>
      </c>
      <c r="K610" s="2">
        <f t="shared" si="182"/>
        <v>12</v>
      </c>
      <c r="L610" s="15">
        <f t="shared" si="183"/>
        <v>12</v>
      </c>
      <c r="M610" s="11">
        <f t="shared" si="184"/>
        <v>1.0045488950000001</v>
      </c>
      <c r="N610" s="11">
        <f t="shared" ca="1" si="185"/>
        <v>1.010688306</v>
      </c>
      <c r="O610" s="15">
        <f t="shared" si="186"/>
        <v>0</v>
      </c>
      <c r="P610" s="13">
        <f t="shared" ca="1" si="187"/>
        <v>1.100338E-2</v>
      </c>
      <c r="Q610" s="19">
        <f t="shared" si="188"/>
        <v>0</v>
      </c>
      <c r="R610" s="13">
        <f t="shared" si="192"/>
        <v>0</v>
      </c>
      <c r="S610" s="13"/>
      <c r="T610" s="13"/>
      <c r="U610" s="13"/>
      <c r="V610" s="13"/>
      <c r="W610" s="4" t="str">
        <f t="shared" si="189"/>
        <v>J=</v>
      </c>
      <c r="X610" s="30">
        <f t="shared" si="190"/>
        <v>44881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36">
        <f t="shared" si="191"/>
        <v>44869</v>
      </c>
      <c r="B611" s="14">
        <f t="shared" ca="1" si="193"/>
        <v>1.04140488</v>
      </c>
      <c r="C611" s="13">
        <f t="shared" ca="1" si="177"/>
        <v>1.0294792500000001</v>
      </c>
      <c r="D611" s="12">
        <f ca="1">IF(A611&lt;$B$1,VLOOKUP(A611,[1]DI!$A$4:$B$15000,2,FALSE),0)</f>
        <v>0.13650000000000001</v>
      </c>
      <c r="E611" s="13">
        <f t="shared" ca="1" si="178"/>
        <v>1.00050788</v>
      </c>
      <c r="F611" s="13">
        <f ca="1">(TRUNC(PRODUCT($E$12:$E610),16))</f>
        <v>1.1459159314510401</v>
      </c>
      <c r="G611" s="13">
        <f t="shared" ca="1" si="179"/>
        <v>1.13837691987884</v>
      </c>
      <c r="H611" s="13">
        <f t="shared" ca="1" si="180"/>
        <v>1.0066226</v>
      </c>
      <c r="I611" s="12">
        <f t="shared" si="194"/>
        <v>0.1</v>
      </c>
      <c r="J611" s="30">
        <f t="shared" si="181"/>
        <v>44851</v>
      </c>
      <c r="K611" s="2">
        <f t="shared" si="182"/>
        <v>13</v>
      </c>
      <c r="L611" s="15">
        <f t="shared" si="183"/>
        <v>13</v>
      </c>
      <c r="M611" s="11">
        <f t="shared" si="184"/>
        <v>1.0049289020000001</v>
      </c>
      <c r="N611" s="11">
        <f t="shared" ca="1" si="185"/>
        <v>1.011584144</v>
      </c>
      <c r="O611" s="15">
        <f t="shared" si="186"/>
        <v>0</v>
      </c>
      <c r="P611" s="13">
        <f t="shared" ca="1" si="187"/>
        <v>1.192563E-2</v>
      </c>
      <c r="Q611" s="19">
        <f t="shared" si="188"/>
        <v>0</v>
      </c>
      <c r="R611" s="13">
        <f t="shared" si="192"/>
        <v>0</v>
      </c>
      <c r="S611" s="13"/>
      <c r="T611" s="13"/>
      <c r="U611" s="13"/>
      <c r="V611" s="13"/>
      <c r="W611" s="4" t="str">
        <f t="shared" si="189"/>
        <v>J=</v>
      </c>
      <c r="X611" s="30">
        <f t="shared" si="190"/>
        <v>44881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36">
        <f t="shared" si="191"/>
        <v>44870</v>
      </c>
      <c r="B612" s="14">
        <f t="shared" ca="1" si="193"/>
        <v>1.0423279400000001</v>
      </c>
      <c r="C612" s="13">
        <f t="shared" ca="1" si="177"/>
        <v>1.0294792500000001</v>
      </c>
      <c r="D612" s="12">
        <f ca="1">IF(A612&lt;$B$1,VLOOKUP(A612,[1]DI!$A$4:$B$15000,2,FALSE),0)</f>
        <v>0</v>
      </c>
      <c r="E612" s="13">
        <f t="shared" ca="1" si="178"/>
        <v>1</v>
      </c>
      <c r="F612" s="13">
        <f ca="1">(TRUNC(PRODUCT($E$12:$E611),16))</f>
        <v>1.1464979192342999</v>
      </c>
      <c r="G612" s="13">
        <f t="shared" ca="1" si="179"/>
        <v>1.13837691987884</v>
      </c>
      <c r="H612" s="13">
        <f t="shared" ca="1" si="180"/>
        <v>1.0071338400000001</v>
      </c>
      <c r="I612" s="12">
        <f t="shared" si="194"/>
        <v>0.1</v>
      </c>
      <c r="J612" s="30">
        <f t="shared" si="181"/>
        <v>44851</v>
      </c>
      <c r="K612" s="2">
        <f t="shared" si="182"/>
        <v>13</v>
      </c>
      <c r="L612" s="15">
        <f t="shared" si="183"/>
        <v>14</v>
      </c>
      <c r="M612" s="11">
        <f t="shared" si="184"/>
        <v>1.005309053</v>
      </c>
      <c r="N612" s="11">
        <f t="shared" ca="1" si="185"/>
        <v>1.012480767</v>
      </c>
      <c r="O612" s="15">
        <f t="shared" si="186"/>
        <v>0</v>
      </c>
      <c r="P612" s="13">
        <f t="shared" ca="1" si="187"/>
        <v>1.2848689999999999E-2</v>
      </c>
      <c r="Q612" s="19">
        <f t="shared" si="188"/>
        <v>0</v>
      </c>
      <c r="R612" s="13">
        <f t="shared" si="192"/>
        <v>0</v>
      </c>
      <c r="S612" s="13"/>
      <c r="T612" s="13"/>
      <c r="U612" s="13"/>
      <c r="V612" s="13"/>
      <c r="W612" s="4" t="str">
        <f t="shared" si="189"/>
        <v>J=</v>
      </c>
      <c r="X612" s="30">
        <f t="shared" si="190"/>
        <v>44881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36">
        <f t="shared" si="191"/>
        <v>44871</v>
      </c>
      <c r="B613" s="14">
        <f t="shared" ca="1" si="193"/>
        <v>1.0423279400000001</v>
      </c>
      <c r="C613" s="13">
        <f t="shared" ca="1" si="177"/>
        <v>1.0294792500000001</v>
      </c>
      <c r="D613" s="12">
        <f ca="1">IF(A613&lt;$B$1,VLOOKUP(A613,[1]DI!$A$4:$B$15000,2,FALSE),0)</f>
        <v>0</v>
      </c>
      <c r="E613" s="13">
        <f t="shared" ca="1" si="178"/>
        <v>1</v>
      </c>
      <c r="F613" s="13">
        <f ca="1">(TRUNC(PRODUCT($E$12:$E612),16))</f>
        <v>1.1464979192342999</v>
      </c>
      <c r="G613" s="13">
        <f t="shared" ca="1" si="179"/>
        <v>1.13837691987884</v>
      </c>
      <c r="H613" s="13">
        <f t="shared" ca="1" si="180"/>
        <v>1.0071338400000001</v>
      </c>
      <c r="I613" s="12">
        <f t="shared" si="194"/>
        <v>0.1</v>
      </c>
      <c r="J613" s="30">
        <f t="shared" si="181"/>
        <v>44851</v>
      </c>
      <c r="K613" s="2">
        <f t="shared" si="182"/>
        <v>13</v>
      </c>
      <c r="L613" s="15">
        <f t="shared" si="183"/>
        <v>14</v>
      </c>
      <c r="M613" s="11">
        <f t="shared" si="184"/>
        <v>1.005309053</v>
      </c>
      <c r="N613" s="11">
        <f t="shared" ca="1" si="185"/>
        <v>1.012480767</v>
      </c>
      <c r="O613" s="15">
        <f t="shared" si="186"/>
        <v>0</v>
      </c>
      <c r="P613" s="13">
        <f t="shared" ca="1" si="187"/>
        <v>1.2848689999999999E-2</v>
      </c>
      <c r="Q613" s="19">
        <f t="shared" si="188"/>
        <v>0</v>
      </c>
      <c r="R613" s="13">
        <f t="shared" si="192"/>
        <v>0</v>
      </c>
      <c r="S613" s="13"/>
      <c r="T613" s="13"/>
      <c r="U613" s="13"/>
      <c r="V613" s="13"/>
      <c r="W613" s="4" t="str">
        <f t="shared" si="189"/>
        <v>J=</v>
      </c>
      <c r="X613" s="30">
        <f t="shared" si="190"/>
        <v>44881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36">
        <f t="shared" si="191"/>
        <v>44872</v>
      </c>
      <c r="B614" s="14">
        <f t="shared" ca="1" si="193"/>
        <v>1.0423279400000001</v>
      </c>
      <c r="C614" s="13">
        <f t="shared" ca="1" si="177"/>
        <v>1.0294792500000001</v>
      </c>
      <c r="D614" s="12">
        <f ca="1">IF(A614&lt;$B$1,VLOOKUP(A614,[1]DI!$A$4:$B$15000,2,FALSE),0)</f>
        <v>0.13650000000000001</v>
      </c>
      <c r="E614" s="13">
        <f t="shared" ca="1" si="178"/>
        <v>1.00050788</v>
      </c>
      <c r="F614" s="13">
        <f ca="1">(TRUNC(PRODUCT($E$12:$E613),16))</f>
        <v>1.1464979192342999</v>
      </c>
      <c r="G614" s="13">
        <f t="shared" ca="1" si="179"/>
        <v>1.13837691987884</v>
      </c>
      <c r="H614" s="13">
        <f t="shared" ca="1" si="180"/>
        <v>1.0071338400000001</v>
      </c>
      <c r="I614" s="12">
        <f t="shared" si="194"/>
        <v>0.1</v>
      </c>
      <c r="J614" s="30">
        <f t="shared" si="181"/>
        <v>44851</v>
      </c>
      <c r="K614" s="2">
        <f t="shared" si="182"/>
        <v>14</v>
      </c>
      <c r="L614" s="15">
        <f t="shared" si="183"/>
        <v>14</v>
      </c>
      <c r="M614" s="11">
        <f t="shared" si="184"/>
        <v>1.005309053</v>
      </c>
      <c r="N614" s="11">
        <f t="shared" ca="1" si="185"/>
        <v>1.012480767</v>
      </c>
      <c r="O614" s="15">
        <f t="shared" si="186"/>
        <v>0</v>
      </c>
      <c r="P614" s="13">
        <f t="shared" ca="1" si="187"/>
        <v>1.2848689999999999E-2</v>
      </c>
      <c r="Q614" s="19">
        <f t="shared" si="188"/>
        <v>0</v>
      </c>
      <c r="R614" s="13">
        <f t="shared" si="192"/>
        <v>0</v>
      </c>
      <c r="S614" s="13"/>
      <c r="T614" s="13"/>
      <c r="U614" s="13"/>
      <c r="V614" s="13"/>
      <c r="W614" s="4" t="str">
        <f t="shared" si="189"/>
        <v>J=</v>
      </c>
      <c r="X614" s="30">
        <f t="shared" si="190"/>
        <v>44881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36">
        <f t="shared" si="191"/>
        <v>44873</v>
      </c>
      <c r="B615" s="14">
        <f t="shared" ca="1" si="193"/>
        <v>1.0432518100000001</v>
      </c>
      <c r="C615" s="13">
        <f t="shared" ca="1" si="177"/>
        <v>1.0294792500000001</v>
      </c>
      <c r="D615" s="12">
        <f ca="1">IF(A615&lt;$B$1,VLOOKUP(A615,[1]DI!$A$4:$B$15000,2,FALSE),0)</f>
        <v>0.13650000000000001</v>
      </c>
      <c r="E615" s="13">
        <f t="shared" ca="1" si="178"/>
        <v>1.00050788</v>
      </c>
      <c r="F615" s="13">
        <f ca="1">(TRUNC(PRODUCT($E$12:$E614),16))</f>
        <v>1.14708020259753</v>
      </c>
      <c r="G615" s="13">
        <f t="shared" ca="1" si="179"/>
        <v>1.13837691987884</v>
      </c>
      <c r="H615" s="13">
        <f t="shared" ca="1" si="180"/>
        <v>1.0076453400000001</v>
      </c>
      <c r="I615" s="12">
        <f t="shared" si="194"/>
        <v>0.1</v>
      </c>
      <c r="J615" s="30">
        <f t="shared" si="181"/>
        <v>44851</v>
      </c>
      <c r="K615" s="2">
        <f t="shared" si="182"/>
        <v>15</v>
      </c>
      <c r="L615" s="15">
        <f t="shared" si="183"/>
        <v>15</v>
      </c>
      <c r="M615" s="11">
        <f t="shared" si="184"/>
        <v>1.005689348</v>
      </c>
      <c r="N615" s="11">
        <f t="shared" ca="1" si="185"/>
        <v>1.0133781850000001</v>
      </c>
      <c r="O615" s="15">
        <f t="shared" si="186"/>
        <v>0</v>
      </c>
      <c r="P615" s="13">
        <f t="shared" ca="1" si="187"/>
        <v>1.377256E-2</v>
      </c>
      <c r="Q615" s="19">
        <f t="shared" si="188"/>
        <v>0</v>
      </c>
      <c r="R615" s="13">
        <f t="shared" si="192"/>
        <v>0</v>
      </c>
      <c r="S615" s="13"/>
      <c r="T615" s="13"/>
      <c r="U615" s="13"/>
      <c r="V615" s="13"/>
      <c r="W615" s="4" t="str">
        <f t="shared" si="189"/>
        <v>J=</v>
      </c>
      <c r="X615" s="30">
        <f t="shared" si="190"/>
        <v>44881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36">
        <f t="shared" si="191"/>
        <v>44874</v>
      </c>
      <c r="B616" s="14">
        <f t="shared" ca="1" si="193"/>
        <v>1.04417651</v>
      </c>
      <c r="C616" s="13">
        <f t="shared" ca="1" si="177"/>
        <v>1.0294792500000001</v>
      </c>
      <c r="D616" s="12">
        <f ca="1">IF(A616&lt;$B$1,VLOOKUP(A616,[1]DI!$A$4:$B$15000,2,FALSE),0)</f>
        <v>0.13650000000000001</v>
      </c>
      <c r="E616" s="13">
        <f t="shared" ca="1" si="178"/>
        <v>1.00050788</v>
      </c>
      <c r="F616" s="13">
        <f ca="1">(TRUNC(PRODUCT($E$12:$E615),16))</f>
        <v>1.14766278169082</v>
      </c>
      <c r="G616" s="13">
        <f t="shared" ca="1" si="179"/>
        <v>1.13837691987884</v>
      </c>
      <c r="H616" s="13">
        <f t="shared" ca="1" si="180"/>
        <v>1.00815711</v>
      </c>
      <c r="I616" s="12">
        <f t="shared" si="194"/>
        <v>0.1</v>
      </c>
      <c r="J616" s="30">
        <f t="shared" si="181"/>
        <v>44851</v>
      </c>
      <c r="K616" s="2">
        <f t="shared" si="182"/>
        <v>16</v>
      </c>
      <c r="L616" s="15">
        <f t="shared" si="183"/>
        <v>16</v>
      </c>
      <c r="M616" s="11">
        <f t="shared" si="184"/>
        <v>1.0060697869999999</v>
      </c>
      <c r="N616" s="11">
        <f t="shared" ca="1" si="185"/>
        <v>1.014276409</v>
      </c>
      <c r="O616" s="15">
        <f t="shared" si="186"/>
        <v>0</v>
      </c>
      <c r="P616" s="13">
        <f t="shared" ca="1" si="187"/>
        <v>1.469726E-2</v>
      </c>
      <c r="Q616" s="19">
        <f t="shared" si="188"/>
        <v>0</v>
      </c>
      <c r="R616" s="13">
        <f t="shared" si="192"/>
        <v>0</v>
      </c>
      <c r="S616" s="13"/>
      <c r="T616" s="13"/>
      <c r="U616" s="13"/>
      <c r="V616" s="13"/>
      <c r="W616" s="4" t="str">
        <f t="shared" si="189"/>
        <v>J=</v>
      </c>
      <c r="X616" s="30">
        <f t="shared" si="190"/>
        <v>44881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36">
        <f t="shared" si="191"/>
        <v>44875</v>
      </c>
      <c r="B617" s="14">
        <f t="shared" ca="1" si="193"/>
        <v>1.0451020200000001</v>
      </c>
      <c r="C617" s="13">
        <f t="shared" ca="1" si="177"/>
        <v>1.0294792500000001</v>
      </c>
      <c r="D617" s="12">
        <f ca="1">IF(A617&lt;$B$1,VLOOKUP(A617,[1]DI!$A$4:$B$15000,2,FALSE),0)</f>
        <v>0.13650000000000001</v>
      </c>
      <c r="E617" s="13">
        <f t="shared" ca="1" si="178"/>
        <v>1.00050788</v>
      </c>
      <c r="F617" s="13">
        <f ca="1">(TRUNC(PRODUCT($E$12:$E616),16))</f>
        <v>1.1482456566643899</v>
      </c>
      <c r="G617" s="13">
        <f t="shared" ca="1" si="179"/>
        <v>1.13837691987884</v>
      </c>
      <c r="H617" s="13">
        <f t="shared" ca="1" si="180"/>
        <v>1.0086691299999999</v>
      </c>
      <c r="I617" s="12">
        <f t="shared" si="194"/>
        <v>0.1</v>
      </c>
      <c r="J617" s="30">
        <f t="shared" si="181"/>
        <v>44851</v>
      </c>
      <c r="K617" s="2">
        <f t="shared" si="182"/>
        <v>17</v>
      </c>
      <c r="L617" s="15">
        <f t="shared" si="183"/>
        <v>17</v>
      </c>
      <c r="M617" s="11">
        <f t="shared" si="184"/>
        <v>1.00645037</v>
      </c>
      <c r="N617" s="11">
        <f t="shared" ca="1" si="185"/>
        <v>1.015175419</v>
      </c>
      <c r="O617" s="15">
        <f t="shared" si="186"/>
        <v>0</v>
      </c>
      <c r="P617" s="13">
        <f t="shared" ca="1" si="187"/>
        <v>1.5622769999999999E-2</v>
      </c>
      <c r="Q617" s="19">
        <f t="shared" si="188"/>
        <v>0</v>
      </c>
      <c r="R617" s="13">
        <f t="shared" si="192"/>
        <v>0</v>
      </c>
      <c r="S617" s="13"/>
      <c r="T617" s="13"/>
      <c r="U617" s="13"/>
      <c r="V617" s="13"/>
      <c r="W617" s="4" t="str">
        <f t="shared" si="189"/>
        <v>J=</v>
      </c>
      <c r="X617" s="30">
        <f t="shared" si="190"/>
        <v>44881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36">
        <f t="shared" si="191"/>
        <v>44876</v>
      </c>
      <c r="B618" s="14">
        <f t="shared" ca="1" si="193"/>
        <v>1.04602836</v>
      </c>
      <c r="C618" s="13">
        <f t="shared" ca="1" si="177"/>
        <v>1.0294792500000001</v>
      </c>
      <c r="D618" s="12">
        <f ca="1">IF(A618&lt;$B$1,VLOOKUP(A618,[1]DI!$A$4:$B$15000,2,FALSE),0)</f>
        <v>0.13650000000000001</v>
      </c>
      <c r="E618" s="13">
        <f t="shared" ca="1" si="178"/>
        <v>1.00050788</v>
      </c>
      <c r="F618" s="13">
        <f ca="1">(TRUNC(PRODUCT($E$12:$E617),16))</f>
        <v>1.1488288276684899</v>
      </c>
      <c r="G618" s="13">
        <f t="shared" ca="1" si="179"/>
        <v>1.13837691987884</v>
      </c>
      <c r="H618" s="13">
        <f t="shared" ca="1" si="180"/>
        <v>1.0091814100000001</v>
      </c>
      <c r="I618" s="12">
        <f t="shared" si="194"/>
        <v>0.1</v>
      </c>
      <c r="J618" s="30">
        <f t="shared" si="181"/>
        <v>44851</v>
      </c>
      <c r="K618" s="2">
        <f t="shared" si="182"/>
        <v>18</v>
      </c>
      <c r="L618" s="15">
        <f t="shared" si="183"/>
        <v>18</v>
      </c>
      <c r="M618" s="11">
        <f t="shared" si="184"/>
        <v>1.006831096</v>
      </c>
      <c r="N618" s="11">
        <f t="shared" ca="1" si="185"/>
        <v>1.016075225</v>
      </c>
      <c r="O618" s="15">
        <f t="shared" si="186"/>
        <v>0</v>
      </c>
      <c r="P618" s="13">
        <f t="shared" ca="1" si="187"/>
        <v>1.6549109999999999E-2</v>
      </c>
      <c r="Q618" s="19">
        <f t="shared" si="188"/>
        <v>0</v>
      </c>
      <c r="R618" s="13">
        <f t="shared" si="192"/>
        <v>0</v>
      </c>
      <c r="S618" s="13"/>
      <c r="T618" s="13"/>
      <c r="U618" s="13"/>
      <c r="V618" s="13"/>
      <c r="W618" s="4" t="str">
        <f t="shared" si="189"/>
        <v>J=</v>
      </c>
      <c r="X618" s="30">
        <f t="shared" si="190"/>
        <v>44881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36">
        <f t="shared" si="191"/>
        <v>44877</v>
      </c>
      <c r="B619" s="14">
        <f t="shared" ca="1" si="193"/>
        <v>1.04695552</v>
      </c>
      <c r="C619" s="13">
        <f t="shared" ca="1" si="177"/>
        <v>1.0294792500000001</v>
      </c>
      <c r="D619" s="12">
        <f ca="1">IF(A619&lt;$B$1,VLOOKUP(A619,[1]DI!$A$4:$B$15000,2,FALSE),0)</f>
        <v>0</v>
      </c>
      <c r="E619" s="13">
        <f t="shared" ca="1" si="178"/>
        <v>1</v>
      </c>
      <c r="F619" s="13">
        <f ca="1">(TRUNC(PRODUCT($E$12:$E618),16))</f>
        <v>1.1494122948534899</v>
      </c>
      <c r="G619" s="13">
        <f t="shared" ca="1" si="179"/>
        <v>1.13837691987884</v>
      </c>
      <c r="H619" s="13">
        <f t="shared" ca="1" si="180"/>
        <v>1.0096939599999999</v>
      </c>
      <c r="I619" s="12">
        <f t="shared" si="194"/>
        <v>0.1</v>
      </c>
      <c r="J619" s="30">
        <f t="shared" si="181"/>
        <v>44851</v>
      </c>
      <c r="K619" s="2">
        <f t="shared" si="182"/>
        <v>18</v>
      </c>
      <c r="L619" s="15">
        <f t="shared" si="183"/>
        <v>19</v>
      </c>
      <c r="M619" s="11">
        <f t="shared" si="184"/>
        <v>1.0072119669999999</v>
      </c>
      <c r="N619" s="11">
        <f t="shared" ca="1" si="185"/>
        <v>1.01697584</v>
      </c>
      <c r="O619" s="15">
        <f t="shared" si="186"/>
        <v>0</v>
      </c>
      <c r="P619" s="13">
        <f t="shared" ca="1" si="187"/>
        <v>1.7476269999999999E-2</v>
      </c>
      <c r="Q619" s="19">
        <f t="shared" si="188"/>
        <v>0</v>
      </c>
      <c r="R619" s="13">
        <f t="shared" si="192"/>
        <v>0</v>
      </c>
      <c r="S619" s="13"/>
      <c r="T619" s="13"/>
      <c r="U619" s="13"/>
      <c r="V619" s="13"/>
      <c r="W619" s="4" t="str">
        <f t="shared" si="189"/>
        <v>J=</v>
      </c>
      <c r="X619" s="30">
        <f t="shared" si="190"/>
        <v>44881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36">
        <f t="shared" si="191"/>
        <v>44878</v>
      </c>
      <c r="B620" s="14">
        <f t="shared" ca="1" si="193"/>
        <v>1.04695552</v>
      </c>
      <c r="C620" s="13">
        <f t="shared" ca="1" si="177"/>
        <v>1.0294792500000001</v>
      </c>
      <c r="D620" s="12">
        <f ca="1">IF(A620&lt;$B$1,VLOOKUP(A620,[1]DI!$A$4:$B$15000,2,FALSE),0)</f>
        <v>0</v>
      </c>
      <c r="E620" s="13">
        <f t="shared" ca="1" si="178"/>
        <v>1</v>
      </c>
      <c r="F620" s="13">
        <f ca="1">(TRUNC(PRODUCT($E$12:$E619),16))</f>
        <v>1.1494122948534899</v>
      </c>
      <c r="G620" s="13">
        <f t="shared" ca="1" si="179"/>
        <v>1.13837691987884</v>
      </c>
      <c r="H620" s="13">
        <f t="shared" ca="1" si="180"/>
        <v>1.0096939599999999</v>
      </c>
      <c r="I620" s="12">
        <f t="shared" si="194"/>
        <v>0.1</v>
      </c>
      <c r="J620" s="30">
        <f t="shared" si="181"/>
        <v>44851</v>
      </c>
      <c r="K620" s="2">
        <f t="shared" si="182"/>
        <v>18</v>
      </c>
      <c r="L620" s="15">
        <f t="shared" si="183"/>
        <v>19</v>
      </c>
      <c r="M620" s="11">
        <f t="shared" si="184"/>
        <v>1.0072119669999999</v>
      </c>
      <c r="N620" s="11">
        <f t="shared" ca="1" si="185"/>
        <v>1.01697584</v>
      </c>
      <c r="O620" s="15">
        <f t="shared" si="186"/>
        <v>0</v>
      </c>
      <c r="P620" s="13">
        <f t="shared" ca="1" si="187"/>
        <v>1.7476269999999999E-2</v>
      </c>
      <c r="Q620" s="19">
        <f t="shared" si="188"/>
        <v>0</v>
      </c>
      <c r="R620" s="13">
        <f t="shared" si="192"/>
        <v>0</v>
      </c>
      <c r="S620" s="13"/>
      <c r="T620" s="13"/>
      <c r="U620" s="13"/>
      <c r="V620" s="13"/>
      <c r="W620" s="4" t="str">
        <f t="shared" si="189"/>
        <v>J=</v>
      </c>
      <c r="X620" s="30">
        <f t="shared" si="190"/>
        <v>44881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36">
        <f t="shared" si="191"/>
        <v>44879</v>
      </c>
      <c r="B621" s="14">
        <f t="shared" ca="1" si="193"/>
        <v>1.04695552</v>
      </c>
      <c r="C621" s="13">
        <f t="shared" ca="1" si="177"/>
        <v>1.0294792500000001</v>
      </c>
      <c r="D621" s="12">
        <f ca="1">IF(A621&lt;$B$1,VLOOKUP(A621,[1]DI!$A$4:$B$15000,2,FALSE),0)</f>
        <v>0.13650000000000001</v>
      </c>
      <c r="E621" s="13">
        <f t="shared" ca="1" si="178"/>
        <v>1.00050788</v>
      </c>
      <c r="F621" s="13">
        <f ca="1">(TRUNC(PRODUCT($E$12:$E620),16))</f>
        <v>1.1494122948534899</v>
      </c>
      <c r="G621" s="13">
        <f t="shared" ca="1" si="179"/>
        <v>1.13837691987884</v>
      </c>
      <c r="H621" s="13">
        <f t="shared" ca="1" si="180"/>
        <v>1.0096939599999999</v>
      </c>
      <c r="I621" s="12">
        <f t="shared" si="194"/>
        <v>0.1</v>
      </c>
      <c r="J621" s="30">
        <f t="shared" si="181"/>
        <v>44851</v>
      </c>
      <c r="K621" s="2">
        <f t="shared" si="182"/>
        <v>19</v>
      </c>
      <c r="L621" s="15">
        <f t="shared" si="183"/>
        <v>19</v>
      </c>
      <c r="M621" s="11">
        <f t="shared" si="184"/>
        <v>1.0072119669999999</v>
      </c>
      <c r="N621" s="11">
        <f t="shared" ca="1" si="185"/>
        <v>1.01697584</v>
      </c>
      <c r="O621" s="15">
        <f t="shared" si="186"/>
        <v>0</v>
      </c>
      <c r="P621" s="13">
        <f t="shared" ca="1" si="187"/>
        <v>1.7476269999999999E-2</v>
      </c>
      <c r="Q621" s="19">
        <f t="shared" si="188"/>
        <v>0</v>
      </c>
      <c r="R621" s="13">
        <f t="shared" si="192"/>
        <v>0</v>
      </c>
      <c r="S621" s="13"/>
      <c r="T621" s="13"/>
      <c r="U621" s="13"/>
      <c r="V621" s="13"/>
      <c r="W621" s="4" t="str">
        <f t="shared" si="189"/>
        <v>J=</v>
      </c>
      <c r="X621" s="30">
        <f t="shared" si="190"/>
        <v>44881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36">
        <f t="shared" si="191"/>
        <v>44880</v>
      </c>
      <c r="B622" s="14">
        <f t="shared" ca="1" si="193"/>
        <v>1.04788349</v>
      </c>
      <c r="C622" s="13">
        <f t="shared" ca="1" si="177"/>
        <v>1.0294792500000001</v>
      </c>
      <c r="D622" s="12">
        <f ca="1">IF(A622&lt;$B$1,VLOOKUP(A622,[1]DI!$A$4:$B$15000,2,FALSE),0)</f>
        <v>0</v>
      </c>
      <c r="E622" s="13">
        <f t="shared" ca="1" si="178"/>
        <v>1</v>
      </c>
      <c r="F622" s="13">
        <f ca="1">(TRUNC(PRODUCT($E$12:$E621),16))</f>
        <v>1.1499960583697999</v>
      </c>
      <c r="G622" s="13">
        <f t="shared" ca="1" si="179"/>
        <v>1.13837691987884</v>
      </c>
      <c r="H622" s="13">
        <f t="shared" ca="1" si="180"/>
        <v>1.01020676</v>
      </c>
      <c r="I622" s="12">
        <f t="shared" si="194"/>
        <v>0.1</v>
      </c>
      <c r="J622" s="30">
        <f t="shared" si="181"/>
        <v>44851</v>
      </c>
      <c r="K622" s="2">
        <f t="shared" si="182"/>
        <v>19</v>
      </c>
      <c r="L622" s="15">
        <f t="shared" si="183"/>
        <v>20</v>
      </c>
      <c r="M622" s="11">
        <f t="shared" si="184"/>
        <v>1.007592982</v>
      </c>
      <c r="N622" s="11">
        <f t="shared" ca="1" si="185"/>
        <v>1.017877242</v>
      </c>
      <c r="O622" s="15">
        <f t="shared" si="186"/>
        <v>0</v>
      </c>
      <c r="P622" s="13">
        <f t="shared" ca="1" si="187"/>
        <v>1.8404239999999999E-2</v>
      </c>
      <c r="Q622" s="19">
        <f t="shared" si="188"/>
        <v>0</v>
      </c>
      <c r="R622" s="13">
        <f t="shared" si="192"/>
        <v>0</v>
      </c>
      <c r="S622" s="13"/>
      <c r="T622" s="13"/>
      <c r="U622" s="13"/>
      <c r="V622" s="13"/>
      <c r="W622" s="4" t="str">
        <f t="shared" si="189"/>
        <v>J=</v>
      </c>
      <c r="X622" s="30">
        <f t="shared" si="190"/>
        <v>44881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36">
        <f t="shared" si="191"/>
        <v>44881</v>
      </c>
      <c r="B623" s="14">
        <f t="shared" ca="1" si="193"/>
        <v>1.04788349</v>
      </c>
      <c r="C623" s="13">
        <f t="shared" ca="1" si="177"/>
        <v>1.0294792500000001</v>
      </c>
      <c r="D623" s="12">
        <f ca="1">IF(A623&lt;$B$1,VLOOKUP(A623,[1]DI!$A$4:$B$15000,2,FALSE),0)</f>
        <v>0.13650000000000001</v>
      </c>
      <c r="E623" s="13">
        <f t="shared" ca="1" si="178"/>
        <v>1.00050788</v>
      </c>
      <c r="F623" s="13">
        <f ca="1">(TRUNC(PRODUCT($E$12:$E622),16))</f>
        <v>1.1499960583697999</v>
      </c>
      <c r="G623" s="13">
        <f t="shared" ca="1" si="179"/>
        <v>1.13837691987884</v>
      </c>
      <c r="H623" s="13">
        <f t="shared" ca="1" si="180"/>
        <v>1.01020676</v>
      </c>
      <c r="I623" s="12">
        <f t="shared" si="194"/>
        <v>0.1</v>
      </c>
      <c r="J623" s="30">
        <f t="shared" si="181"/>
        <v>44851</v>
      </c>
      <c r="K623" s="2">
        <f t="shared" si="182"/>
        <v>20</v>
      </c>
      <c r="L623" s="15">
        <f t="shared" si="183"/>
        <v>20</v>
      </c>
      <c r="M623" s="11">
        <f t="shared" si="184"/>
        <v>1.007592982</v>
      </c>
      <c r="N623" s="11">
        <f t="shared" ca="1" si="185"/>
        <v>1.017877242</v>
      </c>
      <c r="O623" s="15">
        <f t="shared" si="186"/>
        <v>7</v>
      </c>
      <c r="P623" s="13">
        <f t="shared" ca="1" si="187"/>
        <v>1.8404239999999999E-2</v>
      </c>
      <c r="Q623" s="19">
        <f t="shared" si="188"/>
        <v>0</v>
      </c>
      <c r="R623" s="13">
        <f t="shared" si="192"/>
        <v>0</v>
      </c>
      <c r="S623" s="13"/>
      <c r="T623" s="13"/>
      <c r="U623" s="13"/>
      <c r="V623" s="13"/>
      <c r="W623" s="4" t="str">
        <f t="shared" si="189"/>
        <v>J=</v>
      </c>
      <c r="X623" s="30">
        <f t="shared" si="190"/>
        <v>44881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36">
        <f t="shared" si="191"/>
        <v>44882</v>
      </c>
      <c r="B624" s="14">
        <f t="shared" ca="1" si="193"/>
        <v>1.0303917300000001</v>
      </c>
      <c r="C624" s="13">
        <f t="shared" ca="1" si="177"/>
        <v>1.0294792500000001</v>
      </c>
      <c r="D624" s="12">
        <f ca="1">IF(A624&lt;$B$1,VLOOKUP(A624,[1]DI!$A$4:$B$15000,2,FALSE),0)</f>
        <v>0.13650000000000001</v>
      </c>
      <c r="E624" s="13">
        <f t="shared" ca="1" si="178"/>
        <v>1.00050788</v>
      </c>
      <c r="F624" s="13">
        <f ca="1">(TRUNC(PRODUCT($E$12:$E623),16))</f>
        <v>1.1505801183679201</v>
      </c>
      <c r="G624" s="13">
        <f t="shared" ca="1" si="179"/>
        <v>1.1499960583697999</v>
      </c>
      <c r="H624" s="13">
        <f t="shared" ca="1" si="180"/>
        <v>1.00050788</v>
      </c>
      <c r="I624" s="12">
        <f t="shared" si="194"/>
        <v>0.1</v>
      </c>
      <c r="J624" s="30">
        <f t="shared" si="181"/>
        <v>44881</v>
      </c>
      <c r="K624" s="2">
        <f t="shared" si="182"/>
        <v>1</v>
      </c>
      <c r="L624" s="15">
        <f t="shared" si="183"/>
        <v>1</v>
      </c>
      <c r="M624" s="11">
        <f t="shared" si="184"/>
        <v>1.000378287</v>
      </c>
      <c r="N624" s="11">
        <f t="shared" ca="1" si="185"/>
        <v>1.0008863589999999</v>
      </c>
      <c r="O624" s="15">
        <f t="shared" si="186"/>
        <v>0</v>
      </c>
      <c r="P624" s="13">
        <f t="shared" ca="1" si="187"/>
        <v>9.1248000000000002E-4</v>
      </c>
      <c r="Q624" s="19">
        <f t="shared" si="188"/>
        <v>0</v>
      </c>
      <c r="R624" s="13">
        <f t="shared" si="192"/>
        <v>0</v>
      </c>
      <c r="S624" s="13"/>
      <c r="T624" s="13"/>
      <c r="U624" s="13"/>
      <c r="V624" s="13"/>
      <c r="W624" s="4" t="str">
        <f t="shared" si="189"/>
        <v>A+J=</v>
      </c>
      <c r="X624" s="30">
        <f t="shared" si="190"/>
        <v>44985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36">
        <f t="shared" si="191"/>
        <v>44883</v>
      </c>
      <c r="B625" s="14">
        <f t="shared" ca="1" si="193"/>
        <v>1.0313050300000002</v>
      </c>
      <c r="C625" s="13">
        <f t="shared" ca="1" si="177"/>
        <v>1.0294792500000001</v>
      </c>
      <c r="D625" s="12">
        <f ca="1">IF(A625&lt;$B$1,VLOOKUP(A625,[1]DI!$A$4:$B$15000,2,FALSE),0)</f>
        <v>0.13650000000000001</v>
      </c>
      <c r="E625" s="13">
        <f t="shared" ca="1" si="178"/>
        <v>1.00050788</v>
      </c>
      <c r="F625" s="13">
        <f ca="1">(TRUNC(PRODUCT($E$12:$E624),16))</f>
        <v>1.15116447499844</v>
      </c>
      <c r="G625" s="13">
        <f t="shared" ca="1" si="179"/>
        <v>1.1499960583697999</v>
      </c>
      <c r="H625" s="13">
        <f t="shared" ca="1" si="180"/>
        <v>1.00101602</v>
      </c>
      <c r="I625" s="12">
        <f t="shared" si="194"/>
        <v>0.1</v>
      </c>
      <c r="J625" s="30">
        <f t="shared" si="181"/>
        <v>44881</v>
      </c>
      <c r="K625" s="2">
        <f t="shared" si="182"/>
        <v>2</v>
      </c>
      <c r="L625" s="15">
        <f t="shared" si="183"/>
        <v>2</v>
      </c>
      <c r="M625" s="11">
        <f t="shared" si="184"/>
        <v>1.0007567159999999</v>
      </c>
      <c r="N625" s="11">
        <f t="shared" ca="1" si="185"/>
        <v>1.0017735050000001</v>
      </c>
      <c r="O625" s="15">
        <f t="shared" si="186"/>
        <v>0</v>
      </c>
      <c r="P625" s="13">
        <f t="shared" ca="1" si="187"/>
        <v>1.8257799999999999E-3</v>
      </c>
      <c r="Q625" s="19">
        <f t="shared" si="188"/>
        <v>0</v>
      </c>
      <c r="R625" s="13">
        <f t="shared" si="192"/>
        <v>0</v>
      </c>
      <c r="S625" s="13"/>
      <c r="T625" s="13"/>
      <c r="U625" s="13"/>
      <c r="V625" s="13"/>
      <c r="W625" s="4" t="str">
        <f t="shared" si="189"/>
        <v>A+J=</v>
      </c>
      <c r="X625" s="30">
        <f t="shared" si="190"/>
        <v>44985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36">
        <f t="shared" si="191"/>
        <v>44884</v>
      </c>
      <c r="B626" s="14">
        <f t="shared" ca="1" si="193"/>
        <v>1.0322191300000001</v>
      </c>
      <c r="C626" s="13">
        <f t="shared" ca="1" si="177"/>
        <v>1.0294792500000001</v>
      </c>
      <c r="D626" s="12">
        <f ca="1">IF(A626&lt;$B$1,VLOOKUP(A626,[1]DI!$A$4:$B$15000,2,FALSE),0)</f>
        <v>0</v>
      </c>
      <c r="E626" s="13">
        <f t="shared" ca="1" si="178"/>
        <v>1</v>
      </c>
      <c r="F626" s="13">
        <f ca="1">(TRUNC(PRODUCT($E$12:$E625),16))</f>
        <v>1.1517491284120001</v>
      </c>
      <c r="G626" s="13">
        <f t="shared" ca="1" si="179"/>
        <v>1.1499960583697999</v>
      </c>
      <c r="H626" s="13">
        <f t="shared" ca="1" si="180"/>
        <v>1.00152441</v>
      </c>
      <c r="I626" s="12">
        <f t="shared" si="194"/>
        <v>0.1</v>
      </c>
      <c r="J626" s="30">
        <f t="shared" si="181"/>
        <v>44881</v>
      </c>
      <c r="K626" s="2">
        <f t="shared" si="182"/>
        <v>2</v>
      </c>
      <c r="L626" s="15">
        <f t="shared" si="183"/>
        <v>3</v>
      </c>
      <c r="M626" s="11">
        <f t="shared" si="184"/>
        <v>1.001135289</v>
      </c>
      <c r="N626" s="11">
        <f t="shared" ca="1" si="185"/>
        <v>1.0026614300000001</v>
      </c>
      <c r="O626" s="15">
        <f t="shared" si="186"/>
        <v>0</v>
      </c>
      <c r="P626" s="13">
        <f t="shared" ca="1" si="187"/>
        <v>2.7398800000000001E-3</v>
      </c>
      <c r="Q626" s="19">
        <f t="shared" si="188"/>
        <v>0</v>
      </c>
      <c r="R626" s="13">
        <f t="shared" si="192"/>
        <v>0</v>
      </c>
      <c r="S626" s="13"/>
      <c r="T626" s="13"/>
      <c r="U626" s="13"/>
      <c r="V626" s="13"/>
      <c r="W626" s="4" t="str">
        <f t="shared" si="189"/>
        <v>A+J=</v>
      </c>
      <c r="X626" s="30">
        <f t="shared" si="190"/>
        <v>44985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36">
        <f t="shared" si="191"/>
        <v>44885</v>
      </c>
      <c r="B627" s="14">
        <f t="shared" ca="1" si="193"/>
        <v>1.0322191300000001</v>
      </c>
      <c r="C627" s="13">
        <f t="shared" ca="1" si="177"/>
        <v>1.0294792500000001</v>
      </c>
      <c r="D627" s="12">
        <f ca="1">IF(A627&lt;$B$1,VLOOKUP(A627,[1]DI!$A$4:$B$15000,2,FALSE),0)</f>
        <v>0</v>
      </c>
      <c r="E627" s="13">
        <f t="shared" ca="1" si="178"/>
        <v>1</v>
      </c>
      <c r="F627" s="13">
        <f ca="1">(TRUNC(PRODUCT($E$12:$E626),16))</f>
        <v>1.1517491284120001</v>
      </c>
      <c r="G627" s="13">
        <f t="shared" ca="1" si="179"/>
        <v>1.1499960583697999</v>
      </c>
      <c r="H627" s="13">
        <f t="shared" ca="1" si="180"/>
        <v>1.00152441</v>
      </c>
      <c r="I627" s="12">
        <f t="shared" si="194"/>
        <v>0.1</v>
      </c>
      <c r="J627" s="30">
        <f t="shared" si="181"/>
        <v>44881</v>
      </c>
      <c r="K627" s="2">
        <f t="shared" si="182"/>
        <v>2</v>
      </c>
      <c r="L627" s="15">
        <f t="shared" si="183"/>
        <v>3</v>
      </c>
      <c r="M627" s="11">
        <f t="shared" si="184"/>
        <v>1.001135289</v>
      </c>
      <c r="N627" s="11">
        <f t="shared" ca="1" si="185"/>
        <v>1.0026614300000001</v>
      </c>
      <c r="O627" s="15">
        <f t="shared" si="186"/>
        <v>0</v>
      </c>
      <c r="P627" s="13">
        <f t="shared" ca="1" si="187"/>
        <v>2.7398800000000001E-3</v>
      </c>
      <c r="Q627" s="19">
        <f t="shared" si="188"/>
        <v>0</v>
      </c>
      <c r="R627" s="13">
        <f t="shared" si="192"/>
        <v>0</v>
      </c>
      <c r="S627" s="13"/>
      <c r="T627" s="13"/>
      <c r="U627" s="13"/>
      <c r="V627" s="13"/>
      <c r="W627" s="4" t="str">
        <f t="shared" si="189"/>
        <v>A+J=</v>
      </c>
      <c r="X627" s="30">
        <f t="shared" si="190"/>
        <v>44985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36">
        <f t="shared" si="191"/>
        <v>44886</v>
      </c>
      <c r="B628" s="14">
        <f t="shared" ca="1" si="193"/>
        <v>1.0322191300000001</v>
      </c>
      <c r="C628" s="13">
        <f t="shared" ca="1" si="177"/>
        <v>1.0294792500000001</v>
      </c>
      <c r="D628" s="12">
        <f ca="1">IF(A628&lt;$B$1,VLOOKUP(A628,[1]DI!$A$4:$B$15000,2,FALSE),0)</f>
        <v>0.13650000000000001</v>
      </c>
      <c r="E628" s="13">
        <f t="shared" ca="1" si="178"/>
        <v>1.00050788</v>
      </c>
      <c r="F628" s="13">
        <f ca="1">(TRUNC(PRODUCT($E$12:$E627),16))</f>
        <v>1.1517491284120001</v>
      </c>
      <c r="G628" s="13">
        <f t="shared" ca="1" si="179"/>
        <v>1.1499960583697999</v>
      </c>
      <c r="H628" s="13">
        <f t="shared" ca="1" si="180"/>
        <v>1.00152441</v>
      </c>
      <c r="I628" s="12">
        <f t="shared" si="194"/>
        <v>0.1</v>
      </c>
      <c r="J628" s="30">
        <f t="shared" si="181"/>
        <v>44881</v>
      </c>
      <c r="K628" s="2">
        <f t="shared" si="182"/>
        <v>3</v>
      </c>
      <c r="L628" s="15">
        <f t="shared" si="183"/>
        <v>3</v>
      </c>
      <c r="M628" s="11">
        <f t="shared" si="184"/>
        <v>1.001135289</v>
      </c>
      <c r="N628" s="11">
        <f t="shared" ca="1" si="185"/>
        <v>1.0026614300000001</v>
      </c>
      <c r="O628" s="15">
        <f t="shared" si="186"/>
        <v>0</v>
      </c>
      <c r="P628" s="13">
        <f t="shared" ca="1" si="187"/>
        <v>2.7398800000000001E-3</v>
      </c>
      <c r="Q628" s="19">
        <f t="shared" si="188"/>
        <v>0</v>
      </c>
      <c r="R628" s="13">
        <f t="shared" si="192"/>
        <v>0</v>
      </c>
      <c r="S628" s="13"/>
      <c r="T628" s="13"/>
      <c r="U628" s="13"/>
      <c r="V628" s="13"/>
      <c r="W628" s="4" t="str">
        <f t="shared" si="189"/>
        <v>A+J=</v>
      </c>
      <c r="X628" s="30">
        <f t="shared" si="190"/>
        <v>44985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36">
        <f t="shared" si="191"/>
        <v>44887</v>
      </c>
      <c r="B629" s="14">
        <f t="shared" ca="1" si="193"/>
        <v>1.0331340500000001</v>
      </c>
      <c r="C629" s="13">
        <f t="shared" ca="1" si="177"/>
        <v>1.0294792500000001</v>
      </c>
      <c r="D629" s="12">
        <f ca="1">IF(A629&lt;$B$1,VLOOKUP(A629,[1]DI!$A$4:$B$15000,2,FALSE),0)</f>
        <v>0.13650000000000001</v>
      </c>
      <c r="E629" s="13">
        <f t="shared" ca="1" si="178"/>
        <v>1.00050788</v>
      </c>
      <c r="F629" s="13">
        <f ca="1">(TRUNC(PRODUCT($E$12:$E628),16))</f>
        <v>1.1523340787593399</v>
      </c>
      <c r="G629" s="13">
        <f t="shared" ca="1" si="179"/>
        <v>1.1499960583697999</v>
      </c>
      <c r="H629" s="13">
        <f t="shared" ca="1" si="180"/>
        <v>1.00203307</v>
      </c>
      <c r="I629" s="12">
        <f t="shared" si="194"/>
        <v>0.1</v>
      </c>
      <c r="J629" s="30">
        <f t="shared" si="181"/>
        <v>44881</v>
      </c>
      <c r="K629" s="2">
        <f t="shared" si="182"/>
        <v>4</v>
      </c>
      <c r="L629" s="15">
        <f t="shared" si="183"/>
        <v>4</v>
      </c>
      <c r="M629" s="11">
        <f t="shared" si="184"/>
        <v>1.001514005</v>
      </c>
      <c r="N629" s="11">
        <f t="shared" ca="1" si="185"/>
        <v>1.0035501529999999</v>
      </c>
      <c r="O629" s="15">
        <f t="shared" si="186"/>
        <v>0</v>
      </c>
      <c r="P629" s="13">
        <f t="shared" ca="1" si="187"/>
        <v>3.6548000000000001E-3</v>
      </c>
      <c r="Q629" s="19">
        <f t="shared" si="188"/>
        <v>0</v>
      </c>
      <c r="R629" s="13">
        <f t="shared" si="192"/>
        <v>0</v>
      </c>
      <c r="S629" s="13"/>
      <c r="T629" s="13"/>
      <c r="U629" s="13"/>
      <c r="V629" s="13"/>
      <c r="W629" s="4" t="str">
        <f t="shared" si="189"/>
        <v>A+J=</v>
      </c>
      <c r="X629" s="30">
        <f t="shared" si="190"/>
        <v>44985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36">
        <f t="shared" si="191"/>
        <v>44888</v>
      </c>
      <c r="B630" s="14">
        <f t="shared" ca="1" si="193"/>
        <v>1.0340497800000001</v>
      </c>
      <c r="C630" s="13">
        <f t="shared" ca="1" si="177"/>
        <v>1.0294792500000001</v>
      </c>
      <c r="D630" s="12">
        <f ca="1">IF(A630&lt;$B$1,VLOOKUP(A630,[1]DI!$A$4:$B$15000,2,FALSE),0)</f>
        <v>0.13650000000000001</v>
      </c>
      <c r="E630" s="13">
        <f t="shared" ca="1" si="178"/>
        <v>1.00050788</v>
      </c>
      <c r="F630" s="13">
        <f ca="1">(TRUNC(PRODUCT($E$12:$E629),16))</f>
        <v>1.15291932619126</v>
      </c>
      <c r="G630" s="13">
        <f t="shared" ca="1" si="179"/>
        <v>1.1499960583697999</v>
      </c>
      <c r="H630" s="13">
        <f t="shared" ca="1" si="180"/>
        <v>1.0025419799999999</v>
      </c>
      <c r="I630" s="12">
        <f t="shared" si="194"/>
        <v>0.1</v>
      </c>
      <c r="J630" s="30">
        <f t="shared" si="181"/>
        <v>44881</v>
      </c>
      <c r="K630" s="2">
        <f t="shared" si="182"/>
        <v>5</v>
      </c>
      <c r="L630" s="15">
        <f t="shared" si="183"/>
        <v>5</v>
      </c>
      <c r="M630" s="11">
        <f t="shared" si="184"/>
        <v>1.001892864</v>
      </c>
      <c r="N630" s="11">
        <f t="shared" ca="1" si="185"/>
        <v>1.004439656</v>
      </c>
      <c r="O630" s="15">
        <f t="shared" si="186"/>
        <v>0</v>
      </c>
      <c r="P630" s="13">
        <f t="shared" ca="1" si="187"/>
        <v>4.5705299999999997E-3</v>
      </c>
      <c r="Q630" s="19">
        <f t="shared" si="188"/>
        <v>0</v>
      </c>
      <c r="R630" s="13">
        <f t="shared" si="192"/>
        <v>0</v>
      </c>
      <c r="S630" s="13"/>
      <c r="T630" s="13"/>
      <c r="U630" s="13"/>
      <c r="V630" s="13"/>
      <c r="W630" s="4" t="str">
        <f t="shared" si="189"/>
        <v>A+J=</v>
      </c>
      <c r="X630" s="30">
        <f t="shared" si="190"/>
        <v>44985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36">
        <f t="shared" si="191"/>
        <v>44889</v>
      </c>
      <c r="B631" s="14">
        <f t="shared" ca="1" si="193"/>
        <v>1.0349663200000001</v>
      </c>
      <c r="C631" s="13">
        <f t="shared" ca="1" si="177"/>
        <v>1.0294792500000001</v>
      </c>
      <c r="D631" s="12">
        <f ca="1">IF(A631&lt;$B$1,VLOOKUP(A631,[1]DI!$A$4:$B$15000,2,FALSE),0)</f>
        <v>0.13650000000000001</v>
      </c>
      <c r="E631" s="13">
        <f t="shared" ca="1" si="178"/>
        <v>1.00050788</v>
      </c>
      <c r="F631" s="13">
        <f ca="1">(TRUNC(PRODUCT($E$12:$E630),16))</f>
        <v>1.1535048708586499</v>
      </c>
      <c r="G631" s="13">
        <f t="shared" ca="1" si="179"/>
        <v>1.1499960583697999</v>
      </c>
      <c r="H631" s="13">
        <f t="shared" ca="1" si="180"/>
        <v>1.0030511499999999</v>
      </c>
      <c r="I631" s="12">
        <f t="shared" si="194"/>
        <v>0.1</v>
      </c>
      <c r="J631" s="30">
        <f t="shared" si="181"/>
        <v>44881</v>
      </c>
      <c r="K631" s="2">
        <f t="shared" si="182"/>
        <v>6</v>
      </c>
      <c r="L631" s="15">
        <f t="shared" si="183"/>
        <v>6</v>
      </c>
      <c r="M631" s="11">
        <f t="shared" si="184"/>
        <v>1.0022718669999999</v>
      </c>
      <c r="N631" s="11">
        <f t="shared" ca="1" si="185"/>
        <v>1.0053299490000001</v>
      </c>
      <c r="O631" s="15">
        <f t="shared" si="186"/>
        <v>0</v>
      </c>
      <c r="P631" s="13">
        <f t="shared" ca="1" si="187"/>
        <v>5.4870700000000001E-3</v>
      </c>
      <c r="Q631" s="19">
        <f t="shared" si="188"/>
        <v>0</v>
      </c>
      <c r="R631" s="13">
        <f t="shared" si="192"/>
        <v>0</v>
      </c>
      <c r="S631" s="13"/>
      <c r="T631" s="13"/>
      <c r="U631" s="13"/>
      <c r="V631" s="13"/>
      <c r="W631" s="4" t="str">
        <f t="shared" si="189"/>
        <v>A+J=</v>
      </c>
      <c r="X631" s="30">
        <f t="shared" si="190"/>
        <v>44985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36">
        <f t="shared" si="191"/>
        <v>44890</v>
      </c>
      <c r="B632" s="14">
        <f t="shared" ca="1" si="193"/>
        <v>1.03588367</v>
      </c>
      <c r="C632" s="13">
        <f t="shared" ca="1" si="177"/>
        <v>1.0294792500000001</v>
      </c>
      <c r="D632" s="12">
        <f ca="1">IF(A632&lt;$B$1,VLOOKUP(A632,[1]DI!$A$4:$B$15000,2,FALSE),0)</f>
        <v>0.13650000000000001</v>
      </c>
      <c r="E632" s="13">
        <f t="shared" ca="1" si="178"/>
        <v>1.00050788</v>
      </c>
      <c r="F632" s="13">
        <f ca="1">(TRUNC(PRODUCT($E$12:$E631),16))</f>
        <v>1.15409071291246</v>
      </c>
      <c r="G632" s="13">
        <f t="shared" ca="1" si="179"/>
        <v>1.1499960583697999</v>
      </c>
      <c r="H632" s="13">
        <f t="shared" ca="1" si="180"/>
        <v>1.00356058</v>
      </c>
      <c r="I632" s="12">
        <f t="shared" si="194"/>
        <v>0.1</v>
      </c>
      <c r="J632" s="30">
        <f t="shared" si="181"/>
        <v>44881</v>
      </c>
      <c r="K632" s="2">
        <f t="shared" si="182"/>
        <v>7</v>
      </c>
      <c r="L632" s="15">
        <f t="shared" si="183"/>
        <v>7</v>
      </c>
      <c r="M632" s="11">
        <f t="shared" si="184"/>
        <v>1.0026510129999999</v>
      </c>
      <c r="N632" s="11">
        <f t="shared" ca="1" si="185"/>
        <v>1.006221032</v>
      </c>
      <c r="O632" s="15">
        <f t="shared" si="186"/>
        <v>0</v>
      </c>
      <c r="P632" s="13">
        <f t="shared" ca="1" si="187"/>
        <v>6.4044200000000001E-3</v>
      </c>
      <c r="Q632" s="19">
        <f t="shared" si="188"/>
        <v>0</v>
      </c>
      <c r="R632" s="13">
        <f t="shared" si="192"/>
        <v>0</v>
      </c>
      <c r="S632" s="13"/>
      <c r="T632" s="13"/>
      <c r="U632" s="13"/>
      <c r="V632" s="13"/>
      <c r="W632" s="4" t="str">
        <f t="shared" si="189"/>
        <v>A+J=</v>
      </c>
      <c r="X632" s="30">
        <f t="shared" si="190"/>
        <v>44985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36">
        <f t="shared" si="191"/>
        <v>44891</v>
      </c>
      <c r="B633" s="14">
        <f t="shared" ca="1" si="193"/>
        <v>1.0368018300000001</v>
      </c>
      <c r="C633" s="13">
        <f t="shared" ref="C633:C653" ca="1" si="195">(C632-R632)</f>
        <v>1.0294792500000001</v>
      </c>
      <c r="D633" s="12">
        <f ca="1">IF(A633&lt;$B$1,VLOOKUP(A633,[1]DI!$A$4:$B$15000,2,FALSE),0)</f>
        <v>0</v>
      </c>
      <c r="E633" s="13">
        <f t="shared" ref="E633:E652" ca="1" si="196">ROUND(((1+D633)^(1/252)),8)</f>
        <v>1</v>
      </c>
      <c r="F633" s="13">
        <f ca="1">(TRUNC(PRODUCT($E$12:$E632),16))</f>
        <v>1.1546768525037301</v>
      </c>
      <c r="G633" s="13">
        <f t="shared" ref="G633:G652" ca="1" si="197">IF(O632&gt;0,F632,G632)</f>
        <v>1.1499960583697999</v>
      </c>
      <c r="H633" s="13">
        <f t="shared" ref="H633:H652" ca="1" si="198">ROUND(F633/G633,8)</f>
        <v>1.0040702699999999</v>
      </c>
      <c r="I633" s="12">
        <f t="shared" si="194"/>
        <v>0.1</v>
      </c>
      <c r="J633" s="30">
        <f t="shared" ref="J633:J652" si="199">IF(O632&gt;0,VLOOKUP(O632,Z$12:AJ$150,2),J632)</f>
        <v>44881</v>
      </c>
      <c r="K633" s="2">
        <f t="shared" ref="K633:K652" si="200">IF(A633&gt;J633,IF(NETWORKDAYS(J633,A633,$Z$160:$Z$544)-1=0,1,NETWORKDAYS(J633,A633,$Z$160:$Z$544)-1),0)</f>
        <v>7</v>
      </c>
      <c r="L633" s="15">
        <f t="shared" ref="L633:L652" si="201">IF(AND(K633=1,K632=1),1,IF(K633&gt;0,IF(K633=K632,K633+1,K633),0))</f>
        <v>8</v>
      </c>
      <c r="M633" s="11">
        <f t="shared" ref="M633:M652" si="202">ROUND((I633+1)^(L633/252),9)</f>
        <v>1.003030302</v>
      </c>
      <c r="N633" s="11">
        <f t="shared" ref="N633:N652" ca="1" si="203">ROUND(H633*M633,9)</f>
        <v>1.0071129059999999</v>
      </c>
      <c r="O633" s="15">
        <f t="shared" ref="O633:O651" si="204">IF(VLOOKUP(A633,AA$12:AH$150,8)=VLOOKUP(A632,AA$12:AH$150,8),0,VLOOKUP(A633,AA$12:AH$150,8))</f>
        <v>0</v>
      </c>
      <c r="P633" s="13">
        <f t="shared" ref="P633:P652" ca="1" si="205">TRUNC(((N633-1)*C633),8)</f>
        <v>7.3225800000000004E-3</v>
      </c>
      <c r="Q633" s="19">
        <f t="shared" ref="Q633:Q696" si="206">IF($O633&gt;0,VLOOKUP($O633,$Z$12:$AF$150,7),0)</f>
        <v>0</v>
      </c>
      <c r="R633" s="13">
        <f t="shared" si="192"/>
        <v>0</v>
      </c>
      <c r="S633" s="13"/>
      <c r="T633" s="13"/>
      <c r="U633" s="13"/>
      <c r="V633" s="13"/>
      <c r="W633" s="4" t="str">
        <f t="shared" ref="W633:W652" si="207">IF(O632&gt;0,VLOOKUP(O632,Z$12:AJ$150,10),W632)</f>
        <v>A+J=</v>
      </c>
      <c r="X633" s="30">
        <f t="shared" ref="X633:X652" si="208">IF(O632&gt;0,VLOOKUP(O632,Z$12:AJ$150,11),X632)</f>
        <v>44985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36">
        <f t="shared" si="191"/>
        <v>44892</v>
      </c>
      <c r="B634" s="14">
        <f t="shared" ca="1" si="193"/>
        <v>1.0368018300000001</v>
      </c>
      <c r="C634" s="13">
        <f t="shared" ca="1" si="195"/>
        <v>1.0294792500000001</v>
      </c>
      <c r="D634" s="12">
        <f ca="1">IF(A634&lt;$B$1,VLOOKUP(A634,[1]DI!$A$4:$B$15000,2,FALSE),0)</f>
        <v>0</v>
      </c>
      <c r="E634" s="13">
        <f t="shared" ca="1" si="196"/>
        <v>1</v>
      </c>
      <c r="F634" s="13">
        <f ca="1">(TRUNC(PRODUCT($E$12:$E633),16))</f>
        <v>1.1546768525037301</v>
      </c>
      <c r="G634" s="13">
        <f t="shared" ca="1" si="197"/>
        <v>1.1499960583697999</v>
      </c>
      <c r="H634" s="13">
        <f t="shared" ca="1" si="198"/>
        <v>1.0040702699999999</v>
      </c>
      <c r="I634" s="12">
        <f t="shared" si="194"/>
        <v>0.1</v>
      </c>
      <c r="J634" s="30">
        <f t="shared" si="199"/>
        <v>44881</v>
      </c>
      <c r="K634" s="2">
        <f t="shared" si="200"/>
        <v>7</v>
      </c>
      <c r="L634" s="15">
        <f t="shared" si="201"/>
        <v>8</v>
      </c>
      <c r="M634" s="11">
        <f t="shared" si="202"/>
        <v>1.003030302</v>
      </c>
      <c r="N634" s="11">
        <f t="shared" ca="1" si="203"/>
        <v>1.0071129059999999</v>
      </c>
      <c r="O634" s="15">
        <f t="shared" si="204"/>
        <v>0</v>
      </c>
      <c r="P634" s="13">
        <f t="shared" ca="1" si="205"/>
        <v>7.3225800000000004E-3</v>
      </c>
      <c r="Q634" s="19">
        <f t="shared" si="206"/>
        <v>0</v>
      </c>
      <c r="R634" s="13">
        <f t="shared" si="192"/>
        <v>0</v>
      </c>
      <c r="S634" s="13"/>
      <c r="T634" s="13"/>
      <c r="U634" s="13"/>
      <c r="V634" s="13"/>
      <c r="W634" s="4" t="str">
        <f t="shared" si="207"/>
        <v>A+J=</v>
      </c>
      <c r="X634" s="30">
        <f t="shared" si="208"/>
        <v>44985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36">
        <f t="shared" si="191"/>
        <v>44893</v>
      </c>
      <c r="B635" s="14">
        <f t="shared" ca="1" si="193"/>
        <v>1.0368018300000001</v>
      </c>
      <c r="C635" s="13">
        <f t="shared" ca="1" si="195"/>
        <v>1.0294792500000001</v>
      </c>
      <c r="D635" s="12">
        <f ca="1">IF(A635&lt;$B$1,VLOOKUP(A635,[1]DI!$A$4:$B$15000,2,FALSE),0)</f>
        <v>0.13650000000000001</v>
      </c>
      <c r="E635" s="13">
        <f t="shared" ca="1" si="196"/>
        <v>1.00050788</v>
      </c>
      <c r="F635" s="13">
        <f ca="1">(TRUNC(PRODUCT($E$12:$E634),16))</f>
        <v>1.1546768525037301</v>
      </c>
      <c r="G635" s="13">
        <f t="shared" ca="1" si="197"/>
        <v>1.1499960583697999</v>
      </c>
      <c r="H635" s="13">
        <f t="shared" ca="1" si="198"/>
        <v>1.0040702699999999</v>
      </c>
      <c r="I635" s="12">
        <f t="shared" si="194"/>
        <v>0.1</v>
      </c>
      <c r="J635" s="30">
        <f t="shared" si="199"/>
        <v>44881</v>
      </c>
      <c r="K635" s="2">
        <f t="shared" si="200"/>
        <v>8</v>
      </c>
      <c r="L635" s="15">
        <f t="shared" si="201"/>
        <v>8</v>
      </c>
      <c r="M635" s="11">
        <f t="shared" si="202"/>
        <v>1.003030302</v>
      </c>
      <c r="N635" s="11">
        <f t="shared" ca="1" si="203"/>
        <v>1.0071129059999999</v>
      </c>
      <c r="O635" s="15">
        <f t="shared" si="204"/>
        <v>0</v>
      </c>
      <c r="P635" s="13">
        <f t="shared" ca="1" si="205"/>
        <v>7.3225800000000004E-3</v>
      </c>
      <c r="Q635" s="19">
        <f t="shared" si="206"/>
        <v>0</v>
      </c>
      <c r="R635" s="13">
        <f t="shared" si="192"/>
        <v>0</v>
      </c>
      <c r="S635" s="13"/>
      <c r="T635" s="13"/>
      <c r="U635" s="13"/>
      <c r="V635" s="13"/>
      <c r="W635" s="4" t="str">
        <f t="shared" si="207"/>
        <v>A+J=</v>
      </c>
      <c r="X635" s="30">
        <f t="shared" si="208"/>
        <v>44985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36">
        <f t="shared" si="191"/>
        <v>44894</v>
      </c>
      <c r="B636" s="14">
        <f t="shared" ca="1" si="193"/>
        <v>1.0377208200000001</v>
      </c>
      <c r="C636" s="13">
        <f t="shared" ca="1" si="195"/>
        <v>1.0294792500000001</v>
      </c>
      <c r="D636" s="12">
        <f ca="1">IF(A636&lt;$B$1,VLOOKUP(A636,[1]DI!$A$4:$B$15000,2,FALSE),0)</f>
        <v>0.13650000000000001</v>
      </c>
      <c r="E636" s="13">
        <f t="shared" ca="1" si="196"/>
        <v>1.00050788</v>
      </c>
      <c r="F636" s="13">
        <f ca="1">(TRUNC(PRODUCT($E$12:$E635),16))</f>
        <v>1.1552632897835799</v>
      </c>
      <c r="G636" s="13">
        <f t="shared" ca="1" si="197"/>
        <v>1.1499960583697999</v>
      </c>
      <c r="H636" s="13">
        <f t="shared" ca="1" si="198"/>
        <v>1.00458022</v>
      </c>
      <c r="I636" s="12">
        <f t="shared" si="194"/>
        <v>0.1</v>
      </c>
      <c r="J636" s="30">
        <f t="shared" si="199"/>
        <v>44881</v>
      </c>
      <c r="K636" s="2">
        <f t="shared" si="200"/>
        <v>9</v>
      </c>
      <c r="L636" s="15">
        <f t="shared" si="201"/>
        <v>9</v>
      </c>
      <c r="M636" s="11">
        <f t="shared" si="202"/>
        <v>1.003409735</v>
      </c>
      <c r="N636" s="11">
        <f t="shared" ca="1" si="203"/>
        <v>1.0080055720000001</v>
      </c>
      <c r="O636" s="15">
        <f t="shared" si="204"/>
        <v>0</v>
      </c>
      <c r="P636" s="13">
        <f t="shared" ca="1" si="205"/>
        <v>8.2415700000000001E-3</v>
      </c>
      <c r="Q636" s="19">
        <f t="shared" si="206"/>
        <v>0</v>
      </c>
      <c r="R636" s="13">
        <f t="shared" si="192"/>
        <v>0</v>
      </c>
      <c r="S636" s="13"/>
      <c r="T636" s="13"/>
      <c r="U636" s="13"/>
      <c r="V636" s="13"/>
      <c r="W636" s="4" t="str">
        <f t="shared" si="207"/>
        <v>A+J=</v>
      </c>
      <c r="X636" s="30">
        <f t="shared" si="208"/>
        <v>44985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36">
        <f t="shared" si="191"/>
        <v>44895</v>
      </c>
      <c r="B637" s="14">
        <f t="shared" ca="1" si="193"/>
        <v>1.0386406000000001</v>
      </c>
      <c r="C637" s="13">
        <f t="shared" ca="1" si="195"/>
        <v>1.0294792500000001</v>
      </c>
      <c r="D637" s="12">
        <f ca="1">IF(A637&lt;$B$1,VLOOKUP(A637,[1]DI!$A$4:$B$15000,2,FALSE),0)</f>
        <v>0.13650000000000001</v>
      </c>
      <c r="E637" s="13">
        <f t="shared" ca="1" si="196"/>
        <v>1.00050788</v>
      </c>
      <c r="F637" s="13">
        <f ca="1">(TRUNC(PRODUCT($E$12:$E636),16))</f>
        <v>1.1558500249032</v>
      </c>
      <c r="G637" s="13">
        <f t="shared" ca="1" si="197"/>
        <v>1.1499960583697999</v>
      </c>
      <c r="H637" s="13">
        <f t="shared" ca="1" si="198"/>
        <v>1.0050904199999999</v>
      </c>
      <c r="I637" s="12">
        <f t="shared" si="194"/>
        <v>0.1</v>
      </c>
      <c r="J637" s="30">
        <f t="shared" si="199"/>
        <v>44881</v>
      </c>
      <c r="K637" s="2">
        <f t="shared" si="200"/>
        <v>10</v>
      </c>
      <c r="L637" s="15">
        <f t="shared" si="201"/>
        <v>10</v>
      </c>
      <c r="M637" s="11">
        <f t="shared" si="202"/>
        <v>1.003789311</v>
      </c>
      <c r="N637" s="11">
        <f t="shared" ca="1" si="203"/>
        <v>1.0088990200000001</v>
      </c>
      <c r="O637" s="15">
        <f t="shared" si="204"/>
        <v>0</v>
      </c>
      <c r="P637" s="13">
        <f t="shared" ca="1" si="205"/>
        <v>9.1613500000000004E-3</v>
      </c>
      <c r="Q637" s="19">
        <f t="shared" si="206"/>
        <v>0</v>
      </c>
      <c r="R637" s="13">
        <f t="shared" si="192"/>
        <v>0</v>
      </c>
      <c r="S637" s="13"/>
      <c r="T637" s="13"/>
      <c r="U637" s="13"/>
      <c r="V637" s="13"/>
      <c r="W637" s="4" t="str">
        <f t="shared" si="207"/>
        <v>A+J=</v>
      </c>
      <c r="X637" s="30">
        <f t="shared" si="208"/>
        <v>44985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36">
        <f t="shared" si="191"/>
        <v>44896</v>
      </c>
      <c r="B638" s="14">
        <f t="shared" ca="1" si="193"/>
        <v>1.03956121</v>
      </c>
      <c r="C638" s="13">
        <f t="shared" ca="1" si="195"/>
        <v>1.0294792500000001</v>
      </c>
      <c r="D638" s="12">
        <f ca="1">IF(A638&lt;$B$1,VLOOKUP(A638,[1]DI!$A$4:$B$15000,2,FALSE),0)</f>
        <v>0.13650000000000001</v>
      </c>
      <c r="E638" s="13">
        <f t="shared" ca="1" si="196"/>
        <v>1.00050788</v>
      </c>
      <c r="F638" s="13">
        <f ca="1">(TRUNC(PRODUCT($E$12:$E637),16))</f>
        <v>1.1564370580138501</v>
      </c>
      <c r="G638" s="13">
        <f t="shared" ca="1" si="197"/>
        <v>1.1499960583697999</v>
      </c>
      <c r="H638" s="13">
        <f t="shared" ca="1" si="198"/>
        <v>1.00560089</v>
      </c>
      <c r="I638" s="12">
        <f t="shared" si="194"/>
        <v>0.1</v>
      </c>
      <c r="J638" s="30">
        <f t="shared" si="199"/>
        <v>44881</v>
      </c>
      <c r="K638" s="2">
        <f t="shared" si="200"/>
        <v>11</v>
      </c>
      <c r="L638" s="15">
        <f t="shared" si="201"/>
        <v>11</v>
      </c>
      <c r="M638" s="11">
        <f t="shared" si="202"/>
        <v>1.004169031</v>
      </c>
      <c r="N638" s="11">
        <f t="shared" ca="1" si="203"/>
        <v>1.0097932709999999</v>
      </c>
      <c r="O638" s="15">
        <f t="shared" si="204"/>
        <v>0</v>
      </c>
      <c r="P638" s="13">
        <f t="shared" ca="1" si="205"/>
        <v>1.0081959999999999E-2</v>
      </c>
      <c r="Q638" s="19">
        <f t="shared" si="206"/>
        <v>0</v>
      </c>
      <c r="R638" s="13">
        <f t="shared" si="192"/>
        <v>0</v>
      </c>
      <c r="S638" s="13"/>
      <c r="T638" s="13"/>
      <c r="U638" s="13"/>
      <c r="V638" s="13"/>
      <c r="W638" s="4" t="str">
        <f t="shared" si="207"/>
        <v>A+J=</v>
      </c>
      <c r="X638" s="30">
        <f t="shared" si="208"/>
        <v>44985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36">
        <f t="shared" si="191"/>
        <v>44897</v>
      </c>
      <c r="B639" s="14">
        <f t="shared" ca="1" si="193"/>
        <v>1.0404826300000001</v>
      </c>
      <c r="C639" s="13">
        <f t="shared" ca="1" si="195"/>
        <v>1.0294792500000001</v>
      </c>
      <c r="D639" s="12">
        <f ca="1">IF(A639&lt;$B$1,VLOOKUP(A639,[1]DI!$A$4:$B$15000,2,FALSE),0)</f>
        <v>0.13650000000000001</v>
      </c>
      <c r="E639" s="13">
        <f t="shared" ca="1" si="196"/>
        <v>1.00050788</v>
      </c>
      <c r="F639" s="13">
        <f ca="1">(TRUNC(PRODUCT($E$12:$E638),16))</f>
        <v>1.1570243892668699</v>
      </c>
      <c r="G639" s="13">
        <f t="shared" ca="1" si="197"/>
        <v>1.1499960583697999</v>
      </c>
      <c r="H639" s="13">
        <f t="shared" ca="1" si="198"/>
        <v>1.00611161</v>
      </c>
      <c r="I639" s="12">
        <f t="shared" si="194"/>
        <v>0.1</v>
      </c>
      <c r="J639" s="30">
        <f t="shared" si="199"/>
        <v>44881</v>
      </c>
      <c r="K639" s="2">
        <f t="shared" si="200"/>
        <v>12</v>
      </c>
      <c r="L639" s="15">
        <f t="shared" si="201"/>
        <v>12</v>
      </c>
      <c r="M639" s="11">
        <f t="shared" si="202"/>
        <v>1.0045488950000001</v>
      </c>
      <c r="N639" s="11">
        <f t="shared" ca="1" si="203"/>
        <v>1.010688306</v>
      </c>
      <c r="O639" s="15">
        <f t="shared" si="204"/>
        <v>0</v>
      </c>
      <c r="P639" s="13">
        <f t="shared" ca="1" si="205"/>
        <v>1.100338E-2</v>
      </c>
      <c r="Q639" s="19">
        <f t="shared" si="206"/>
        <v>0</v>
      </c>
      <c r="R639" s="13">
        <f t="shared" si="192"/>
        <v>0</v>
      </c>
      <c r="S639" s="13"/>
      <c r="T639" s="13"/>
      <c r="U639" s="13"/>
      <c r="V639" s="13"/>
      <c r="W639" s="4" t="str">
        <f t="shared" si="207"/>
        <v>A+J=</v>
      </c>
      <c r="X639" s="30">
        <f t="shared" si="208"/>
        <v>44985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36">
        <f t="shared" si="191"/>
        <v>44898</v>
      </c>
      <c r="B640" s="14">
        <f t="shared" ca="1" si="193"/>
        <v>1.04140488</v>
      </c>
      <c r="C640" s="13">
        <f t="shared" ca="1" si="195"/>
        <v>1.0294792500000001</v>
      </c>
      <c r="D640" s="12">
        <f ca="1">IF(A640&lt;$B$1,VLOOKUP(A640,[1]DI!$A$4:$B$15000,2,FALSE),0)</f>
        <v>0</v>
      </c>
      <c r="E640" s="13">
        <f t="shared" ca="1" si="196"/>
        <v>1</v>
      </c>
      <c r="F640" s="13">
        <f ca="1">(TRUNC(PRODUCT($E$12:$E639),16))</f>
        <v>1.15761201881369</v>
      </c>
      <c r="G640" s="13">
        <f t="shared" ca="1" si="197"/>
        <v>1.1499960583697999</v>
      </c>
      <c r="H640" s="13">
        <f t="shared" ca="1" si="198"/>
        <v>1.0066226</v>
      </c>
      <c r="I640" s="12">
        <f t="shared" si="194"/>
        <v>0.1</v>
      </c>
      <c r="J640" s="30">
        <f t="shared" si="199"/>
        <v>44881</v>
      </c>
      <c r="K640" s="2">
        <f t="shared" si="200"/>
        <v>12</v>
      </c>
      <c r="L640" s="15">
        <f t="shared" si="201"/>
        <v>13</v>
      </c>
      <c r="M640" s="11">
        <f t="shared" si="202"/>
        <v>1.0049289020000001</v>
      </c>
      <c r="N640" s="11">
        <f t="shared" ca="1" si="203"/>
        <v>1.011584144</v>
      </c>
      <c r="O640" s="15">
        <f t="shared" si="204"/>
        <v>0</v>
      </c>
      <c r="P640" s="13">
        <f t="shared" ca="1" si="205"/>
        <v>1.192563E-2</v>
      </c>
      <c r="Q640" s="19">
        <f t="shared" si="206"/>
        <v>0</v>
      </c>
      <c r="R640" s="13">
        <f t="shared" si="192"/>
        <v>0</v>
      </c>
      <c r="S640" s="13"/>
      <c r="T640" s="13"/>
      <c r="U640" s="13"/>
      <c r="V640" s="13"/>
      <c r="W640" s="4" t="str">
        <f t="shared" si="207"/>
        <v>A+J=</v>
      </c>
      <c r="X640" s="30">
        <f t="shared" si="208"/>
        <v>44985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36">
        <f t="shared" si="191"/>
        <v>44899</v>
      </c>
      <c r="B641" s="14">
        <f t="shared" ca="1" si="193"/>
        <v>1.04140488</v>
      </c>
      <c r="C641" s="13">
        <f t="shared" ca="1" si="195"/>
        <v>1.0294792500000001</v>
      </c>
      <c r="D641" s="12">
        <f ca="1">IF(A641&lt;$B$1,VLOOKUP(A641,[1]DI!$A$4:$B$15000,2,FALSE),0)</f>
        <v>0</v>
      </c>
      <c r="E641" s="13">
        <f t="shared" ca="1" si="196"/>
        <v>1</v>
      </c>
      <c r="F641" s="13">
        <f ca="1">(TRUNC(PRODUCT($E$12:$E640),16))</f>
        <v>1.15761201881369</v>
      </c>
      <c r="G641" s="13">
        <f t="shared" ca="1" si="197"/>
        <v>1.1499960583697999</v>
      </c>
      <c r="H641" s="13">
        <f t="shared" ca="1" si="198"/>
        <v>1.0066226</v>
      </c>
      <c r="I641" s="12">
        <f t="shared" si="194"/>
        <v>0.1</v>
      </c>
      <c r="J641" s="30">
        <f t="shared" si="199"/>
        <v>44881</v>
      </c>
      <c r="K641" s="2">
        <f t="shared" si="200"/>
        <v>12</v>
      </c>
      <c r="L641" s="15">
        <f t="shared" si="201"/>
        <v>13</v>
      </c>
      <c r="M641" s="11">
        <f t="shared" si="202"/>
        <v>1.0049289020000001</v>
      </c>
      <c r="N641" s="11">
        <f t="shared" ca="1" si="203"/>
        <v>1.011584144</v>
      </c>
      <c r="O641" s="15">
        <f t="shared" si="204"/>
        <v>0</v>
      </c>
      <c r="P641" s="13">
        <f t="shared" ca="1" si="205"/>
        <v>1.192563E-2</v>
      </c>
      <c r="Q641" s="19">
        <f t="shared" si="206"/>
        <v>0</v>
      </c>
      <c r="R641" s="13">
        <f t="shared" si="192"/>
        <v>0</v>
      </c>
      <c r="S641" s="13"/>
      <c r="T641" s="13"/>
      <c r="U641" s="13"/>
      <c r="V641" s="13"/>
      <c r="W641" s="4" t="str">
        <f t="shared" si="207"/>
        <v>A+J=</v>
      </c>
      <c r="X641" s="30">
        <f t="shared" si="208"/>
        <v>44985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36">
        <f t="shared" si="191"/>
        <v>44900</v>
      </c>
      <c r="B642" s="14">
        <f t="shared" ca="1" si="193"/>
        <v>1.04140488</v>
      </c>
      <c r="C642" s="13">
        <f t="shared" ca="1" si="195"/>
        <v>1.0294792500000001</v>
      </c>
      <c r="D642" s="12">
        <f ca="1">IF(A642&lt;$B$1,VLOOKUP(A642,[1]DI!$A$4:$B$15000,2,FALSE),0)</f>
        <v>0.13650000000000001</v>
      </c>
      <c r="E642" s="13">
        <f t="shared" ca="1" si="196"/>
        <v>1.00050788</v>
      </c>
      <c r="F642" s="13">
        <f ca="1">(TRUNC(PRODUCT($E$12:$E641),16))</f>
        <v>1.15761201881369</v>
      </c>
      <c r="G642" s="13">
        <f t="shared" ca="1" si="197"/>
        <v>1.1499960583697999</v>
      </c>
      <c r="H642" s="13">
        <f t="shared" ca="1" si="198"/>
        <v>1.0066226</v>
      </c>
      <c r="I642" s="12">
        <f t="shared" si="194"/>
        <v>0.1</v>
      </c>
      <c r="J642" s="30">
        <f t="shared" si="199"/>
        <v>44881</v>
      </c>
      <c r="K642" s="2">
        <f t="shared" si="200"/>
        <v>13</v>
      </c>
      <c r="L642" s="15">
        <f t="shared" si="201"/>
        <v>13</v>
      </c>
      <c r="M642" s="11">
        <f t="shared" si="202"/>
        <v>1.0049289020000001</v>
      </c>
      <c r="N642" s="11">
        <f t="shared" ca="1" si="203"/>
        <v>1.011584144</v>
      </c>
      <c r="O642" s="15">
        <f t="shared" si="204"/>
        <v>0</v>
      </c>
      <c r="P642" s="13">
        <f t="shared" ca="1" si="205"/>
        <v>1.192563E-2</v>
      </c>
      <c r="Q642" s="19">
        <f t="shared" si="206"/>
        <v>0</v>
      </c>
      <c r="R642" s="13">
        <f t="shared" si="192"/>
        <v>0</v>
      </c>
      <c r="S642" s="13"/>
      <c r="T642" s="13"/>
      <c r="U642" s="13"/>
      <c r="V642" s="13"/>
      <c r="W642" s="4" t="str">
        <f t="shared" si="207"/>
        <v>A+J=</v>
      </c>
      <c r="X642" s="30">
        <f t="shared" si="208"/>
        <v>44985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36">
        <f t="shared" si="191"/>
        <v>44901</v>
      </c>
      <c r="B643" s="14">
        <f t="shared" ca="1" si="193"/>
        <v>1.0423279400000001</v>
      </c>
      <c r="C643" s="13">
        <f t="shared" ca="1" si="195"/>
        <v>1.0294792500000001</v>
      </c>
      <c r="D643" s="12">
        <f ca="1">IF(A643&lt;$B$1,VLOOKUP(A643,[1]DI!$A$4:$B$15000,2,FALSE),0)</f>
        <v>0.13650000000000001</v>
      </c>
      <c r="E643" s="13">
        <f t="shared" ca="1" si="196"/>
        <v>1.00050788</v>
      </c>
      <c r="F643" s="13">
        <f ca="1">(TRUNC(PRODUCT($E$12:$E642),16))</f>
        <v>1.15819994680581</v>
      </c>
      <c r="G643" s="13">
        <f t="shared" ca="1" si="197"/>
        <v>1.1499960583697999</v>
      </c>
      <c r="H643" s="13">
        <f t="shared" ca="1" si="198"/>
        <v>1.0071338400000001</v>
      </c>
      <c r="I643" s="12">
        <f t="shared" si="194"/>
        <v>0.1</v>
      </c>
      <c r="J643" s="30">
        <f t="shared" si="199"/>
        <v>44881</v>
      </c>
      <c r="K643" s="2">
        <f t="shared" si="200"/>
        <v>14</v>
      </c>
      <c r="L643" s="15">
        <f t="shared" si="201"/>
        <v>14</v>
      </c>
      <c r="M643" s="11">
        <f t="shared" si="202"/>
        <v>1.005309053</v>
      </c>
      <c r="N643" s="11">
        <f t="shared" ca="1" si="203"/>
        <v>1.012480767</v>
      </c>
      <c r="O643" s="15">
        <f t="shared" si="204"/>
        <v>0</v>
      </c>
      <c r="P643" s="13">
        <f t="shared" ca="1" si="205"/>
        <v>1.2848689999999999E-2</v>
      </c>
      <c r="Q643" s="19">
        <f t="shared" si="206"/>
        <v>0</v>
      </c>
      <c r="R643" s="13">
        <f t="shared" si="192"/>
        <v>0</v>
      </c>
      <c r="S643" s="13"/>
      <c r="T643" s="13"/>
      <c r="U643" s="13"/>
      <c r="V643" s="13"/>
      <c r="W643" s="4" t="str">
        <f t="shared" si="207"/>
        <v>A+J=</v>
      </c>
      <c r="X643" s="30">
        <f t="shared" si="208"/>
        <v>44985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36">
        <f t="shared" si="191"/>
        <v>44902</v>
      </c>
      <c r="B644" s="14">
        <f t="shared" ca="1" si="193"/>
        <v>1.0432518100000001</v>
      </c>
      <c r="C644" s="13">
        <f t="shared" ca="1" si="195"/>
        <v>1.0294792500000001</v>
      </c>
      <c r="D644" s="12">
        <f ca="1">IF(A644&lt;$B$1,VLOOKUP(A644,[1]DI!$A$4:$B$15000,2,FALSE),0)</f>
        <v>0.13650000000000001</v>
      </c>
      <c r="E644" s="13">
        <f t="shared" ca="1" si="196"/>
        <v>1.00050788</v>
      </c>
      <c r="F644" s="13">
        <f ca="1">(TRUNC(PRODUCT($E$12:$E643),16))</f>
        <v>1.15878817339479</v>
      </c>
      <c r="G644" s="13">
        <f t="shared" ca="1" si="197"/>
        <v>1.1499960583697999</v>
      </c>
      <c r="H644" s="13">
        <f t="shared" ca="1" si="198"/>
        <v>1.0076453400000001</v>
      </c>
      <c r="I644" s="12">
        <f t="shared" si="194"/>
        <v>0.1</v>
      </c>
      <c r="J644" s="30">
        <f t="shared" si="199"/>
        <v>44881</v>
      </c>
      <c r="K644" s="2">
        <f t="shared" si="200"/>
        <v>15</v>
      </c>
      <c r="L644" s="15">
        <f t="shared" si="201"/>
        <v>15</v>
      </c>
      <c r="M644" s="11">
        <f t="shared" si="202"/>
        <v>1.005689348</v>
      </c>
      <c r="N644" s="11">
        <f t="shared" ca="1" si="203"/>
        <v>1.0133781850000001</v>
      </c>
      <c r="O644" s="15">
        <f t="shared" si="204"/>
        <v>0</v>
      </c>
      <c r="P644" s="13">
        <f t="shared" ca="1" si="205"/>
        <v>1.377256E-2</v>
      </c>
      <c r="Q644" s="19">
        <f t="shared" si="206"/>
        <v>0</v>
      </c>
      <c r="R644" s="13">
        <f t="shared" si="192"/>
        <v>0</v>
      </c>
      <c r="S644" s="13"/>
      <c r="T644" s="13"/>
      <c r="U644" s="13"/>
      <c r="V644" s="13"/>
      <c r="W644" s="4" t="str">
        <f t="shared" si="207"/>
        <v>A+J=</v>
      </c>
      <c r="X644" s="30">
        <f t="shared" si="208"/>
        <v>44985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36">
        <f t="shared" si="191"/>
        <v>44903</v>
      </c>
      <c r="B645" s="14">
        <f t="shared" ca="1" si="193"/>
        <v>1.04417651</v>
      </c>
      <c r="C645" s="13">
        <f t="shared" ca="1" si="195"/>
        <v>1.0294792500000001</v>
      </c>
      <c r="D645" s="12">
        <f ca="1">IF(A645&lt;$B$1,VLOOKUP(A645,[1]DI!$A$4:$B$15000,2,FALSE),0)</f>
        <v>0.13650000000000001</v>
      </c>
      <c r="E645" s="13">
        <f t="shared" ca="1" si="196"/>
        <v>1.00050788</v>
      </c>
      <c r="F645" s="13">
        <f ca="1">(TRUNC(PRODUCT($E$12:$E644),16))</f>
        <v>1.15937669873229</v>
      </c>
      <c r="G645" s="13">
        <f t="shared" ca="1" si="197"/>
        <v>1.1499960583697999</v>
      </c>
      <c r="H645" s="13">
        <f t="shared" ca="1" si="198"/>
        <v>1.00815711</v>
      </c>
      <c r="I645" s="12">
        <f t="shared" si="194"/>
        <v>0.1</v>
      </c>
      <c r="J645" s="30">
        <f t="shared" si="199"/>
        <v>44881</v>
      </c>
      <c r="K645" s="2">
        <f t="shared" si="200"/>
        <v>16</v>
      </c>
      <c r="L645" s="15">
        <f t="shared" si="201"/>
        <v>16</v>
      </c>
      <c r="M645" s="11">
        <f t="shared" si="202"/>
        <v>1.0060697869999999</v>
      </c>
      <c r="N645" s="11">
        <f t="shared" ca="1" si="203"/>
        <v>1.014276409</v>
      </c>
      <c r="O645" s="15">
        <f t="shared" si="204"/>
        <v>0</v>
      </c>
      <c r="P645" s="13">
        <f t="shared" ca="1" si="205"/>
        <v>1.469726E-2</v>
      </c>
      <c r="Q645" s="19">
        <f t="shared" si="206"/>
        <v>0</v>
      </c>
      <c r="R645" s="13">
        <f t="shared" si="192"/>
        <v>0</v>
      </c>
      <c r="S645" s="13"/>
      <c r="T645" s="13"/>
      <c r="U645" s="13"/>
      <c r="V645" s="13"/>
      <c r="W645" s="4" t="str">
        <f t="shared" si="207"/>
        <v>A+J=</v>
      </c>
      <c r="X645" s="30">
        <f t="shared" si="208"/>
        <v>44985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36">
        <f t="shared" si="191"/>
        <v>44904</v>
      </c>
      <c r="B646" s="14">
        <f t="shared" ca="1" si="193"/>
        <v>1.0451020200000001</v>
      </c>
      <c r="C646" s="13">
        <f t="shared" ca="1" si="195"/>
        <v>1.0294792500000001</v>
      </c>
      <c r="D646" s="12">
        <f ca="1">IF(A646&lt;$B$1,VLOOKUP(A646,[1]DI!$A$4:$B$15000,2,FALSE),0)</f>
        <v>0.13650000000000001</v>
      </c>
      <c r="E646" s="13">
        <f t="shared" ca="1" si="196"/>
        <v>1.00050788</v>
      </c>
      <c r="F646" s="13">
        <f ca="1">(TRUNC(PRODUCT($E$12:$E645),16))</f>
        <v>1.1599655229700401</v>
      </c>
      <c r="G646" s="13">
        <f t="shared" ca="1" si="197"/>
        <v>1.1499960583697999</v>
      </c>
      <c r="H646" s="13">
        <f t="shared" ca="1" si="198"/>
        <v>1.0086691299999999</v>
      </c>
      <c r="I646" s="12">
        <f t="shared" si="194"/>
        <v>0.1</v>
      </c>
      <c r="J646" s="30">
        <f t="shared" si="199"/>
        <v>44881</v>
      </c>
      <c r="K646" s="2">
        <f t="shared" si="200"/>
        <v>17</v>
      </c>
      <c r="L646" s="15">
        <f t="shared" si="201"/>
        <v>17</v>
      </c>
      <c r="M646" s="11">
        <f t="shared" si="202"/>
        <v>1.00645037</v>
      </c>
      <c r="N646" s="11">
        <f t="shared" ca="1" si="203"/>
        <v>1.015175419</v>
      </c>
      <c r="O646" s="15">
        <f t="shared" si="204"/>
        <v>0</v>
      </c>
      <c r="P646" s="13">
        <f t="shared" ca="1" si="205"/>
        <v>1.5622769999999999E-2</v>
      </c>
      <c r="Q646" s="19">
        <f t="shared" si="206"/>
        <v>0</v>
      </c>
      <c r="R646" s="13">
        <f t="shared" si="192"/>
        <v>0</v>
      </c>
      <c r="S646" s="13"/>
      <c r="T646" s="13"/>
      <c r="U646" s="13"/>
      <c r="V646" s="13"/>
      <c r="W646" s="4" t="str">
        <f t="shared" si="207"/>
        <v>A+J=</v>
      </c>
      <c r="X646" s="30">
        <f t="shared" si="208"/>
        <v>44985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36">
        <f t="shared" si="191"/>
        <v>44905</v>
      </c>
      <c r="B647" s="14">
        <f t="shared" ca="1" si="193"/>
        <v>1.04602836</v>
      </c>
      <c r="C647" s="13">
        <f t="shared" ca="1" si="195"/>
        <v>1.0294792500000001</v>
      </c>
      <c r="D647" s="12">
        <f ca="1">IF(A647&lt;$B$1,VLOOKUP(A647,[1]DI!$A$4:$B$15000,2,FALSE),0)</f>
        <v>0</v>
      </c>
      <c r="E647" s="13">
        <f t="shared" ca="1" si="196"/>
        <v>1</v>
      </c>
      <c r="F647" s="13">
        <f ca="1">(TRUNC(PRODUCT($E$12:$E646),16))</f>
        <v>1.1605546462598499</v>
      </c>
      <c r="G647" s="13">
        <f t="shared" ca="1" si="197"/>
        <v>1.1499960583697999</v>
      </c>
      <c r="H647" s="13">
        <f t="shared" ca="1" si="198"/>
        <v>1.0091814100000001</v>
      </c>
      <c r="I647" s="12">
        <f t="shared" si="194"/>
        <v>0.1</v>
      </c>
      <c r="J647" s="30">
        <f t="shared" si="199"/>
        <v>44881</v>
      </c>
      <c r="K647" s="2">
        <f t="shared" si="200"/>
        <v>17</v>
      </c>
      <c r="L647" s="15">
        <f t="shared" si="201"/>
        <v>18</v>
      </c>
      <c r="M647" s="11">
        <f t="shared" si="202"/>
        <v>1.006831096</v>
      </c>
      <c r="N647" s="11">
        <f t="shared" ca="1" si="203"/>
        <v>1.016075225</v>
      </c>
      <c r="O647" s="15">
        <f t="shared" si="204"/>
        <v>0</v>
      </c>
      <c r="P647" s="13">
        <f t="shared" ca="1" si="205"/>
        <v>1.6549109999999999E-2</v>
      </c>
      <c r="Q647" s="19">
        <f t="shared" si="206"/>
        <v>0</v>
      </c>
      <c r="R647" s="13">
        <f t="shared" si="192"/>
        <v>0</v>
      </c>
      <c r="S647" s="13"/>
      <c r="T647" s="13"/>
      <c r="U647" s="13"/>
      <c r="V647" s="13"/>
      <c r="W647" s="4" t="str">
        <f t="shared" si="207"/>
        <v>A+J=</v>
      </c>
      <c r="X647" s="30">
        <f t="shared" si="208"/>
        <v>44985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36">
        <f t="shared" si="191"/>
        <v>44906</v>
      </c>
      <c r="B648" s="14">
        <f t="shared" ca="1" si="193"/>
        <v>1.04602836</v>
      </c>
      <c r="C648" s="13">
        <f t="shared" ca="1" si="195"/>
        <v>1.0294792500000001</v>
      </c>
      <c r="D648" s="12">
        <f ca="1">IF(A648&lt;$B$1,VLOOKUP(A648,[1]DI!$A$4:$B$15000,2,FALSE),0)</f>
        <v>0</v>
      </c>
      <c r="E648" s="13">
        <f t="shared" ca="1" si="196"/>
        <v>1</v>
      </c>
      <c r="F648" s="13">
        <f ca="1">(TRUNC(PRODUCT($E$12:$E647),16))</f>
        <v>1.1605546462598499</v>
      </c>
      <c r="G648" s="13">
        <f t="shared" ca="1" si="197"/>
        <v>1.1499960583697999</v>
      </c>
      <c r="H648" s="13">
        <f t="shared" ca="1" si="198"/>
        <v>1.0091814100000001</v>
      </c>
      <c r="I648" s="12">
        <f t="shared" si="194"/>
        <v>0.1</v>
      </c>
      <c r="J648" s="30">
        <f t="shared" si="199"/>
        <v>44881</v>
      </c>
      <c r="K648" s="2">
        <f t="shared" si="200"/>
        <v>17</v>
      </c>
      <c r="L648" s="15">
        <f t="shared" si="201"/>
        <v>18</v>
      </c>
      <c r="M648" s="11">
        <f t="shared" si="202"/>
        <v>1.006831096</v>
      </c>
      <c r="N648" s="11">
        <f t="shared" ca="1" si="203"/>
        <v>1.016075225</v>
      </c>
      <c r="O648" s="15">
        <f t="shared" si="204"/>
        <v>0</v>
      </c>
      <c r="P648" s="13">
        <f t="shared" ca="1" si="205"/>
        <v>1.6549109999999999E-2</v>
      </c>
      <c r="Q648" s="19">
        <f t="shared" si="206"/>
        <v>0</v>
      </c>
      <c r="R648" s="13">
        <f t="shared" si="192"/>
        <v>0</v>
      </c>
      <c r="S648" s="13"/>
      <c r="T648" s="13"/>
      <c r="U648" s="13"/>
      <c r="V648" s="13"/>
      <c r="W648" s="4" t="str">
        <f t="shared" si="207"/>
        <v>A+J=</v>
      </c>
      <c r="X648" s="30">
        <f t="shared" si="208"/>
        <v>44985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ht="15" x14ac:dyDescent="0.25">
      <c r="A649" s="36">
        <f t="shared" si="191"/>
        <v>44907</v>
      </c>
      <c r="B649" s="14">
        <f t="shared" ca="1" si="193"/>
        <v>1.04602836</v>
      </c>
      <c r="C649" s="13">
        <f t="shared" ca="1" si="195"/>
        <v>1.0294792500000001</v>
      </c>
      <c r="D649" s="12">
        <f ca="1">IF(A649&lt;$B$1,VLOOKUP(A649,[1]DI!$A$4:$B$15000,2,FALSE),0)</f>
        <v>0.13650000000000001</v>
      </c>
      <c r="E649" s="13">
        <f t="shared" ca="1" si="196"/>
        <v>1.00050788</v>
      </c>
      <c r="F649" s="13">
        <f ca="1">(TRUNC(PRODUCT($E$12:$E648),16))</f>
        <v>1.1605546462598499</v>
      </c>
      <c r="G649" s="13">
        <f t="shared" ca="1" si="197"/>
        <v>1.1499960583697999</v>
      </c>
      <c r="H649" s="13">
        <f t="shared" ca="1" si="198"/>
        <v>1.0091814100000001</v>
      </c>
      <c r="I649" s="12">
        <f t="shared" si="194"/>
        <v>0.1</v>
      </c>
      <c r="J649" s="30">
        <f t="shared" si="199"/>
        <v>44881</v>
      </c>
      <c r="K649" s="2">
        <f t="shared" si="200"/>
        <v>18</v>
      </c>
      <c r="L649" s="15">
        <f t="shared" si="201"/>
        <v>18</v>
      </c>
      <c r="M649" s="11">
        <f t="shared" si="202"/>
        <v>1.006831096</v>
      </c>
      <c r="N649" s="11">
        <f t="shared" ca="1" si="203"/>
        <v>1.016075225</v>
      </c>
      <c r="O649" s="15">
        <f t="shared" si="204"/>
        <v>0</v>
      </c>
      <c r="P649" s="13">
        <f t="shared" ca="1" si="205"/>
        <v>1.6549109999999999E-2</v>
      </c>
      <c r="Q649" s="19">
        <f t="shared" si="206"/>
        <v>0</v>
      </c>
      <c r="R649" s="13">
        <f t="shared" si="192"/>
        <v>0</v>
      </c>
      <c r="S649" s="13"/>
      <c r="T649" s="13"/>
      <c r="U649" s="13"/>
      <c r="V649" s="13"/>
      <c r="W649" s="4" t="str">
        <f t="shared" si="207"/>
        <v>A+J=</v>
      </c>
      <c r="X649" s="30">
        <f t="shared" si="208"/>
        <v>44985</v>
      </c>
      <c r="Y649" s="125" t="s">
        <v>90</v>
      </c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ht="15" x14ac:dyDescent="0.25">
      <c r="A650" s="36">
        <f t="shared" si="191"/>
        <v>44908</v>
      </c>
      <c r="B650" s="14">
        <f t="shared" ca="1" si="193"/>
        <v>1.04695552</v>
      </c>
      <c r="C650" s="13">
        <f t="shared" ca="1" si="195"/>
        <v>1.0294792500000001</v>
      </c>
      <c r="D650" s="12">
        <f ca="1">IF(A650&lt;$B$1,VLOOKUP(A650,[1]DI!$A$4:$B$15000,2,FALSE),0)</f>
        <v>0.13650000000000001</v>
      </c>
      <c r="E650" s="13">
        <f t="shared" ca="1" si="196"/>
        <v>1.00050788</v>
      </c>
      <c r="F650" s="13">
        <f ca="1">(TRUNC(PRODUCT($E$12:$E649),16))</f>
        <v>1.1611440687535901</v>
      </c>
      <c r="G650" s="13">
        <f t="shared" ca="1" si="197"/>
        <v>1.1499960583697999</v>
      </c>
      <c r="H650" s="13">
        <f t="shared" ca="1" si="198"/>
        <v>1.0096939599999999</v>
      </c>
      <c r="I650" s="12">
        <f t="shared" si="194"/>
        <v>0.1</v>
      </c>
      <c r="J650" s="30">
        <f t="shared" si="199"/>
        <v>44881</v>
      </c>
      <c r="K650" s="2">
        <f t="shared" si="200"/>
        <v>19</v>
      </c>
      <c r="L650" s="15">
        <f t="shared" si="201"/>
        <v>19</v>
      </c>
      <c r="M650" s="11">
        <f t="shared" si="202"/>
        <v>1.0072119669999999</v>
      </c>
      <c r="N650" s="11">
        <f t="shared" ca="1" si="203"/>
        <v>1.01697584</v>
      </c>
      <c r="O650" s="15">
        <f t="shared" si="204"/>
        <v>0</v>
      </c>
      <c r="P650" s="13">
        <f t="shared" ca="1" si="205"/>
        <v>1.7476269999999999E-2</v>
      </c>
      <c r="Q650" s="19">
        <f t="shared" si="206"/>
        <v>0</v>
      </c>
      <c r="R650" s="13">
        <f t="shared" si="192"/>
        <v>0</v>
      </c>
      <c r="S650" s="13"/>
      <c r="T650" s="13"/>
      <c r="U650" s="13"/>
      <c r="V650" s="13"/>
      <c r="W650" s="4" t="str">
        <f t="shared" si="207"/>
        <v>A+J=</v>
      </c>
      <c r="X650" s="30">
        <f t="shared" si="208"/>
        <v>44985</v>
      </c>
      <c r="Y650" s="146">
        <v>125000</v>
      </c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ht="15" x14ac:dyDescent="0.25">
      <c r="A651" s="36">
        <f t="shared" si="191"/>
        <v>44909</v>
      </c>
      <c r="B651" s="14">
        <f t="shared" ca="1" si="193"/>
        <v>1.04788349</v>
      </c>
      <c r="C651" s="13">
        <f t="shared" ca="1" si="195"/>
        <v>1.0294792500000001</v>
      </c>
      <c r="D651" s="12">
        <f ca="1">IF(A651&lt;$B$1,VLOOKUP(A651,[1]DI!$A$4:$B$15000,2,FALSE),0)</f>
        <v>0.13650000000000001</v>
      </c>
      <c r="E651" s="13">
        <f t="shared" ca="1" si="196"/>
        <v>1.00050788</v>
      </c>
      <c r="F651" s="13">
        <f ca="1">(TRUNC(PRODUCT($E$12:$E650),16))</f>
        <v>1.1617337906032299</v>
      </c>
      <c r="G651" s="13">
        <f t="shared" ca="1" si="197"/>
        <v>1.1499960583697999</v>
      </c>
      <c r="H651" s="13">
        <f t="shared" ca="1" si="198"/>
        <v>1.01020676</v>
      </c>
      <c r="I651" s="12">
        <f t="shared" si="194"/>
        <v>0.1</v>
      </c>
      <c r="J651" s="30">
        <f t="shared" si="199"/>
        <v>44881</v>
      </c>
      <c r="K651" s="2">
        <f t="shared" si="200"/>
        <v>20</v>
      </c>
      <c r="L651" s="15">
        <f t="shared" si="201"/>
        <v>20</v>
      </c>
      <c r="M651" s="11">
        <f t="shared" si="202"/>
        <v>1.007592982</v>
      </c>
      <c r="N651" s="11">
        <f t="shared" ca="1" si="203"/>
        <v>1.017877242</v>
      </c>
      <c r="O651" s="15">
        <f t="shared" si="204"/>
        <v>0</v>
      </c>
      <c r="P651" s="13">
        <f t="shared" ca="1" si="205"/>
        <v>1.8404239999999999E-2</v>
      </c>
      <c r="Q651" s="19">
        <f t="shared" si="206"/>
        <v>0</v>
      </c>
      <c r="R651" s="13">
        <f t="shared" si="192"/>
        <v>0</v>
      </c>
      <c r="S651" s="13"/>
      <c r="T651" s="13"/>
      <c r="U651" s="13"/>
      <c r="V651" s="13"/>
      <c r="W651" s="4" t="str">
        <f t="shared" si="207"/>
        <v>A+J=</v>
      </c>
      <c r="X651" s="30">
        <f t="shared" si="208"/>
        <v>44985</v>
      </c>
      <c r="Y651" s="125" t="s">
        <v>91</v>
      </c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ht="15.75" x14ac:dyDescent="0.25">
      <c r="A652" s="138">
        <f t="shared" si="191"/>
        <v>44910</v>
      </c>
      <c r="B652" s="139">
        <f t="shared" ca="1" si="193"/>
        <v>1.0488122900000001</v>
      </c>
      <c r="C652" s="140">
        <f t="shared" ca="1" si="195"/>
        <v>1.0294792500000001</v>
      </c>
      <c r="D652" s="141">
        <f ca="1">IF(A652&lt;$B$1,VLOOKUP(A652,[1]DI!$A$4:$B$15000,2,FALSE),0)</f>
        <v>0.13650000000000001</v>
      </c>
      <c r="E652" s="140">
        <f t="shared" ca="1" si="196"/>
        <v>1.00050788</v>
      </c>
      <c r="F652" s="140">
        <f ca="1">(TRUNC(PRODUCT($E$12:$E651),16))</f>
        <v>1.1623238119607999</v>
      </c>
      <c r="G652" s="140">
        <f t="shared" ca="1" si="197"/>
        <v>1.1499960583697999</v>
      </c>
      <c r="H652" s="140">
        <f t="shared" ca="1" si="198"/>
        <v>1.01071982</v>
      </c>
      <c r="I652" s="141">
        <f t="shared" si="194"/>
        <v>0.1</v>
      </c>
      <c r="J652" s="138">
        <f t="shared" si="199"/>
        <v>44881</v>
      </c>
      <c r="K652" s="142">
        <f t="shared" si="200"/>
        <v>21</v>
      </c>
      <c r="L652" s="143">
        <f t="shared" si="201"/>
        <v>21</v>
      </c>
      <c r="M652" s="144">
        <f t="shared" si="202"/>
        <v>1.00797414</v>
      </c>
      <c r="N652" s="144">
        <f t="shared" ca="1" si="203"/>
        <v>1.018779441</v>
      </c>
      <c r="O652" s="143">
        <v>8</v>
      </c>
      <c r="P652" s="140">
        <f t="shared" ca="1" si="205"/>
        <v>1.9333039999999999E-2</v>
      </c>
      <c r="Q652" s="148">
        <f ca="1">R652/C652</f>
        <v>2.0236768573366905E-2</v>
      </c>
      <c r="R652" s="123">
        <f>Y652</f>
        <v>2.0833333333333332E-2</v>
      </c>
      <c r="S652" s="140"/>
      <c r="T652" s="140"/>
      <c r="U652" s="140"/>
      <c r="V652" s="140"/>
      <c r="W652" s="145" t="str">
        <f t="shared" si="207"/>
        <v>A+J=</v>
      </c>
      <c r="X652" s="138">
        <f t="shared" si="208"/>
        <v>44985</v>
      </c>
      <c r="Y652" s="147">
        <f>Y650/6000000</f>
        <v>2.0833333333333332E-2</v>
      </c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ht="18.75" x14ac:dyDescent="0.3">
      <c r="A653" s="36">
        <f t="shared" si="191"/>
        <v>44911</v>
      </c>
      <c r="B653" s="14">
        <f t="shared" ref="B653:B713" ca="1" si="209">IF(A653&lt;=TODAY(),C653+P653,IF(AND(A653&gt;TODAY(),A653&lt;=$B$1),IF(VLOOKUP(TODAY(),$A$10:$D$5000,4,FALSE)=0,"n.d",C653+P653),"n.d"))</f>
        <v>1.0288901126806682</v>
      </c>
      <c r="C653" s="127">
        <f t="shared" ca="1" si="195"/>
        <v>1.0086459166666668</v>
      </c>
      <c r="D653" s="12">
        <f ca="1">IF(A653&lt;$B$1,VLOOKUP(A653,[1]DI!$A$4:$B$15000,2,FALSE),0)</f>
        <v>0.13650000000000001</v>
      </c>
      <c r="E653" s="13">
        <f t="shared" ref="E653:E713" ca="1" si="210">ROUND(((1+D653)^(1/252)),8)</f>
        <v>1.00050788</v>
      </c>
      <c r="F653" s="13">
        <f ca="1">(TRUNC(PRODUCT($E$12:$E652),16))</f>
        <v>1.1629141329784201</v>
      </c>
      <c r="G653" s="13">
        <f t="shared" ref="G653:G713" ca="1" si="211">IF(O652&gt;0,F652,G652)</f>
        <v>1.1623238119607999</v>
      </c>
      <c r="H653" s="13">
        <f t="shared" ref="H653:H713" ca="1" si="212">ROUND(F653/G653,8)</f>
        <v>1.00050788</v>
      </c>
      <c r="I653" s="12">
        <f t="shared" ref="I653:I713" si="213">IF(O652&gt;0,VLOOKUP(A652,AG$160:AH$222,2),I652)</f>
        <v>0.1</v>
      </c>
      <c r="J653" s="30">
        <v>44910</v>
      </c>
      <c r="K653" s="2">
        <f t="shared" ref="K653:K713" si="214">IF(A653&gt;J653,IF(NETWORKDAYS(J653,A653,$Z$160:$Z$544)-1=0,1,NETWORKDAYS(J653,A653,$Z$160:$Z$544)-1),0)</f>
        <v>1</v>
      </c>
      <c r="L653" s="15">
        <f t="shared" ref="L653:L713" si="215">IF(AND(K653=1,K652=1),1,IF(K653&gt;0,IF(K653=K652,K653+1,K653),0))</f>
        <v>1</v>
      </c>
      <c r="M653" s="11">
        <f t="shared" ref="M653:M713" si="216">ROUND((I653+1)^(L653/252),9)</f>
        <v>1.000378287</v>
      </c>
      <c r="N653" s="11">
        <f t="shared" ref="N653:N713" ca="1" si="217">ROUND(H653*M653,9)</f>
        <v>1.0008863589999999</v>
      </c>
      <c r="O653" s="15">
        <f t="shared" ref="O653:O713" si="218">IF(VLOOKUP(A653,AA$12:AH$150,8)=VLOOKUP(A652,AA$12:AH$150,8),0,VLOOKUP(A653,AA$12:AH$150,8))</f>
        <v>0</v>
      </c>
      <c r="P653" s="149">
        <f ca="1">TRUNC(((N653-1)*C653),8)+(P$652*N653)</f>
        <v>2.0244196014001355E-2</v>
      </c>
      <c r="Q653" s="19">
        <f t="shared" si="206"/>
        <v>0</v>
      </c>
      <c r="R653" s="13">
        <f t="shared" ref="R653:R713" si="219">IF(Q653&gt;0,TRUNC(Q653*C653,8),0)</f>
        <v>0</v>
      </c>
      <c r="S653" s="13"/>
      <c r="T653" s="13"/>
      <c r="U653" s="13"/>
      <c r="V653" s="13"/>
      <c r="W653" s="4" t="s">
        <v>86</v>
      </c>
      <c r="X653" s="30">
        <v>44985</v>
      </c>
      <c r="Y653" s="3"/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ht="15" x14ac:dyDescent="0.25">
      <c r="A654" s="36">
        <f t="shared" ref="A654:A717" si="220">(A653+1)</f>
        <v>44912</v>
      </c>
      <c r="B654" s="14">
        <f t="shared" ca="1" si="209"/>
        <v>1.0294126602835574</v>
      </c>
      <c r="C654" s="13">
        <f t="shared" ref="C654:C713" ca="1" si="221">(C653-R653)</f>
        <v>1.0086459166666668</v>
      </c>
      <c r="D654" s="12">
        <f ca="1">IF(A654&lt;$B$1,VLOOKUP(A654,[1]DI!$A$4:$B$15000,2,FALSE),0)</f>
        <v>0</v>
      </c>
      <c r="E654" s="13">
        <f t="shared" ca="1" si="210"/>
        <v>1</v>
      </c>
      <c r="F654" s="13">
        <f ca="1">(TRUNC(PRODUCT($E$12:$E653),16))</f>
        <v>1.1635047538082799</v>
      </c>
      <c r="G654" s="13">
        <f t="shared" ca="1" si="211"/>
        <v>1.1623238119607999</v>
      </c>
      <c r="H654" s="13">
        <f t="shared" ca="1" si="212"/>
        <v>1.00101602</v>
      </c>
      <c r="I654" s="12">
        <f t="shared" si="213"/>
        <v>0.1</v>
      </c>
      <c r="J654" s="30">
        <f t="shared" ref="J654:J713" si="222">IF(O653&gt;0,VLOOKUP(O653,Z$12:AJ$150,2),J653)</f>
        <v>44910</v>
      </c>
      <c r="K654" s="2">
        <f t="shared" si="214"/>
        <v>1</v>
      </c>
      <c r="L654" s="15">
        <f t="shared" si="215"/>
        <v>1</v>
      </c>
      <c r="M654" s="11">
        <f t="shared" si="216"/>
        <v>1.000378287</v>
      </c>
      <c r="N654" s="11">
        <f t="shared" ca="1" si="217"/>
        <v>1.001394691</v>
      </c>
      <c r="O654" s="15">
        <f t="shared" si="218"/>
        <v>0</v>
      </c>
      <c r="P654" s="149">
        <f t="shared" ref="P654:P713" ca="1" si="223">TRUNC(((N654-1)*C654),8)+(P$652*N654)</f>
        <v>2.076674361689064E-2</v>
      </c>
      <c r="Q654" s="19">
        <f t="shared" si="206"/>
        <v>0</v>
      </c>
      <c r="R654" s="13">
        <f t="shared" si="219"/>
        <v>0</v>
      </c>
      <c r="S654" s="13"/>
      <c r="T654" s="13"/>
      <c r="U654" s="13"/>
      <c r="V654" s="13"/>
      <c r="W654" s="4" t="str">
        <f t="shared" ref="W654:W713" si="224">IF(O653&gt;0,VLOOKUP(O653,Z$12:AJ$150,10),W653)</f>
        <v>A+J=</v>
      </c>
      <c r="X654" s="30">
        <f t="shared" ref="X654:X713" si="225">IF(O653&gt;0,VLOOKUP(O653,Z$12:AJ$150,11),X653)</f>
        <v>44985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ht="15" x14ac:dyDescent="0.25">
      <c r="A655" s="36">
        <f t="shared" si="220"/>
        <v>44913</v>
      </c>
      <c r="B655" s="14">
        <f t="shared" ca="1" si="209"/>
        <v>1.0294126602835574</v>
      </c>
      <c r="C655" s="13">
        <f t="shared" ca="1" si="221"/>
        <v>1.0086459166666668</v>
      </c>
      <c r="D655" s="12">
        <f ca="1">IF(A655&lt;$B$1,VLOOKUP(A655,[1]DI!$A$4:$B$15000,2,FALSE),0)</f>
        <v>0</v>
      </c>
      <c r="E655" s="13">
        <f t="shared" ca="1" si="210"/>
        <v>1</v>
      </c>
      <c r="F655" s="13">
        <f ca="1">(TRUNC(PRODUCT($E$12:$E654),16))</f>
        <v>1.1635047538082799</v>
      </c>
      <c r="G655" s="13">
        <f t="shared" ca="1" si="211"/>
        <v>1.1623238119607999</v>
      </c>
      <c r="H655" s="13">
        <f t="shared" ca="1" si="212"/>
        <v>1.00101602</v>
      </c>
      <c r="I655" s="12">
        <f t="shared" si="213"/>
        <v>0.1</v>
      </c>
      <c r="J655" s="30">
        <f t="shared" si="222"/>
        <v>44910</v>
      </c>
      <c r="K655" s="2">
        <f t="shared" si="214"/>
        <v>1</v>
      </c>
      <c r="L655" s="15">
        <f t="shared" si="215"/>
        <v>1</v>
      </c>
      <c r="M655" s="11">
        <f t="shared" si="216"/>
        <v>1.000378287</v>
      </c>
      <c r="N655" s="11">
        <f t="shared" ca="1" si="217"/>
        <v>1.001394691</v>
      </c>
      <c r="O655" s="15">
        <f t="shared" si="218"/>
        <v>0</v>
      </c>
      <c r="P655" s="149">
        <f t="shared" ca="1" si="223"/>
        <v>2.076674361689064E-2</v>
      </c>
      <c r="Q655" s="19">
        <f t="shared" si="206"/>
        <v>0</v>
      </c>
      <c r="R655" s="13">
        <f t="shared" si="219"/>
        <v>0</v>
      </c>
      <c r="S655" s="13"/>
      <c r="T655" s="13"/>
      <c r="U655" s="13"/>
      <c r="V655" s="13"/>
      <c r="W655" s="4" t="str">
        <f t="shared" si="224"/>
        <v>A+J=</v>
      </c>
      <c r="X655" s="30">
        <f t="shared" si="225"/>
        <v>44985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ht="15" x14ac:dyDescent="0.25">
      <c r="A656" s="36">
        <f t="shared" si="220"/>
        <v>44914</v>
      </c>
      <c r="B656" s="14">
        <f t="shared" ca="1" si="209"/>
        <v>1.029802073909772</v>
      </c>
      <c r="C656" s="13">
        <f t="shared" ca="1" si="221"/>
        <v>1.0086459166666668</v>
      </c>
      <c r="D656" s="12">
        <f ca="1">IF(A656&lt;$B$1,VLOOKUP(A656,[1]DI!$A$4:$B$15000,2,FALSE),0)</f>
        <v>0.13650000000000001</v>
      </c>
      <c r="E656" s="13">
        <f t="shared" ca="1" si="210"/>
        <v>1.00050788</v>
      </c>
      <c r="F656" s="13">
        <f ca="1">(TRUNC(PRODUCT($E$12:$E655),16))</f>
        <v>1.1635047538082799</v>
      </c>
      <c r="G656" s="13">
        <f t="shared" ca="1" si="211"/>
        <v>1.1623238119607999</v>
      </c>
      <c r="H656" s="13">
        <f t="shared" ca="1" si="212"/>
        <v>1.00101602</v>
      </c>
      <c r="I656" s="12">
        <f t="shared" si="213"/>
        <v>0.1</v>
      </c>
      <c r="J656" s="30">
        <f t="shared" si="222"/>
        <v>44910</v>
      </c>
      <c r="K656" s="2">
        <f t="shared" si="214"/>
        <v>2</v>
      </c>
      <c r="L656" s="15">
        <f t="shared" si="215"/>
        <v>2</v>
      </c>
      <c r="M656" s="11">
        <f t="shared" si="216"/>
        <v>1.0007567159999999</v>
      </c>
      <c r="N656" s="11">
        <f t="shared" ca="1" si="217"/>
        <v>1.0017735050000001</v>
      </c>
      <c r="O656" s="15">
        <f t="shared" si="218"/>
        <v>0</v>
      </c>
      <c r="P656" s="149">
        <f t="shared" ca="1" si="223"/>
        <v>2.1156157243105198E-2</v>
      </c>
      <c r="Q656" s="19">
        <f t="shared" si="206"/>
        <v>0</v>
      </c>
      <c r="R656" s="13">
        <f t="shared" si="219"/>
        <v>0</v>
      </c>
      <c r="S656" s="13"/>
      <c r="T656" s="13"/>
      <c r="U656" s="13"/>
      <c r="V656" s="13"/>
      <c r="W656" s="4" t="str">
        <f t="shared" si="224"/>
        <v>A+J=</v>
      </c>
      <c r="X656" s="30">
        <f t="shared" si="225"/>
        <v>44985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ht="15" x14ac:dyDescent="0.25">
      <c r="A657" s="36">
        <f t="shared" si="220"/>
        <v>44915</v>
      </c>
      <c r="B657" s="14">
        <f t="shared" ca="1" si="209"/>
        <v>1.030714850199314</v>
      </c>
      <c r="C657" s="13">
        <f t="shared" ca="1" si="221"/>
        <v>1.0086459166666668</v>
      </c>
      <c r="D657" s="12">
        <f ca="1">IF(A657&lt;$B$1,VLOOKUP(A657,[1]DI!$A$4:$B$15000,2,FALSE),0)</f>
        <v>0.13650000000000001</v>
      </c>
      <c r="E657" s="13">
        <f t="shared" ca="1" si="210"/>
        <v>1.00050788</v>
      </c>
      <c r="F657" s="13">
        <f ca="1">(TRUNC(PRODUCT($E$12:$E656),16))</f>
        <v>1.1640956746026401</v>
      </c>
      <c r="G657" s="13">
        <f t="shared" ca="1" si="211"/>
        <v>1.1623238119607999</v>
      </c>
      <c r="H657" s="13">
        <f t="shared" ca="1" si="212"/>
        <v>1.00152441</v>
      </c>
      <c r="I657" s="12">
        <f t="shared" si="213"/>
        <v>0.1</v>
      </c>
      <c r="J657" s="30">
        <f t="shared" si="222"/>
        <v>44910</v>
      </c>
      <c r="K657" s="2">
        <f t="shared" si="214"/>
        <v>3</v>
      </c>
      <c r="L657" s="15">
        <f t="shared" si="215"/>
        <v>3</v>
      </c>
      <c r="M657" s="11">
        <f t="shared" si="216"/>
        <v>1.001135289</v>
      </c>
      <c r="N657" s="11">
        <f t="shared" ca="1" si="217"/>
        <v>1.0026614300000001</v>
      </c>
      <c r="O657" s="15">
        <f t="shared" si="218"/>
        <v>0</v>
      </c>
      <c r="P657" s="149">
        <f t="shared" ca="1" si="223"/>
        <v>2.20689335326472E-2</v>
      </c>
      <c r="Q657" s="19">
        <f t="shared" si="206"/>
        <v>0</v>
      </c>
      <c r="R657" s="13">
        <f t="shared" si="219"/>
        <v>0</v>
      </c>
      <c r="S657" s="13"/>
      <c r="T657" s="13"/>
      <c r="U657" s="13"/>
      <c r="V657" s="13"/>
      <c r="W657" s="4" t="str">
        <f t="shared" si="224"/>
        <v>A+J=</v>
      </c>
      <c r="X657" s="30">
        <f t="shared" si="225"/>
        <v>44985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ht="15" x14ac:dyDescent="0.25">
      <c r="A658" s="36">
        <f t="shared" si="220"/>
        <v>44916</v>
      </c>
      <c r="B658" s="14">
        <f t="shared" ca="1" si="209"/>
        <v>1.031628431916622</v>
      </c>
      <c r="C658" s="13">
        <f t="shared" ca="1" si="221"/>
        <v>1.0086459166666668</v>
      </c>
      <c r="D658" s="12">
        <f ca="1">IF(A658&lt;$B$1,VLOOKUP(A658,[1]DI!$A$4:$B$15000,2,FALSE),0)</f>
        <v>0.13650000000000001</v>
      </c>
      <c r="E658" s="13">
        <f t="shared" ca="1" si="210"/>
        <v>1.00050788</v>
      </c>
      <c r="F658" s="13">
        <f ca="1">(TRUNC(PRODUCT($E$12:$E657),16))</f>
        <v>1.1646868955138601</v>
      </c>
      <c r="G658" s="13">
        <f t="shared" ca="1" si="211"/>
        <v>1.1623238119607999</v>
      </c>
      <c r="H658" s="13">
        <f t="shared" ca="1" si="212"/>
        <v>1.00203307</v>
      </c>
      <c r="I658" s="12">
        <f t="shared" si="213"/>
        <v>0.1</v>
      </c>
      <c r="J658" s="30">
        <f t="shared" si="222"/>
        <v>44910</v>
      </c>
      <c r="K658" s="2">
        <f t="shared" si="214"/>
        <v>4</v>
      </c>
      <c r="L658" s="15">
        <f t="shared" si="215"/>
        <v>4</v>
      </c>
      <c r="M658" s="11">
        <f t="shared" si="216"/>
        <v>1.001514005</v>
      </c>
      <c r="N658" s="11">
        <f t="shared" ca="1" si="217"/>
        <v>1.0035501529999999</v>
      </c>
      <c r="O658" s="15">
        <f t="shared" si="218"/>
        <v>0</v>
      </c>
      <c r="P658" s="149">
        <f t="shared" ca="1" si="223"/>
        <v>2.2982515249955121E-2</v>
      </c>
      <c r="Q658" s="19">
        <f t="shared" si="206"/>
        <v>0</v>
      </c>
      <c r="R658" s="13">
        <f t="shared" si="219"/>
        <v>0</v>
      </c>
      <c r="S658" s="13"/>
      <c r="T658" s="13"/>
      <c r="U658" s="13"/>
      <c r="V658" s="13"/>
      <c r="W658" s="4" t="str">
        <f t="shared" si="224"/>
        <v>A+J=</v>
      </c>
      <c r="X658" s="30">
        <f t="shared" si="225"/>
        <v>44985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ht="15" x14ac:dyDescent="0.25">
      <c r="A659" s="36">
        <f t="shared" si="220"/>
        <v>44917</v>
      </c>
      <c r="B659" s="14">
        <f t="shared" ca="1" si="209"/>
        <v>1.0325428287137011</v>
      </c>
      <c r="C659" s="13">
        <f t="shared" ca="1" si="221"/>
        <v>1.0086459166666668</v>
      </c>
      <c r="D659" s="12">
        <f ca="1">IF(A659&lt;$B$1,VLOOKUP(A659,[1]DI!$A$4:$B$15000,2,FALSE),0)</f>
        <v>0.13650000000000001</v>
      </c>
      <c r="E659" s="13">
        <f t="shared" ca="1" si="210"/>
        <v>1.00050788</v>
      </c>
      <c r="F659" s="13">
        <f ca="1">(TRUNC(PRODUCT($E$12:$E658),16))</f>
        <v>1.1652784166943499</v>
      </c>
      <c r="G659" s="13">
        <f t="shared" ca="1" si="211"/>
        <v>1.1623238119607999</v>
      </c>
      <c r="H659" s="13">
        <f t="shared" ca="1" si="212"/>
        <v>1.0025419799999999</v>
      </c>
      <c r="I659" s="12">
        <f t="shared" si="213"/>
        <v>0.1</v>
      </c>
      <c r="J659" s="30">
        <f t="shared" si="222"/>
        <v>44910</v>
      </c>
      <c r="K659" s="2">
        <f t="shared" si="214"/>
        <v>5</v>
      </c>
      <c r="L659" s="15">
        <f t="shared" si="215"/>
        <v>5</v>
      </c>
      <c r="M659" s="11">
        <f t="shared" si="216"/>
        <v>1.001892864</v>
      </c>
      <c r="N659" s="11">
        <f t="shared" ca="1" si="217"/>
        <v>1.004439656</v>
      </c>
      <c r="O659" s="15">
        <f t="shared" si="218"/>
        <v>0</v>
      </c>
      <c r="P659" s="149">
        <f t="shared" ca="1" si="223"/>
        <v>2.3896912047034237E-2</v>
      </c>
      <c r="Q659" s="19">
        <f t="shared" si="206"/>
        <v>0</v>
      </c>
      <c r="R659" s="13">
        <f t="shared" si="219"/>
        <v>0</v>
      </c>
      <c r="S659" s="13"/>
      <c r="T659" s="13"/>
      <c r="U659" s="13"/>
      <c r="V659" s="13"/>
      <c r="W659" s="4" t="str">
        <f t="shared" si="224"/>
        <v>A+J=</v>
      </c>
      <c r="X659" s="30">
        <f t="shared" si="225"/>
        <v>44985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ht="15" x14ac:dyDescent="0.25">
      <c r="A660" s="36">
        <f t="shared" si="220"/>
        <v>44918</v>
      </c>
      <c r="B660" s="14">
        <f t="shared" ca="1" si="209"/>
        <v>1.0334580307838819</v>
      </c>
      <c r="C660" s="13">
        <f t="shared" ca="1" si="221"/>
        <v>1.0086459166666668</v>
      </c>
      <c r="D660" s="12">
        <f ca="1">IF(A660&lt;$B$1,VLOOKUP(A660,[1]DI!$A$4:$B$15000,2,FALSE),0)</f>
        <v>0.13650000000000001</v>
      </c>
      <c r="E660" s="13">
        <f t="shared" ca="1" si="210"/>
        <v>1.00050788</v>
      </c>
      <c r="F660" s="13">
        <f ca="1">(TRUNC(PRODUCT($E$12:$E659),16))</f>
        <v>1.1658702382966299</v>
      </c>
      <c r="G660" s="13">
        <f t="shared" ca="1" si="211"/>
        <v>1.1623238119607999</v>
      </c>
      <c r="H660" s="13">
        <f t="shared" ca="1" si="212"/>
        <v>1.0030511499999999</v>
      </c>
      <c r="I660" s="12">
        <f t="shared" si="213"/>
        <v>0.1</v>
      </c>
      <c r="J660" s="30">
        <f t="shared" si="222"/>
        <v>44910</v>
      </c>
      <c r="K660" s="2">
        <f t="shared" si="214"/>
        <v>6</v>
      </c>
      <c r="L660" s="15">
        <f t="shared" si="215"/>
        <v>6</v>
      </c>
      <c r="M660" s="11">
        <f t="shared" si="216"/>
        <v>1.0022718669999999</v>
      </c>
      <c r="N660" s="11">
        <f t="shared" ca="1" si="217"/>
        <v>1.0053299490000001</v>
      </c>
      <c r="O660" s="15">
        <f t="shared" si="218"/>
        <v>0</v>
      </c>
      <c r="P660" s="149">
        <f t="shared" ca="1" si="223"/>
        <v>2.481211411721496E-2</v>
      </c>
      <c r="Q660" s="19">
        <f t="shared" si="206"/>
        <v>0</v>
      </c>
      <c r="R660" s="13">
        <f t="shared" si="219"/>
        <v>0</v>
      </c>
      <c r="S660" s="13"/>
      <c r="T660" s="13"/>
      <c r="U660" s="13"/>
      <c r="V660" s="13"/>
      <c r="W660" s="4" t="str">
        <f t="shared" si="224"/>
        <v>A+J=</v>
      </c>
      <c r="X660" s="30">
        <f t="shared" si="225"/>
        <v>44985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ht="15" x14ac:dyDescent="0.25">
      <c r="A661" s="36">
        <f t="shared" si="220"/>
        <v>44919</v>
      </c>
      <c r="B661" s="14">
        <f t="shared" ca="1" si="209"/>
        <v>1.034374038127164</v>
      </c>
      <c r="C661" s="13">
        <f t="shared" ca="1" si="221"/>
        <v>1.0086459166666668</v>
      </c>
      <c r="D661" s="12">
        <f ca="1">IF(A661&lt;$B$1,VLOOKUP(A661,[1]DI!$A$4:$B$15000,2,FALSE),0)</f>
        <v>0</v>
      </c>
      <c r="E661" s="13">
        <f t="shared" ca="1" si="210"/>
        <v>1</v>
      </c>
      <c r="F661" s="13">
        <f ca="1">(TRUNC(PRODUCT($E$12:$E660),16))</f>
        <v>1.16646236047325</v>
      </c>
      <c r="G661" s="13">
        <f t="shared" ca="1" si="211"/>
        <v>1.1623238119607999</v>
      </c>
      <c r="H661" s="13">
        <f t="shared" ca="1" si="212"/>
        <v>1.00356058</v>
      </c>
      <c r="I661" s="12">
        <f t="shared" si="213"/>
        <v>0.1</v>
      </c>
      <c r="J661" s="30">
        <f t="shared" si="222"/>
        <v>44910</v>
      </c>
      <c r="K661" s="2">
        <f t="shared" si="214"/>
        <v>6</v>
      </c>
      <c r="L661" s="15">
        <f t="shared" si="215"/>
        <v>7</v>
      </c>
      <c r="M661" s="11">
        <f t="shared" si="216"/>
        <v>1.0026510129999999</v>
      </c>
      <c r="N661" s="11">
        <f t="shared" ca="1" si="217"/>
        <v>1.006221032</v>
      </c>
      <c r="O661" s="15">
        <f t="shared" si="218"/>
        <v>0</v>
      </c>
      <c r="P661" s="149">
        <f t="shared" ca="1" si="223"/>
        <v>2.5728121460497279E-2</v>
      </c>
      <c r="Q661" s="19">
        <f t="shared" si="206"/>
        <v>0</v>
      </c>
      <c r="R661" s="13">
        <f t="shared" si="219"/>
        <v>0</v>
      </c>
      <c r="S661" s="13"/>
      <c r="T661" s="13"/>
      <c r="U661" s="13"/>
      <c r="V661" s="13"/>
      <c r="W661" s="4" t="str">
        <f t="shared" si="224"/>
        <v>A+J=</v>
      </c>
      <c r="X661" s="30">
        <f t="shared" si="225"/>
        <v>44985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ht="15" x14ac:dyDescent="0.25">
      <c r="A662" s="36">
        <f t="shared" si="220"/>
        <v>44920</v>
      </c>
      <c r="B662" s="14">
        <f t="shared" ca="1" si="209"/>
        <v>1.034374038127164</v>
      </c>
      <c r="C662" s="13">
        <f t="shared" ca="1" si="221"/>
        <v>1.0086459166666668</v>
      </c>
      <c r="D662" s="12">
        <f ca="1">IF(A662&lt;$B$1,VLOOKUP(A662,[1]DI!$A$4:$B$15000,2,FALSE),0)</f>
        <v>0</v>
      </c>
      <c r="E662" s="13">
        <f t="shared" ca="1" si="210"/>
        <v>1</v>
      </c>
      <c r="F662" s="13">
        <f ca="1">(TRUNC(PRODUCT($E$12:$E661),16))</f>
        <v>1.16646236047325</v>
      </c>
      <c r="G662" s="13">
        <f t="shared" ca="1" si="211"/>
        <v>1.1623238119607999</v>
      </c>
      <c r="H662" s="13">
        <f t="shared" ca="1" si="212"/>
        <v>1.00356058</v>
      </c>
      <c r="I662" s="12">
        <f t="shared" si="213"/>
        <v>0.1</v>
      </c>
      <c r="J662" s="30">
        <f t="shared" si="222"/>
        <v>44910</v>
      </c>
      <c r="K662" s="2">
        <f t="shared" si="214"/>
        <v>6</v>
      </c>
      <c r="L662" s="15">
        <f t="shared" si="215"/>
        <v>7</v>
      </c>
      <c r="M662" s="11">
        <f t="shared" si="216"/>
        <v>1.0026510129999999</v>
      </c>
      <c r="N662" s="11">
        <f t="shared" ca="1" si="217"/>
        <v>1.006221032</v>
      </c>
      <c r="O662" s="15">
        <f t="shared" si="218"/>
        <v>0</v>
      </c>
      <c r="P662" s="149">
        <f t="shared" ca="1" si="223"/>
        <v>2.5728121460497279E-2</v>
      </c>
      <c r="Q662" s="19">
        <f t="shared" si="206"/>
        <v>0</v>
      </c>
      <c r="R662" s="13">
        <f t="shared" si="219"/>
        <v>0</v>
      </c>
      <c r="S662" s="13"/>
      <c r="T662" s="13"/>
      <c r="U662" s="13"/>
      <c r="V662" s="13"/>
      <c r="W662" s="4" t="str">
        <f t="shared" si="224"/>
        <v>A+J=</v>
      </c>
      <c r="X662" s="30">
        <f t="shared" si="225"/>
        <v>44985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ht="15" x14ac:dyDescent="0.25">
      <c r="A663" s="36">
        <f t="shared" si="220"/>
        <v>44921</v>
      </c>
      <c r="B663" s="14">
        <f t="shared" ca="1" si="209"/>
        <v>1.034374038127164</v>
      </c>
      <c r="C663" s="13">
        <f t="shared" ca="1" si="221"/>
        <v>1.0086459166666668</v>
      </c>
      <c r="D663" s="12">
        <f ca="1">IF(A663&lt;$B$1,VLOOKUP(A663,[1]DI!$A$4:$B$15000,2,FALSE),0)</f>
        <v>0.13650000000000001</v>
      </c>
      <c r="E663" s="13">
        <f t="shared" ca="1" si="210"/>
        <v>1.00050788</v>
      </c>
      <c r="F663" s="13">
        <f ca="1">(TRUNC(PRODUCT($E$12:$E662),16))</f>
        <v>1.16646236047325</v>
      </c>
      <c r="G663" s="13">
        <f t="shared" ca="1" si="211"/>
        <v>1.1623238119607999</v>
      </c>
      <c r="H663" s="13">
        <f t="shared" ca="1" si="212"/>
        <v>1.00356058</v>
      </c>
      <c r="I663" s="12">
        <f t="shared" si="213"/>
        <v>0.1</v>
      </c>
      <c r="J663" s="30">
        <f t="shared" si="222"/>
        <v>44910</v>
      </c>
      <c r="K663" s="2">
        <f t="shared" si="214"/>
        <v>7</v>
      </c>
      <c r="L663" s="15">
        <f t="shared" si="215"/>
        <v>7</v>
      </c>
      <c r="M663" s="11">
        <f t="shared" si="216"/>
        <v>1.0026510129999999</v>
      </c>
      <c r="N663" s="11">
        <f t="shared" ca="1" si="217"/>
        <v>1.006221032</v>
      </c>
      <c r="O663" s="15">
        <f t="shared" si="218"/>
        <v>0</v>
      </c>
      <c r="P663" s="149">
        <f t="shared" ca="1" si="223"/>
        <v>2.5728121460497279E-2</v>
      </c>
      <c r="Q663" s="19">
        <f t="shared" si="206"/>
        <v>0</v>
      </c>
      <c r="R663" s="13">
        <f t="shared" si="219"/>
        <v>0</v>
      </c>
      <c r="S663" s="13"/>
      <c r="T663" s="13"/>
      <c r="U663" s="13"/>
      <c r="V663" s="13"/>
      <c r="W663" s="4" t="str">
        <f t="shared" si="224"/>
        <v>A+J=</v>
      </c>
      <c r="X663" s="30">
        <f t="shared" si="225"/>
        <v>44985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ht="15" x14ac:dyDescent="0.25">
      <c r="A664" s="36">
        <f t="shared" si="220"/>
        <v>44922</v>
      </c>
      <c r="B664" s="14">
        <f t="shared" ca="1" si="209"/>
        <v>1.035290870762881</v>
      </c>
      <c r="C664" s="13">
        <f t="shared" ca="1" si="221"/>
        <v>1.0086459166666668</v>
      </c>
      <c r="D664" s="12">
        <f ca="1">IF(A664&lt;$B$1,VLOOKUP(A664,[1]DI!$A$4:$B$15000,2,FALSE),0)</f>
        <v>0.13650000000000001</v>
      </c>
      <c r="E664" s="13">
        <f t="shared" ca="1" si="210"/>
        <v>1.00050788</v>
      </c>
      <c r="F664" s="13">
        <f ca="1">(TRUNC(PRODUCT($E$12:$E663),16))</f>
        <v>1.1670547833768901</v>
      </c>
      <c r="G664" s="13">
        <f t="shared" ca="1" si="211"/>
        <v>1.1623238119607999</v>
      </c>
      <c r="H664" s="13">
        <f t="shared" ca="1" si="212"/>
        <v>1.0040702699999999</v>
      </c>
      <c r="I664" s="12">
        <f t="shared" si="213"/>
        <v>0.1</v>
      </c>
      <c r="J664" s="30">
        <f t="shared" si="222"/>
        <v>44910</v>
      </c>
      <c r="K664" s="2">
        <f t="shared" si="214"/>
        <v>8</v>
      </c>
      <c r="L664" s="15">
        <f t="shared" si="215"/>
        <v>8</v>
      </c>
      <c r="M664" s="11">
        <f t="shared" si="216"/>
        <v>1.003030302</v>
      </c>
      <c r="N664" s="11">
        <f t="shared" ca="1" si="217"/>
        <v>1.0071129059999999</v>
      </c>
      <c r="O664" s="15">
        <f t="shared" si="218"/>
        <v>0</v>
      </c>
      <c r="P664" s="149">
        <f t="shared" ca="1" si="223"/>
        <v>2.664495409621424E-2</v>
      </c>
      <c r="Q664" s="19">
        <f t="shared" si="206"/>
        <v>0</v>
      </c>
      <c r="R664" s="13">
        <f t="shared" si="219"/>
        <v>0</v>
      </c>
      <c r="S664" s="13"/>
      <c r="T664" s="13"/>
      <c r="U664" s="13"/>
      <c r="V664" s="13"/>
      <c r="W664" s="4" t="str">
        <f t="shared" si="224"/>
        <v>A+J=</v>
      </c>
      <c r="X664" s="30">
        <f t="shared" si="225"/>
        <v>44985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ht="15" x14ac:dyDescent="0.25">
      <c r="A665" s="36">
        <f t="shared" si="220"/>
        <v>44923</v>
      </c>
      <c r="B665" s="14">
        <f t="shared" ca="1" si="209"/>
        <v>1.0362085087103656</v>
      </c>
      <c r="C665" s="13">
        <f t="shared" ca="1" si="221"/>
        <v>1.0086459166666668</v>
      </c>
      <c r="D665" s="12">
        <f ca="1">IF(A665&lt;$B$1,VLOOKUP(A665,[1]DI!$A$4:$B$15000,2,FALSE),0)</f>
        <v>0.13650000000000001</v>
      </c>
      <c r="E665" s="13">
        <f t="shared" ca="1" si="210"/>
        <v>1.00050788</v>
      </c>
      <c r="F665" s="13">
        <f ca="1">(TRUNC(PRODUCT($E$12:$E664),16))</f>
        <v>1.1676475071602701</v>
      </c>
      <c r="G665" s="13">
        <f t="shared" ca="1" si="211"/>
        <v>1.1623238119607999</v>
      </c>
      <c r="H665" s="13">
        <f t="shared" ca="1" si="212"/>
        <v>1.00458022</v>
      </c>
      <c r="I665" s="12">
        <f t="shared" si="213"/>
        <v>0.1</v>
      </c>
      <c r="J665" s="30">
        <f t="shared" si="222"/>
        <v>44910</v>
      </c>
      <c r="K665" s="2">
        <f t="shared" si="214"/>
        <v>9</v>
      </c>
      <c r="L665" s="15">
        <f t="shared" si="215"/>
        <v>9</v>
      </c>
      <c r="M665" s="11">
        <f t="shared" si="216"/>
        <v>1.003409735</v>
      </c>
      <c r="N665" s="11">
        <f t="shared" ca="1" si="217"/>
        <v>1.0080055720000001</v>
      </c>
      <c r="O665" s="15">
        <f t="shared" si="218"/>
        <v>0</v>
      </c>
      <c r="P665" s="149">
        <f t="shared" ca="1" si="223"/>
        <v>2.7562592043698882E-2</v>
      </c>
      <c r="Q665" s="19">
        <f t="shared" si="206"/>
        <v>0</v>
      </c>
      <c r="R665" s="13">
        <f t="shared" si="219"/>
        <v>0</v>
      </c>
      <c r="S665" s="13"/>
      <c r="T665" s="13"/>
      <c r="U665" s="13"/>
      <c r="V665" s="13"/>
      <c r="W665" s="4" t="str">
        <f t="shared" si="224"/>
        <v>A+J=</v>
      </c>
      <c r="X665" s="30">
        <f t="shared" si="225"/>
        <v>44985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ht="15" x14ac:dyDescent="0.25">
      <c r="A666" s="36">
        <f t="shared" si="220"/>
        <v>44924</v>
      </c>
      <c r="B666" s="14">
        <f t="shared" ca="1" si="209"/>
        <v>1.0371269617762877</v>
      </c>
      <c r="C666" s="13">
        <f t="shared" ca="1" si="221"/>
        <v>1.0086459166666668</v>
      </c>
      <c r="D666" s="12">
        <f ca="1">IF(A666&lt;$B$1,VLOOKUP(A666,[1]DI!$A$4:$B$15000,2,FALSE),0)</f>
        <v>0.13650000000000001</v>
      </c>
      <c r="E666" s="13">
        <f t="shared" ca="1" si="210"/>
        <v>1.00050788</v>
      </c>
      <c r="F666" s="13">
        <f ca="1">(TRUNC(PRODUCT($E$12:$E665),16))</f>
        <v>1.1682405319762099</v>
      </c>
      <c r="G666" s="13">
        <f t="shared" ca="1" si="211"/>
        <v>1.1623238119607999</v>
      </c>
      <c r="H666" s="13">
        <f t="shared" ca="1" si="212"/>
        <v>1.0050904199999999</v>
      </c>
      <c r="I666" s="12">
        <f t="shared" si="213"/>
        <v>0.1</v>
      </c>
      <c r="J666" s="30">
        <f t="shared" si="222"/>
        <v>44910</v>
      </c>
      <c r="K666" s="2">
        <f t="shared" si="214"/>
        <v>10</v>
      </c>
      <c r="L666" s="15">
        <f t="shared" si="215"/>
        <v>10</v>
      </c>
      <c r="M666" s="11">
        <f t="shared" si="216"/>
        <v>1.003789311</v>
      </c>
      <c r="N666" s="11">
        <f t="shared" ca="1" si="217"/>
        <v>1.0088990200000001</v>
      </c>
      <c r="O666" s="15">
        <f t="shared" si="218"/>
        <v>0</v>
      </c>
      <c r="P666" s="149">
        <f t="shared" ca="1" si="223"/>
        <v>2.8481045109620802E-2</v>
      </c>
      <c r="Q666" s="19">
        <f t="shared" si="206"/>
        <v>0</v>
      </c>
      <c r="R666" s="13">
        <f t="shared" si="219"/>
        <v>0</v>
      </c>
      <c r="S666" s="13"/>
      <c r="T666" s="13"/>
      <c r="U666" s="13"/>
      <c r="V666" s="13"/>
      <c r="W666" s="4" t="str">
        <f t="shared" si="224"/>
        <v>A+J=</v>
      </c>
      <c r="X666" s="30">
        <f t="shared" si="225"/>
        <v>44985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ht="15" x14ac:dyDescent="0.25">
      <c r="A667" s="36">
        <f t="shared" si="220"/>
        <v>44925</v>
      </c>
      <c r="B667" s="14">
        <f t="shared" ca="1" si="209"/>
        <v>1.0380462303666407</v>
      </c>
      <c r="C667" s="13">
        <f t="shared" ca="1" si="221"/>
        <v>1.0086459166666668</v>
      </c>
      <c r="D667" s="12">
        <f ca="1">IF(A667&lt;$B$1,VLOOKUP(A667,[1]DI!$A$4:$B$15000,2,FALSE),0)</f>
        <v>0.13650000000000001</v>
      </c>
      <c r="E667" s="13">
        <f t="shared" ca="1" si="210"/>
        <v>1.00050788</v>
      </c>
      <c r="F667" s="13">
        <f ca="1">(TRUNC(PRODUCT($E$12:$E666),16))</f>
        <v>1.1688338579775901</v>
      </c>
      <c r="G667" s="13">
        <f t="shared" ca="1" si="211"/>
        <v>1.1623238119607999</v>
      </c>
      <c r="H667" s="13">
        <f t="shared" ca="1" si="212"/>
        <v>1.00560089</v>
      </c>
      <c r="I667" s="12">
        <f t="shared" si="213"/>
        <v>0.1</v>
      </c>
      <c r="J667" s="30">
        <f t="shared" si="222"/>
        <v>44910</v>
      </c>
      <c r="K667" s="2">
        <f t="shared" si="214"/>
        <v>11</v>
      </c>
      <c r="L667" s="15">
        <f t="shared" si="215"/>
        <v>11</v>
      </c>
      <c r="M667" s="11">
        <f t="shared" si="216"/>
        <v>1.004169031</v>
      </c>
      <c r="N667" s="11">
        <f t="shared" ca="1" si="217"/>
        <v>1.0097932709999999</v>
      </c>
      <c r="O667" s="15">
        <f t="shared" si="218"/>
        <v>0</v>
      </c>
      <c r="P667" s="149">
        <f t="shared" ca="1" si="223"/>
        <v>2.940031369997384E-2</v>
      </c>
      <c r="Q667" s="19">
        <f t="shared" si="206"/>
        <v>0</v>
      </c>
      <c r="R667" s="13">
        <f t="shared" si="219"/>
        <v>0</v>
      </c>
      <c r="S667" s="13"/>
      <c r="T667" s="13"/>
      <c r="U667" s="13"/>
      <c r="V667" s="13"/>
      <c r="W667" s="4" t="str">
        <f t="shared" si="224"/>
        <v>A+J=</v>
      </c>
      <c r="X667" s="30">
        <f t="shared" si="225"/>
        <v>44985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ht="15" x14ac:dyDescent="0.25">
      <c r="A668" s="36">
        <f t="shared" si="220"/>
        <v>44926</v>
      </c>
      <c r="B668" s="14">
        <f t="shared" ca="1" si="209"/>
        <v>1.0389663041140971</v>
      </c>
      <c r="C668" s="13">
        <f t="shared" ca="1" si="221"/>
        <v>1.0086459166666668</v>
      </c>
      <c r="D668" s="12">
        <f ca="1">IF(A668&lt;$B$1,VLOOKUP(A668,[1]DI!$A$4:$B$15000,2,FALSE),0)</f>
        <v>0</v>
      </c>
      <c r="E668" s="13">
        <f t="shared" ca="1" si="210"/>
        <v>1</v>
      </c>
      <c r="F668" s="13">
        <f ca="1">(TRUNC(PRODUCT($E$12:$E667),16))</f>
        <v>1.1694274853173801</v>
      </c>
      <c r="G668" s="13">
        <f t="shared" ca="1" si="211"/>
        <v>1.1623238119607999</v>
      </c>
      <c r="H668" s="13">
        <f t="shared" ca="1" si="212"/>
        <v>1.00611161</v>
      </c>
      <c r="I668" s="12">
        <f t="shared" si="213"/>
        <v>0.1</v>
      </c>
      <c r="J668" s="30">
        <f t="shared" si="222"/>
        <v>44910</v>
      </c>
      <c r="K668" s="2">
        <f t="shared" si="214"/>
        <v>11</v>
      </c>
      <c r="L668" s="15">
        <f t="shared" si="215"/>
        <v>12</v>
      </c>
      <c r="M668" s="11">
        <f t="shared" si="216"/>
        <v>1.0045488950000001</v>
      </c>
      <c r="N668" s="11">
        <f t="shared" ca="1" si="217"/>
        <v>1.010688306</v>
      </c>
      <c r="O668" s="15">
        <f t="shared" si="218"/>
        <v>0</v>
      </c>
      <c r="P668" s="149">
        <f t="shared" ca="1" si="223"/>
        <v>3.0320387447430243E-2</v>
      </c>
      <c r="Q668" s="19">
        <f t="shared" si="206"/>
        <v>0</v>
      </c>
      <c r="R668" s="13">
        <f t="shared" si="219"/>
        <v>0</v>
      </c>
      <c r="S668" s="13"/>
      <c r="T668" s="13"/>
      <c r="U668" s="13"/>
      <c r="V668" s="13"/>
      <c r="W668" s="4" t="str">
        <f t="shared" si="224"/>
        <v>A+J=</v>
      </c>
      <c r="X668" s="30">
        <f t="shared" si="225"/>
        <v>44985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ht="15" x14ac:dyDescent="0.25">
      <c r="A669" s="36">
        <f t="shared" si="220"/>
        <v>44927</v>
      </c>
      <c r="B669" s="14">
        <f t="shared" ca="1" si="209"/>
        <v>1.0389663041140971</v>
      </c>
      <c r="C669" s="13">
        <f t="shared" ca="1" si="221"/>
        <v>1.0086459166666668</v>
      </c>
      <c r="D669" s="12">
        <f ca="1">IF(A669&lt;$B$1,VLOOKUP(A669,[1]DI!$A$4:$B$15000,2,FALSE),0)</f>
        <v>0</v>
      </c>
      <c r="E669" s="13">
        <f t="shared" ca="1" si="210"/>
        <v>1</v>
      </c>
      <c r="F669" s="13">
        <f ca="1">(TRUNC(PRODUCT($E$12:$E668),16))</f>
        <v>1.1694274853173801</v>
      </c>
      <c r="G669" s="13">
        <f t="shared" ca="1" si="211"/>
        <v>1.1623238119607999</v>
      </c>
      <c r="H669" s="13">
        <f t="shared" ca="1" si="212"/>
        <v>1.00611161</v>
      </c>
      <c r="I669" s="12">
        <f t="shared" si="213"/>
        <v>0.1</v>
      </c>
      <c r="J669" s="30">
        <f t="shared" si="222"/>
        <v>44910</v>
      </c>
      <c r="K669" s="2">
        <f t="shared" si="214"/>
        <v>11</v>
      </c>
      <c r="L669" s="15">
        <f t="shared" si="215"/>
        <v>12</v>
      </c>
      <c r="M669" s="11">
        <f t="shared" si="216"/>
        <v>1.0045488950000001</v>
      </c>
      <c r="N669" s="11">
        <f t="shared" ca="1" si="217"/>
        <v>1.010688306</v>
      </c>
      <c r="O669" s="15">
        <f t="shared" si="218"/>
        <v>0</v>
      </c>
      <c r="P669" s="149">
        <f t="shared" ca="1" si="223"/>
        <v>3.0320387447430243E-2</v>
      </c>
      <c r="Q669" s="19">
        <f t="shared" si="206"/>
        <v>0</v>
      </c>
      <c r="R669" s="13">
        <f t="shared" si="219"/>
        <v>0</v>
      </c>
      <c r="S669" s="13"/>
      <c r="T669" s="13"/>
      <c r="U669" s="13"/>
      <c r="V669" s="13"/>
      <c r="W669" s="4" t="str">
        <f t="shared" si="224"/>
        <v>A+J=</v>
      </c>
      <c r="X669" s="30">
        <f t="shared" si="225"/>
        <v>44985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ht="15" x14ac:dyDescent="0.25">
      <c r="A670" s="36">
        <f t="shared" si="220"/>
        <v>44928</v>
      </c>
      <c r="B670" s="14">
        <f t="shared" ca="1" si="209"/>
        <v>1.0389663041140971</v>
      </c>
      <c r="C670" s="13">
        <f t="shared" ca="1" si="221"/>
        <v>1.0086459166666668</v>
      </c>
      <c r="D670" s="12">
        <f ca="1">IF(A670&lt;$B$1,VLOOKUP(A670,[1]DI!$A$4:$B$15000,2,FALSE),0)</f>
        <v>0.13650000000000001</v>
      </c>
      <c r="E670" s="13">
        <f t="shared" ca="1" si="210"/>
        <v>1.00050788</v>
      </c>
      <c r="F670" s="13">
        <f ca="1">(TRUNC(PRODUCT($E$12:$E669),16))</f>
        <v>1.1694274853173801</v>
      </c>
      <c r="G670" s="13">
        <f t="shared" ca="1" si="211"/>
        <v>1.1623238119607999</v>
      </c>
      <c r="H670" s="13">
        <f t="shared" ca="1" si="212"/>
        <v>1.00611161</v>
      </c>
      <c r="I670" s="12">
        <f t="shared" si="213"/>
        <v>0.1</v>
      </c>
      <c r="J670" s="30">
        <f t="shared" si="222"/>
        <v>44910</v>
      </c>
      <c r="K670" s="2">
        <f t="shared" si="214"/>
        <v>12</v>
      </c>
      <c r="L670" s="15">
        <f t="shared" si="215"/>
        <v>12</v>
      </c>
      <c r="M670" s="11">
        <f t="shared" si="216"/>
        <v>1.0045488950000001</v>
      </c>
      <c r="N670" s="11">
        <f t="shared" ca="1" si="217"/>
        <v>1.010688306</v>
      </c>
      <c r="O670" s="15">
        <f t="shared" si="218"/>
        <v>0</v>
      </c>
      <c r="P670" s="149">
        <f t="shared" ca="1" si="223"/>
        <v>3.0320387447430243E-2</v>
      </c>
      <c r="Q670" s="19">
        <f t="shared" si="206"/>
        <v>0</v>
      </c>
      <c r="R670" s="13">
        <f t="shared" si="219"/>
        <v>0</v>
      </c>
      <c r="S670" s="13"/>
      <c r="T670" s="13"/>
      <c r="U670" s="13"/>
      <c r="V670" s="13"/>
      <c r="W670" s="4" t="str">
        <f t="shared" si="224"/>
        <v>A+J=</v>
      </c>
      <c r="X670" s="30">
        <f t="shared" si="225"/>
        <v>44985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ht="15" x14ac:dyDescent="0.25">
      <c r="A671" s="36">
        <f t="shared" si="220"/>
        <v>44929</v>
      </c>
      <c r="B671" s="14">
        <f t="shared" ca="1" si="209"/>
        <v>1.0398872033859845</v>
      </c>
      <c r="C671" s="13">
        <f t="shared" ca="1" si="221"/>
        <v>1.0086459166666668</v>
      </c>
      <c r="D671" s="12">
        <f ca="1">IF(A671&lt;$B$1,VLOOKUP(A671,[1]DI!$A$4:$B$15000,2,FALSE),0)</f>
        <v>0.13650000000000001</v>
      </c>
      <c r="E671" s="13">
        <f t="shared" ca="1" si="210"/>
        <v>1.00050788</v>
      </c>
      <c r="F671" s="13">
        <f ca="1">(TRUNC(PRODUCT($E$12:$E670),16))</f>
        <v>1.17002141414862</v>
      </c>
      <c r="G671" s="13">
        <f t="shared" ca="1" si="211"/>
        <v>1.1623238119607999</v>
      </c>
      <c r="H671" s="13">
        <f t="shared" ca="1" si="212"/>
        <v>1.0066226</v>
      </c>
      <c r="I671" s="12">
        <f t="shared" si="213"/>
        <v>0.1</v>
      </c>
      <c r="J671" s="30">
        <f t="shared" si="222"/>
        <v>44910</v>
      </c>
      <c r="K671" s="2">
        <f t="shared" si="214"/>
        <v>13</v>
      </c>
      <c r="L671" s="15">
        <f t="shared" si="215"/>
        <v>13</v>
      </c>
      <c r="M671" s="11">
        <f t="shared" si="216"/>
        <v>1.0049289020000001</v>
      </c>
      <c r="N671" s="11">
        <f t="shared" ca="1" si="217"/>
        <v>1.011584144</v>
      </c>
      <c r="O671" s="15">
        <f t="shared" si="218"/>
        <v>0</v>
      </c>
      <c r="P671" s="149">
        <f t="shared" ca="1" si="223"/>
        <v>3.1241286719317758E-2</v>
      </c>
      <c r="Q671" s="19">
        <f t="shared" si="206"/>
        <v>0</v>
      </c>
      <c r="R671" s="13">
        <f t="shared" si="219"/>
        <v>0</v>
      </c>
      <c r="S671" s="13"/>
      <c r="T671" s="13"/>
      <c r="U671" s="13"/>
      <c r="V671" s="13"/>
      <c r="W671" s="4" t="str">
        <f t="shared" si="224"/>
        <v>A+J=</v>
      </c>
      <c r="X671" s="30">
        <f t="shared" si="225"/>
        <v>44985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ht="15" x14ac:dyDescent="0.25">
      <c r="A672" s="36">
        <f t="shared" si="220"/>
        <v>44930</v>
      </c>
      <c r="B672" s="14">
        <f t="shared" ca="1" si="209"/>
        <v>1.0408089178343085</v>
      </c>
      <c r="C672" s="13">
        <f t="shared" ca="1" si="221"/>
        <v>1.0086459166666668</v>
      </c>
      <c r="D672" s="12">
        <f ca="1">IF(A672&lt;$B$1,VLOOKUP(A672,[1]DI!$A$4:$B$15000,2,FALSE),0)</f>
        <v>0.13650000000000001</v>
      </c>
      <c r="E672" s="13">
        <f t="shared" ca="1" si="210"/>
        <v>1.00050788</v>
      </c>
      <c r="F672" s="13">
        <f ca="1">(TRUNC(PRODUCT($E$12:$E671),16))</f>
        <v>1.17061564462444</v>
      </c>
      <c r="G672" s="13">
        <f t="shared" ca="1" si="211"/>
        <v>1.1623238119607999</v>
      </c>
      <c r="H672" s="13">
        <f t="shared" ca="1" si="212"/>
        <v>1.0071338400000001</v>
      </c>
      <c r="I672" s="12">
        <f t="shared" si="213"/>
        <v>0.1</v>
      </c>
      <c r="J672" s="30">
        <f t="shared" si="222"/>
        <v>44910</v>
      </c>
      <c r="K672" s="2">
        <f t="shared" si="214"/>
        <v>14</v>
      </c>
      <c r="L672" s="15">
        <f t="shared" si="215"/>
        <v>14</v>
      </c>
      <c r="M672" s="11">
        <f t="shared" si="216"/>
        <v>1.005309053</v>
      </c>
      <c r="N672" s="11">
        <f t="shared" ca="1" si="217"/>
        <v>1.012480767</v>
      </c>
      <c r="O672" s="15">
        <f t="shared" si="218"/>
        <v>0</v>
      </c>
      <c r="P672" s="149">
        <f t="shared" ca="1" si="223"/>
        <v>3.2163001167641675E-2</v>
      </c>
      <c r="Q672" s="19">
        <f t="shared" si="206"/>
        <v>0</v>
      </c>
      <c r="R672" s="13">
        <f t="shared" si="219"/>
        <v>0</v>
      </c>
      <c r="S672" s="13"/>
      <c r="T672" s="13"/>
      <c r="U672" s="13"/>
      <c r="V672" s="13"/>
      <c r="W672" s="4" t="str">
        <f t="shared" si="224"/>
        <v>A+J=</v>
      </c>
      <c r="X672" s="30">
        <f t="shared" si="225"/>
        <v>44985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ht="15" x14ac:dyDescent="0.25">
      <c r="A673" s="36">
        <f t="shared" si="220"/>
        <v>44931</v>
      </c>
      <c r="B673" s="14">
        <f t="shared" ca="1" si="209"/>
        <v>1.0417314476523991</v>
      </c>
      <c r="C673" s="13">
        <f t="shared" ca="1" si="221"/>
        <v>1.0086459166666668</v>
      </c>
      <c r="D673" s="12">
        <f ca="1">IF(A673&lt;$B$1,VLOOKUP(A673,[1]DI!$A$4:$B$15000,2,FALSE),0)</f>
        <v>0.13650000000000001</v>
      </c>
      <c r="E673" s="13">
        <f t="shared" ca="1" si="210"/>
        <v>1.00050788</v>
      </c>
      <c r="F673" s="13">
        <f ca="1">(TRUNC(PRODUCT($E$12:$E672),16))</f>
        <v>1.1712101768980301</v>
      </c>
      <c r="G673" s="13">
        <f t="shared" ca="1" si="211"/>
        <v>1.1623238119607999</v>
      </c>
      <c r="H673" s="13">
        <f t="shared" ca="1" si="212"/>
        <v>1.0076453400000001</v>
      </c>
      <c r="I673" s="12">
        <f t="shared" si="213"/>
        <v>0.1</v>
      </c>
      <c r="J673" s="30">
        <f t="shared" si="222"/>
        <v>44910</v>
      </c>
      <c r="K673" s="2">
        <f t="shared" si="214"/>
        <v>15</v>
      </c>
      <c r="L673" s="15">
        <f t="shared" si="215"/>
        <v>15</v>
      </c>
      <c r="M673" s="11">
        <f t="shared" si="216"/>
        <v>1.005689348</v>
      </c>
      <c r="N673" s="11">
        <f t="shared" ca="1" si="217"/>
        <v>1.0133781850000001</v>
      </c>
      <c r="O673" s="15">
        <f t="shared" si="218"/>
        <v>0</v>
      </c>
      <c r="P673" s="149">
        <f t="shared" ca="1" si="223"/>
        <v>3.30855309857324E-2</v>
      </c>
      <c r="Q673" s="19">
        <f t="shared" si="206"/>
        <v>0</v>
      </c>
      <c r="R673" s="13">
        <f t="shared" si="219"/>
        <v>0</v>
      </c>
      <c r="S673" s="13"/>
      <c r="T673" s="13"/>
      <c r="U673" s="13"/>
      <c r="V673" s="13"/>
      <c r="W673" s="4" t="str">
        <f t="shared" si="224"/>
        <v>A+J=</v>
      </c>
      <c r="X673" s="30">
        <f t="shared" si="225"/>
        <v>44985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ht="15" x14ac:dyDescent="0.25">
      <c r="A674" s="36">
        <f t="shared" si="220"/>
        <v>44932</v>
      </c>
      <c r="B674" s="14">
        <f t="shared" ca="1" si="209"/>
        <v>1.0426548030529201</v>
      </c>
      <c r="C674" s="13">
        <f t="shared" ca="1" si="221"/>
        <v>1.0086459166666668</v>
      </c>
      <c r="D674" s="12">
        <f ca="1">IF(A674&lt;$B$1,VLOOKUP(A674,[1]DI!$A$4:$B$15000,2,FALSE),0)</f>
        <v>0.13650000000000001</v>
      </c>
      <c r="E674" s="13">
        <f t="shared" ca="1" si="210"/>
        <v>1.00050788</v>
      </c>
      <c r="F674" s="13">
        <f ca="1">(TRUNC(PRODUCT($E$12:$E673),16))</f>
        <v>1.1718050111226701</v>
      </c>
      <c r="G674" s="13">
        <f t="shared" ca="1" si="211"/>
        <v>1.1623238119607999</v>
      </c>
      <c r="H674" s="13">
        <f t="shared" ca="1" si="212"/>
        <v>1.00815711</v>
      </c>
      <c r="I674" s="12">
        <f t="shared" si="213"/>
        <v>0.1</v>
      </c>
      <c r="J674" s="30">
        <f t="shared" si="222"/>
        <v>44910</v>
      </c>
      <c r="K674" s="2">
        <f t="shared" si="214"/>
        <v>16</v>
      </c>
      <c r="L674" s="15">
        <f t="shared" si="215"/>
        <v>16</v>
      </c>
      <c r="M674" s="11">
        <f t="shared" si="216"/>
        <v>1.0060697869999999</v>
      </c>
      <c r="N674" s="11">
        <f t="shared" ca="1" si="217"/>
        <v>1.014276409</v>
      </c>
      <c r="O674" s="15">
        <f t="shared" si="218"/>
        <v>0</v>
      </c>
      <c r="P674" s="149">
        <f t="shared" ca="1" si="223"/>
        <v>3.4008886386253365E-2</v>
      </c>
      <c r="Q674" s="19">
        <f t="shared" si="206"/>
        <v>0</v>
      </c>
      <c r="R674" s="13">
        <f t="shared" si="219"/>
        <v>0</v>
      </c>
      <c r="S674" s="13"/>
      <c r="T674" s="13"/>
      <c r="U674" s="13"/>
      <c r="V674" s="13"/>
      <c r="W674" s="4" t="str">
        <f t="shared" si="224"/>
        <v>A+J=</v>
      </c>
      <c r="X674" s="30">
        <f t="shared" si="225"/>
        <v>44985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ht="15" x14ac:dyDescent="0.25">
      <c r="A675" s="36">
        <f t="shared" si="220"/>
        <v>44933</v>
      </c>
      <c r="B675" s="14">
        <f t="shared" ca="1" si="209"/>
        <v>1.0435789636492105</v>
      </c>
      <c r="C675" s="13">
        <f t="shared" ca="1" si="221"/>
        <v>1.0086459166666668</v>
      </c>
      <c r="D675" s="12">
        <f ca="1">IF(A675&lt;$B$1,VLOOKUP(A675,[1]DI!$A$4:$B$15000,2,FALSE),0)</f>
        <v>0</v>
      </c>
      <c r="E675" s="13">
        <f t="shared" ca="1" si="210"/>
        <v>1</v>
      </c>
      <c r="F675" s="13">
        <f ca="1">(TRUNC(PRODUCT($E$12:$E674),16))</f>
        <v>1.1724001474517201</v>
      </c>
      <c r="G675" s="13">
        <f t="shared" ca="1" si="211"/>
        <v>1.1623238119607999</v>
      </c>
      <c r="H675" s="13">
        <f t="shared" ca="1" si="212"/>
        <v>1.0086691299999999</v>
      </c>
      <c r="I675" s="12">
        <f t="shared" si="213"/>
        <v>0.1</v>
      </c>
      <c r="J675" s="30">
        <f t="shared" si="222"/>
        <v>44910</v>
      </c>
      <c r="K675" s="2">
        <f t="shared" si="214"/>
        <v>16</v>
      </c>
      <c r="L675" s="15">
        <f t="shared" si="215"/>
        <v>17</v>
      </c>
      <c r="M675" s="11">
        <f t="shared" si="216"/>
        <v>1.00645037</v>
      </c>
      <c r="N675" s="11">
        <f t="shared" ca="1" si="217"/>
        <v>1.015175419</v>
      </c>
      <c r="O675" s="15">
        <f t="shared" si="218"/>
        <v>0</v>
      </c>
      <c r="P675" s="149">
        <f t="shared" ca="1" si="223"/>
        <v>3.4933046982543757E-2</v>
      </c>
      <c r="Q675" s="19">
        <f t="shared" si="206"/>
        <v>0</v>
      </c>
      <c r="R675" s="13">
        <f t="shared" si="219"/>
        <v>0</v>
      </c>
      <c r="S675" s="13"/>
      <c r="T675" s="13"/>
      <c r="U675" s="13"/>
      <c r="V675" s="13"/>
      <c r="W675" s="4" t="str">
        <f t="shared" si="224"/>
        <v>A+J=</v>
      </c>
      <c r="X675" s="30">
        <f t="shared" si="225"/>
        <v>44985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ht="15" x14ac:dyDescent="0.25">
      <c r="A676" s="36">
        <f t="shared" si="220"/>
        <v>44934</v>
      </c>
      <c r="B676" s="14">
        <f t="shared" ca="1" si="209"/>
        <v>1.0435789636492105</v>
      </c>
      <c r="C676" s="13">
        <f t="shared" ca="1" si="221"/>
        <v>1.0086459166666668</v>
      </c>
      <c r="D676" s="12">
        <f ca="1">IF(A676&lt;$B$1,VLOOKUP(A676,[1]DI!$A$4:$B$15000,2,FALSE),0)</f>
        <v>0</v>
      </c>
      <c r="E676" s="13">
        <f t="shared" ca="1" si="210"/>
        <v>1</v>
      </c>
      <c r="F676" s="13">
        <f ca="1">(TRUNC(PRODUCT($E$12:$E675),16))</f>
        <v>1.1724001474517201</v>
      </c>
      <c r="G676" s="13">
        <f t="shared" ca="1" si="211"/>
        <v>1.1623238119607999</v>
      </c>
      <c r="H676" s="13">
        <f t="shared" ca="1" si="212"/>
        <v>1.0086691299999999</v>
      </c>
      <c r="I676" s="12">
        <f t="shared" si="213"/>
        <v>0.1</v>
      </c>
      <c r="J676" s="30">
        <f t="shared" si="222"/>
        <v>44910</v>
      </c>
      <c r="K676" s="2">
        <f t="shared" si="214"/>
        <v>16</v>
      </c>
      <c r="L676" s="15">
        <f t="shared" si="215"/>
        <v>17</v>
      </c>
      <c r="M676" s="11">
        <f t="shared" si="216"/>
        <v>1.00645037</v>
      </c>
      <c r="N676" s="11">
        <f t="shared" ca="1" si="217"/>
        <v>1.015175419</v>
      </c>
      <c r="O676" s="15">
        <f t="shared" si="218"/>
        <v>0</v>
      </c>
      <c r="P676" s="149">
        <f t="shared" ca="1" si="223"/>
        <v>3.4933046982543757E-2</v>
      </c>
      <c r="Q676" s="19">
        <f t="shared" si="206"/>
        <v>0</v>
      </c>
      <c r="R676" s="13">
        <f t="shared" si="219"/>
        <v>0</v>
      </c>
      <c r="S676" s="13"/>
      <c r="T676" s="13"/>
      <c r="U676" s="13"/>
      <c r="V676" s="13"/>
      <c r="W676" s="4" t="str">
        <f t="shared" si="224"/>
        <v>A+J=</v>
      </c>
      <c r="X676" s="30">
        <f t="shared" si="225"/>
        <v>44985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ht="15" x14ac:dyDescent="0.25">
      <c r="A677" s="36">
        <f t="shared" si="220"/>
        <v>44935</v>
      </c>
      <c r="B677" s="14">
        <f t="shared" ca="1" si="209"/>
        <v>1.0435789636492105</v>
      </c>
      <c r="C677" s="13">
        <f t="shared" ca="1" si="221"/>
        <v>1.0086459166666668</v>
      </c>
      <c r="D677" s="12">
        <f ca="1">IF(A677&lt;$B$1,VLOOKUP(A677,[1]DI!$A$4:$B$15000,2,FALSE),0)</f>
        <v>0.13650000000000001</v>
      </c>
      <c r="E677" s="13">
        <f t="shared" ca="1" si="210"/>
        <v>1.00050788</v>
      </c>
      <c r="F677" s="13">
        <f ca="1">(TRUNC(PRODUCT($E$12:$E676),16))</f>
        <v>1.1724001474517201</v>
      </c>
      <c r="G677" s="13">
        <f t="shared" ca="1" si="211"/>
        <v>1.1623238119607999</v>
      </c>
      <c r="H677" s="13">
        <f t="shared" ca="1" si="212"/>
        <v>1.0086691299999999</v>
      </c>
      <c r="I677" s="12">
        <f t="shared" si="213"/>
        <v>0.1</v>
      </c>
      <c r="J677" s="30">
        <f t="shared" si="222"/>
        <v>44910</v>
      </c>
      <c r="K677" s="2">
        <f t="shared" si="214"/>
        <v>17</v>
      </c>
      <c r="L677" s="15">
        <f t="shared" si="215"/>
        <v>17</v>
      </c>
      <c r="M677" s="11">
        <f t="shared" si="216"/>
        <v>1.00645037</v>
      </c>
      <c r="N677" s="11">
        <f t="shared" ca="1" si="217"/>
        <v>1.015175419</v>
      </c>
      <c r="O677" s="15">
        <f t="shared" si="218"/>
        <v>0</v>
      </c>
      <c r="P677" s="149">
        <f t="shared" ca="1" si="223"/>
        <v>3.4933046982543757E-2</v>
      </c>
      <c r="Q677" s="19">
        <f t="shared" si="206"/>
        <v>0</v>
      </c>
      <c r="R677" s="13">
        <f t="shared" si="219"/>
        <v>0</v>
      </c>
      <c r="S677" s="13"/>
      <c r="T677" s="13"/>
      <c r="U677" s="13"/>
      <c r="V677" s="13"/>
      <c r="W677" s="4" t="str">
        <f t="shared" si="224"/>
        <v>A+J=</v>
      </c>
      <c r="X677" s="30">
        <f t="shared" si="225"/>
        <v>44985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ht="15" x14ac:dyDescent="0.25">
      <c r="A678" s="36">
        <f t="shared" si="220"/>
        <v>44936</v>
      </c>
      <c r="B678" s="14">
        <f t="shared" ca="1" si="209"/>
        <v>1.0445039496346009</v>
      </c>
      <c r="C678" s="13">
        <f t="shared" ca="1" si="221"/>
        <v>1.0086459166666668</v>
      </c>
      <c r="D678" s="12">
        <f ca="1">IF(A678&lt;$B$1,VLOOKUP(A678,[1]DI!$A$4:$B$15000,2,FALSE),0)</f>
        <v>0.13650000000000001</v>
      </c>
      <c r="E678" s="13">
        <f t="shared" ca="1" si="210"/>
        <v>1.00050788</v>
      </c>
      <c r="F678" s="13">
        <f ca="1">(TRUNC(PRODUCT($E$12:$E677),16))</f>
        <v>1.1729955860386101</v>
      </c>
      <c r="G678" s="13">
        <f t="shared" ca="1" si="211"/>
        <v>1.1623238119607999</v>
      </c>
      <c r="H678" s="13">
        <f t="shared" ca="1" si="212"/>
        <v>1.0091814100000001</v>
      </c>
      <c r="I678" s="12">
        <f t="shared" si="213"/>
        <v>0.1</v>
      </c>
      <c r="J678" s="30">
        <f t="shared" si="222"/>
        <v>44910</v>
      </c>
      <c r="K678" s="2">
        <f t="shared" si="214"/>
        <v>18</v>
      </c>
      <c r="L678" s="15">
        <f t="shared" si="215"/>
        <v>18</v>
      </c>
      <c r="M678" s="11">
        <f t="shared" si="216"/>
        <v>1.006831096</v>
      </c>
      <c r="N678" s="11">
        <f t="shared" ca="1" si="217"/>
        <v>1.016075225</v>
      </c>
      <c r="O678" s="15">
        <f t="shared" si="218"/>
        <v>0</v>
      </c>
      <c r="P678" s="149">
        <f t="shared" ca="1" si="223"/>
        <v>3.5858032967933995E-2</v>
      </c>
      <c r="Q678" s="19">
        <f t="shared" si="206"/>
        <v>0</v>
      </c>
      <c r="R678" s="13">
        <f t="shared" si="219"/>
        <v>0</v>
      </c>
      <c r="S678" s="13"/>
      <c r="T678" s="13"/>
      <c r="U678" s="13"/>
      <c r="V678" s="13"/>
      <c r="W678" s="4" t="str">
        <f t="shared" si="224"/>
        <v>A+J=</v>
      </c>
      <c r="X678" s="30">
        <f t="shared" si="225"/>
        <v>44985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ht="15" x14ac:dyDescent="0.25">
      <c r="A679" s="36">
        <f t="shared" si="220"/>
        <v>44937</v>
      </c>
      <c r="B679" s="14">
        <f t="shared" ca="1" si="209"/>
        <v>1.0454297612604204</v>
      </c>
      <c r="C679" s="13">
        <f t="shared" ca="1" si="221"/>
        <v>1.0086459166666668</v>
      </c>
      <c r="D679" s="12">
        <f ca="1">IF(A679&lt;$B$1,VLOOKUP(A679,[1]DI!$A$4:$B$15000,2,FALSE),0)</f>
        <v>0.13650000000000001</v>
      </c>
      <c r="E679" s="13">
        <f t="shared" ca="1" si="210"/>
        <v>1.00050788</v>
      </c>
      <c r="F679" s="13">
        <f ca="1">(TRUNC(PRODUCT($E$12:$E678),16))</f>
        <v>1.1735913270368501</v>
      </c>
      <c r="G679" s="13">
        <f t="shared" ca="1" si="211"/>
        <v>1.1623238119607999</v>
      </c>
      <c r="H679" s="13">
        <f t="shared" ca="1" si="212"/>
        <v>1.0096939599999999</v>
      </c>
      <c r="I679" s="12">
        <f t="shared" si="213"/>
        <v>0.1</v>
      </c>
      <c r="J679" s="30">
        <f t="shared" si="222"/>
        <v>44910</v>
      </c>
      <c r="K679" s="2">
        <f t="shared" si="214"/>
        <v>19</v>
      </c>
      <c r="L679" s="15">
        <f t="shared" si="215"/>
        <v>19</v>
      </c>
      <c r="M679" s="11">
        <f t="shared" si="216"/>
        <v>1.0072119669999999</v>
      </c>
      <c r="N679" s="11">
        <f t="shared" ca="1" si="217"/>
        <v>1.01697584</v>
      </c>
      <c r="O679" s="15">
        <f t="shared" si="218"/>
        <v>0</v>
      </c>
      <c r="P679" s="149">
        <f t="shared" ca="1" si="223"/>
        <v>3.6783844593753598E-2</v>
      </c>
      <c r="Q679" s="19">
        <f t="shared" si="206"/>
        <v>0</v>
      </c>
      <c r="R679" s="13">
        <f t="shared" si="219"/>
        <v>0</v>
      </c>
      <c r="S679" s="13"/>
      <c r="T679" s="13"/>
      <c r="U679" s="13"/>
      <c r="V679" s="13"/>
      <c r="W679" s="4" t="str">
        <f t="shared" si="224"/>
        <v>A+J=</v>
      </c>
      <c r="X679" s="30">
        <f t="shared" si="225"/>
        <v>44985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ht="15" x14ac:dyDescent="0.25">
      <c r="A680" s="36">
        <f t="shared" si="220"/>
        <v>44938</v>
      </c>
      <c r="B680" s="14">
        <f t="shared" ca="1" si="209"/>
        <v>1.0463563781013425</v>
      </c>
      <c r="C680" s="13">
        <f t="shared" ca="1" si="221"/>
        <v>1.0086459166666668</v>
      </c>
      <c r="D680" s="12">
        <f ca="1">IF(A680&lt;$B$1,VLOOKUP(A680,[1]DI!$A$4:$B$15000,2,FALSE),0)</f>
        <v>0.13650000000000001</v>
      </c>
      <c r="E680" s="13">
        <f t="shared" ca="1" si="210"/>
        <v>1.00050788</v>
      </c>
      <c r="F680" s="13">
        <f ca="1">(TRUNC(PRODUCT($E$12:$E679),16))</f>
        <v>1.1741873706000201</v>
      </c>
      <c r="G680" s="13">
        <f t="shared" ca="1" si="211"/>
        <v>1.1623238119607999</v>
      </c>
      <c r="H680" s="13">
        <f t="shared" ca="1" si="212"/>
        <v>1.01020676</v>
      </c>
      <c r="I680" s="12">
        <f t="shared" si="213"/>
        <v>0.1</v>
      </c>
      <c r="J680" s="30">
        <f t="shared" si="222"/>
        <v>44910</v>
      </c>
      <c r="K680" s="2">
        <f t="shared" si="214"/>
        <v>20</v>
      </c>
      <c r="L680" s="15">
        <f t="shared" si="215"/>
        <v>20</v>
      </c>
      <c r="M680" s="11">
        <f t="shared" si="216"/>
        <v>1.007592982</v>
      </c>
      <c r="N680" s="11">
        <f t="shared" ca="1" si="217"/>
        <v>1.017877242</v>
      </c>
      <c r="O680" s="15">
        <f t="shared" si="218"/>
        <v>0</v>
      </c>
      <c r="P680" s="149">
        <f t="shared" ca="1" si="223"/>
        <v>3.7710461434675678E-2</v>
      </c>
      <c r="Q680" s="19">
        <f t="shared" si="206"/>
        <v>0</v>
      </c>
      <c r="R680" s="13">
        <f t="shared" si="219"/>
        <v>0</v>
      </c>
      <c r="S680" s="13"/>
      <c r="T680" s="13"/>
      <c r="U680" s="13"/>
      <c r="V680" s="13"/>
      <c r="W680" s="4" t="str">
        <f t="shared" si="224"/>
        <v>A+J=</v>
      </c>
      <c r="X680" s="30">
        <f t="shared" si="225"/>
        <v>44985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ht="15" x14ac:dyDescent="0.25">
      <c r="A681" s="36">
        <f t="shared" si="220"/>
        <v>44939</v>
      </c>
      <c r="B681" s="14">
        <f t="shared" ca="1" si="209"/>
        <v>1.0472838203506973</v>
      </c>
      <c r="C681" s="13">
        <f t="shared" ca="1" si="221"/>
        <v>1.0086459166666668</v>
      </c>
      <c r="D681" s="12">
        <f ca="1">IF(A681&lt;$B$1,VLOOKUP(A681,[1]DI!$A$4:$B$15000,2,FALSE),0)</f>
        <v>0.13650000000000001</v>
      </c>
      <c r="E681" s="13">
        <f t="shared" ca="1" si="210"/>
        <v>1.00050788</v>
      </c>
      <c r="F681" s="13">
        <f ca="1">(TRUNC(PRODUCT($E$12:$E680),16))</f>
        <v>1.1747837168818001</v>
      </c>
      <c r="G681" s="13">
        <f t="shared" ca="1" si="211"/>
        <v>1.1623238119607999</v>
      </c>
      <c r="H681" s="13">
        <f t="shared" ca="1" si="212"/>
        <v>1.01071982</v>
      </c>
      <c r="I681" s="12">
        <f t="shared" si="213"/>
        <v>0.1</v>
      </c>
      <c r="J681" s="30">
        <f t="shared" si="222"/>
        <v>44910</v>
      </c>
      <c r="K681" s="2">
        <f t="shared" si="214"/>
        <v>21</v>
      </c>
      <c r="L681" s="15">
        <f t="shared" si="215"/>
        <v>21</v>
      </c>
      <c r="M681" s="11">
        <f t="shared" si="216"/>
        <v>1.00797414</v>
      </c>
      <c r="N681" s="11">
        <f t="shared" ca="1" si="217"/>
        <v>1.018779441</v>
      </c>
      <c r="O681" s="15">
        <f t="shared" si="218"/>
        <v>0</v>
      </c>
      <c r="P681" s="149">
        <f t="shared" ca="1" si="223"/>
        <v>3.8637903684030639E-2</v>
      </c>
      <c r="Q681" s="19">
        <f t="shared" si="206"/>
        <v>0</v>
      </c>
      <c r="R681" s="13">
        <f t="shared" si="219"/>
        <v>0</v>
      </c>
      <c r="S681" s="13"/>
      <c r="T681" s="13"/>
      <c r="U681" s="13"/>
      <c r="V681" s="13"/>
      <c r="W681" s="4" t="str">
        <f t="shared" si="224"/>
        <v>A+J=</v>
      </c>
      <c r="X681" s="30">
        <f t="shared" si="225"/>
        <v>44985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ht="15" x14ac:dyDescent="0.25">
      <c r="A682" s="36">
        <f t="shared" si="220"/>
        <v>44940</v>
      </c>
      <c r="B682" s="14">
        <f t="shared" ca="1" si="209"/>
        <v>1.0482120982791479</v>
      </c>
      <c r="C682" s="13">
        <f t="shared" ca="1" si="221"/>
        <v>1.0086459166666668</v>
      </c>
      <c r="D682" s="12">
        <f ca="1">IF(A682&lt;$B$1,VLOOKUP(A682,[1]DI!$A$4:$B$15000,2,FALSE),0)</f>
        <v>0</v>
      </c>
      <c r="E682" s="13">
        <f t="shared" ca="1" si="210"/>
        <v>1</v>
      </c>
      <c r="F682" s="13">
        <f ca="1">(TRUNC(PRODUCT($E$12:$E681),16))</f>
        <v>1.1753803660359301</v>
      </c>
      <c r="G682" s="13">
        <f t="shared" ca="1" si="211"/>
        <v>1.1623238119607999</v>
      </c>
      <c r="H682" s="13">
        <f t="shared" ca="1" si="212"/>
        <v>1.01123315</v>
      </c>
      <c r="I682" s="12">
        <f t="shared" si="213"/>
        <v>0.1</v>
      </c>
      <c r="J682" s="30">
        <f t="shared" si="222"/>
        <v>44910</v>
      </c>
      <c r="K682" s="2">
        <f t="shared" si="214"/>
        <v>21</v>
      </c>
      <c r="L682" s="15">
        <f t="shared" si="215"/>
        <v>22</v>
      </c>
      <c r="M682" s="11">
        <f t="shared" si="216"/>
        <v>1.0083554429999999</v>
      </c>
      <c r="N682" s="11">
        <f t="shared" ca="1" si="217"/>
        <v>1.019682451</v>
      </c>
      <c r="O682" s="15">
        <f t="shared" si="218"/>
        <v>0</v>
      </c>
      <c r="P682" s="149">
        <f t="shared" ca="1" si="223"/>
        <v>3.9566181612481044E-2</v>
      </c>
      <c r="Q682" s="19">
        <f t="shared" si="206"/>
        <v>0</v>
      </c>
      <c r="R682" s="13">
        <f t="shared" si="219"/>
        <v>0</v>
      </c>
      <c r="S682" s="13"/>
      <c r="T682" s="13"/>
      <c r="U682" s="13"/>
      <c r="V682" s="13"/>
      <c r="W682" s="4" t="str">
        <f t="shared" si="224"/>
        <v>A+J=</v>
      </c>
      <c r="X682" s="30">
        <f t="shared" si="225"/>
        <v>44985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ht="15" x14ac:dyDescent="0.25">
      <c r="A683" s="36">
        <f t="shared" si="220"/>
        <v>44941</v>
      </c>
      <c r="B683" s="14">
        <f t="shared" ca="1" si="209"/>
        <v>1.0482120982791479</v>
      </c>
      <c r="C683" s="13">
        <f t="shared" ca="1" si="221"/>
        <v>1.0086459166666668</v>
      </c>
      <c r="D683" s="12">
        <f ca="1">IF(A683&lt;$B$1,VLOOKUP(A683,[1]DI!$A$4:$B$15000,2,FALSE),0)</f>
        <v>0</v>
      </c>
      <c r="E683" s="13">
        <f t="shared" ca="1" si="210"/>
        <v>1</v>
      </c>
      <c r="F683" s="13">
        <f ca="1">(TRUNC(PRODUCT($E$12:$E682),16))</f>
        <v>1.1753803660359301</v>
      </c>
      <c r="G683" s="13">
        <f t="shared" ca="1" si="211"/>
        <v>1.1623238119607999</v>
      </c>
      <c r="H683" s="13">
        <f t="shared" ca="1" si="212"/>
        <v>1.01123315</v>
      </c>
      <c r="I683" s="12">
        <f t="shared" si="213"/>
        <v>0.1</v>
      </c>
      <c r="J683" s="30">
        <f t="shared" si="222"/>
        <v>44910</v>
      </c>
      <c r="K683" s="2">
        <f t="shared" si="214"/>
        <v>21</v>
      </c>
      <c r="L683" s="15">
        <f t="shared" si="215"/>
        <v>22</v>
      </c>
      <c r="M683" s="11">
        <f t="shared" si="216"/>
        <v>1.0083554429999999</v>
      </c>
      <c r="N683" s="11">
        <f t="shared" ca="1" si="217"/>
        <v>1.019682451</v>
      </c>
      <c r="O683" s="15">
        <f t="shared" si="218"/>
        <v>0</v>
      </c>
      <c r="P683" s="149">
        <f t="shared" ca="1" si="223"/>
        <v>3.9566181612481044E-2</v>
      </c>
      <c r="Q683" s="19">
        <f t="shared" si="206"/>
        <v>0</v>
      </c>
      <c r="R683" s="13">
        <f t="shared" si="219"/>
        <v>0</v>
      </c>
      <c r="S683" s="13"/>
      <c r="T683" s="13"/>
      <c r="U683" s="13"/>
      <c r="V683" s="13"/>
      <c r="W683" s="4" t="str">
        <f t="shared" si="224"/>
        <v>A+J=</v>
      </c>
      <c r="X683" s="30">
        <f t="shared" si="225"/>
        <v>44985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ht="15" x14ac:dyDescent="0.25">
      <c r="A684" s="36">
        <f t="shared" si="220"/>
        <v>44942</v>
      </c>
      <c r="B684" s="14">
        <f t="shared" ca="1" si="209"/>
        <v>1.0482120982791479</v>
      </c>
      <c r="C684" s="13">
        <f t="shared" ca="1" si="221"/>
        <v>1.0086459166666668</v>
      </c>
      <c r="D684" s="12">
        <f ca="1">IF(A684&lt;$B$1,VLOOKUP(A684,[1]DI!$A$4:$B$15000,2,FALSE),0)</f>
        <v>0.13650000000000001</v>
      </c>
      <c r="E684" s="13">
        <f t="shared" ca="1" si="210"/>
        <v>1.00050788</v>
      </c>
      <c r="F684" s="13">
        <f ca="1">(TRUNC(PRODUCT($E$12:$E683),16))</f>
        <v>1.1753803660359301</v>
      </c>
      <c r="G684" s="13">
        <f t="shared" ca="1" si="211"/>
        <v>1.1623238119607999</v>
      </c>
      <c r="H684" s="13">
        <f t="shared" ca="1" si="212"/>
        <v>1.01123315</v>
      </c>
      <c r="I684" s="12">
        <f t="shared" si="213"/>
        <v>0.1</v>
      </c>
      <c r="J684" s="30">
        <f t="shared" si="222"/>
        <v>44910</v>
      </c>
      <c r="K684" s="2">
        <f t="shared" si="214"/>
        <v>22</v>
      </c>
      <c r="L684" s="15">
        <f t="shared" si="215"/>
        <v>22</v>
      </c>
      <c r="M684" s="11">
        <f t="shared" si="216"/>
        <v>1.0083554429999999</v>
      </c>
      <c r="N684" s="11">
        <f t="shared" ca="1" si="217"/>
        <v>1.019682451</v>
      </c>
      <c r="O684" s="15">
        <f t="shared" si="218"/>
        <v>0</v>
      </c>
      <c r="P684" s="149">
        <f t="shared" ca="1" si="223"/>
        <v>3.9566181612481044E-2</v>
      </c>
      <c r="Q684" s="19">
        <f t="shared" si="206"/>
        <v>0</v>
      </c>
      <c r="R684" s="13">
        <f t="shared" si="219"/>
        <v>0</v>
      </c>
      <c r="S684" s="13"/>
      <c r="T684" s="13"/>
      <c r="U684" s="13"/>
      <c r="V684" s="13"/>
      <c r="W684" s="4" t="str">
        <f t="shared" si="224"/>
        <v>A+J=</v>
      </c>
      <c r="X684" s="30">
        <f t="shared" si="225"/>
        <v>44985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ht="15" x14ac:dyDescent="0.25">
      <c r="A685" s="36">
        <f t="shared" si="220"/>
        <v>44943</v>
      </c>
      <c r="B685" s="14">
        <f t="shared" ca="1" si="209"/>
        <v>1.0491411814806999</v>
      </c>
      <c r="C685" s="13">
        <f t="shared" ca="1" si="221"/>
        <v>1.0086459166666668</v>
      </c>
      <c r="D685" s="12">
        <f ca="1">IF(A685&lt;$B$1,VLOOKUP(A685,[1]DI!$A$4:$B$15000,2,FALSE),0)</f>
        <v>0.13650000000000001</v>
      </c>
      <c r="E685" s="13">
        <f t="shared" ca="1" si="210"/>
        <v>1.00050788</v>
      </c>
      <c r="F685" s="13">
        <f ca="1">(TRUNC(PRODUCT($E$12:$E684),16))</f>
        <v>1.1759773182162301</v>
      </c>
      <c r="G685" s="13">
        <f t="shared" ca="1" si="211"/>
        <v>1.1623238119607999</v>
      </c>
      <c r="H685" s="13">
        <f t="shared" ca="1" si="212"/>
        <v>1.01174673</v>
      </c>
      <c r="I685" s="12">
        <f t="shared" si="213"/>
        <v>0.1</v>
      </c>
      <c r="J685" s="30">
        <f t="shared" si="222"/>
        <v>44910</v>
      </c>
      <c r="K685" s="2">
        <f t="shared" si="214"/>
        <v>23</v>
      </c>
      <c r="L685" s="15">
        <f t="shared" si="215"/>
        <v>23</v>
      </c>
      <c r="M685" s="11">
        <f t="shared" si="216"/>
        <v>1.0087368910000001</v>
      </c>
      <c r="N685" s="11">
        <f t="shared" ca="1" si="217"/>
        <v>1.0205862510000001</v>
      </c>
      <c r="O685" s="15">
        <f t="shared" si="218"/>
        <v>0</v>
      </c>
      <c r="P685" s="149">
        <f t="shared" ca="1" si="223"/>
        <v>4.0495264814033038E-2</v>
      </c>
      <c r="Q685" s="19">
        <f t="shared" si="206"/>
        <v>0</v>
      </c>
      <c r="R685" s="13">
        <f t="shared" si="219"/>
        <v>0</v>
      </c>
      <c r="S685" s="13"/>
      <c r="T685" s="13"/>
      <c r="U685" s="13"/>
      <c r="V685" s="13"/>
      <c r="W685" s="4" t="str">
        <f t="shared" si="224"/>
        <v>A+J=</v>
      </c>
      <c r="X685" s="30">
        <f t="shared" si="225"/>
        <v>44985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ht="15" x14ac:dyDescent="0.25">
      <c r="A686" s="36">
        <f t="shared" si="220"/>
        <v>44944</v>
      </c>
      <c r="B686" s="14">
        <f t="shared" ca="1" si="209"/>
        <v>1.0500711003226813</v>
      </c>
      <c r="C686" s="13">
        <f t="shared" ca="1" si="221"/>
        <v>1.0086459166666668</v>
      </c>
      <c r="D686" s="12">
        <f ca="1">IF(A686&lt;$B$1,VLOOKUP(A686,[1]DI!$A$4:$B$15000,2,FALSE),0)</f>
        <v>0.13650000000000001</v>
      </c>
      <c r="E686" s="13">
        <f t="shared" ca="1" si="210"/>
        <v>1.00050788</v>
      </c>
      <c r="F686" s="13">
        <f ca="1">(TRUNC(PRODUCT($E$12:$E685),16))</f>
        <v>1.17657457357661</v>
      </c>
      <c r="G686" s="13">
        <f t="shared" ca="1" si="211"/>
        <v>1.1623238119607999</v>
      </c>
      <c r="H686" s="13">
        <f t="shared" ca="1" si="212"/>
        <v>1.01226058</v>
      </c>
      <c r="I686" s="12">
        <f t="shared" si="213"/>
        <v>0.1</v>
      </c>
      <c r="J686" s="30">
        <f t="shared" si="222"/>
        <v>44910</v>
      </c>
      <c r="K686" s="2">
        <f t="shared" si="214"/>
        <v>24</v>
      </c>
      <c r="L686" s="15">
        <f t="shared" si="215"/>
        <v>24</v>
      </c>
      <c r="M686" s="11">
        <f t="shared" si="216"/>
        <v>1.0091184820000001</v>
      </c>
      <c r="N686" s="11">
        <f t="shared" ca="1" si="217"/>
        <v>1.0214908599999999</v>
      </c>
      <c r="O686" s="15">
        <f t="shared" si="218"/>
        <v>0</v>
      </c>
      <c r="P686" s="149">
        <f t="shared" ca="1" si="223"/>
        <v>4.14251836560144E-2</v>
      </c>
      <c r="Q686" s="19">
        <f t="shared" si="206"/>
        <v>0</v>
      </c>
      <c r="R686" s="13">
        <f t="shared" si="219"/>
        <v>0</v>
      </c>
      <c r="S686" s="13"/>
      <c r="T686" s="13"/>
      <c r="U686" s="13"/>
      <c r="V686" s="13"/>
      <c r="W686" s="4" t="str">
        <f t="shared" si="224"/>
        <v>A+J=</v>
      </c>
      <c r="X686" s="30">
        <f t="shared" si="225"/>
        <v>44985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ht="15" x14ac:dyDescent="0.25">
      <c r="A687" s="36">
        <f t="shared" si="220"/>
        <v>44945</v>
      </c>
      <c r="B687" s="14">
        <f t="shared" ca="1" si="209"/>
        <v>1.0510018344570973</v>
      </c>
      <c r="C687" s="13">
        <f t="shared" ca="1" si="221"/>
        <v>1.0086459166666668</v>
      </c>
      <c r="D687" s="12">
        <f ca="1">IF(A687&lt;$B$1,VLOOKUP(A687,[1]DI!$A$4:$B$15000,2,FALSE),0)</f>
        <v>0.13650000000000001</v>
      </c>
      <c r="E687" s="13">
        <f t="shared" ca="1" si="210"/>
        <v>1.00050788</v>
      </c>
      <c r="F687" s="13">
        <f ca="1">(TRUNC(PRODUCT($E$12:$E686),16))</f>
        <v>1.17717213227104</v>
      </c>
      <c r="G687" s="13">
        <f t="shared" ca="1" si="211"/>
        <v>1.1623238119607999</v>
      </c>
      <c r="H687" s="13">
        <f t="shared" ca="1" si="212"/>
        <v>1.0127746799999999</v>
      </c>
      <c r="I687" s="12">
        <f t="shared" si="213"/>
        <v>0.1</v>
      </c>
      <c r="J687" s="30">
        <f t="shared" si="222"/>
        <v>44910</v>
      </c>
      <c r="K687" s="2">
        <f t="shared" si="214"/>
        <v>25</v>
      </c>
      <c r="L687" s="15">
        <f t="shared" si="215"/>
        <v>25</v>
      </c>
      <c r="M687" s="11">
        <f t="shared" si="216"/>
        <v>1.0095002179999999</v>
      </c>
      <c r="N687" s="11">
        <f t="shared" ca="1" si="217"/>
        <v>1.0223962600000001</v>
      </c>
      <c r="O687" s="15">
        <f t="shared" si="218"/>
        <v>0</v>
      </c>
      <c r="P687" s="149">
        <f t="shared" ca="1" si="223"/>
        <v>4.2355917790430402E-2</v>
      </c>
      <c r="Q687" s="19">
        <f t="shared" si="206"/>
        <v>0</v>
      </c>
      <c r="R687" s="13">
        <f t="shared" si="219"/>
        <v>0</v>
      </c>
      <c r="S687" s="13"/>
      <c r="T687" s="13"/>
      <c r="U687" s="13"/>
      <c r="V687" s="13"/>
      <c r="W687" s="4" t="str">
        <f t="shared" si="224"/>
        <v>A+J=</v>
      </c>
      <c r="X687" s="30">
        <f t="shared" si="225"/>
        <v>44985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ht="15" x14ac:dyDescent="0.25">
      <c r="A688" s="36">
        <f t="shared" si="220"/>
        <v>44946</v>
      </c>
      <c r="B688" s="14">
        <f t="shared" ca="1" si="209"/>
        <v>1.0519334043092747</v>
      </c>
      <c r="C688" s="13">
        <f t="shared" ca="1" si="221"/>
        <v>1.0086459166666668</v>
      </c>
      <c r="D688" s="12">
        <f ca="1">IF(A688&lt;$B$1,VLOOKUP(A688,[1]DI!$A$4:$B$15000,2,FALSE),0)</f>
        <v>0.13650000000000001</v>
      </c>
      <c r="E688" s="13">
        <f t="shared" ca="1" si="210"/>
        <v>1.00050788</v>
      </c>
      <c r="F688" s="13">
        <f ca="1">(TRUNC(PRODUCT($E$12:$E687),16))</f>
        <v>1.17776999445358</v>
      </c>
      <c r="G688" s="13">
        <f t="shared" ca="1" si="211"/>
        <v>1.1623238119607999</v>
      </c>
      <c r="H688" s="13">
        <f t="shared" ca="1" si="212"/>
        <v>1.01328905</v>
      </c>
      <c r="I688" s="12">
        <f t="shared" si="213"/>
        <v>0.1</v>
      </c>
      <c r="J688" s="30">
        <f t="shared" si="222"/>
        <v>44910</v>
      </c>
      <c r="K688" s="2">
        <f t="shared" si="214"/>
        <v>26</v>
      </c>
      <c r="L688" s="15">
        <f t="shared" si="215"/>
        <v>26</v>
      </c>
      <c r="M688" s="11">
        <f t="shared" si="216"/>
        <v>1.0098820989999999</v>
      </c>
      <c r="N688" s="11">
        <f t="shared" ca="1" si="217"/>
        <v>1.023302473</v>
      </c>
      <c r="O688" s="15">
        <f t="shared" si="218"/>
        <v>0</v>
      </c>
      <c r="P688" s="149">
        <f t="shared" ca="1" si="223"/>
        <v>4.3287487642607925E-2</v>
      </c>
      <c r="Q688" s="19">
        <f t="shared" si="206"/>
        <v>0</v>
      </c>
      <c r="R688" s="13">
        <f t="shared" si="219"/>
        <v>0</v>
      </c>
      <c r="S688" s="13"/>
      <c r="T688" s="13"/>
      <c r="U688" s="13"/>
      <c r="V688" s="13"/>
      <c r="W688" s="4" t="str">
        <f t="shared" si="224"/>
        <v>A+J=</v>
      </c>
      <c r="X688" s="30">
        <f t="shared" si="225"/>
        <v>44985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ht="15" x14ac:dyDescent="0.25">
      <c r="A689" s="36">
        <f t="shared" si="220"/>
        <v>44947</v>
      </c>
      <c r="B689" s="14">
        <f t="shared" ca="1" si="209"/>
        <v>1.0528657896278841</v>
      </c>
      <c r="C689" s="13">
        <f t="shared" ca="1" si="221"/>
        <v>1.0086459166666668</v>
      </c>
      <c r="D689" s="12">
        <f ca="1">IF(A689&lt;$B$1,VLOOKUP(A689,[1]DI!$A$4:$B$15000,2,FALSE),0)</f>
        <v>0</v>
      </c>
      <c r="E689" s="13">
        <f t="shared" ca="1" si="210"/>
        <v>1</v>
      </c>
      <c r="F689" s="13">
        <f ca="1">(TRUNC(PRODUCT($E$12:$E688),16))</f>
        <v>1.17836816027836</v>
      </c>
      <c r="G689" s="13">
        <f t="shared" ca="1" si="211"/>
        <v>1.1623238119607999</v>
      </c>
      <c r="H689" s="13">
        <f t="shared" ca="1" si="212"/>
        <v>1.0138036800000001</v>
      </c>
      <c r="I689" s="12">
        <f t="shared" si="213"/>
        <v>0.1</v>
      </c>
      <c r="J689" s="30">
        <f t="shared" si="222"/>
        <v>44910</v>
      </c>
      <c r="K689" s="2">
        <f t="shared" si="214"/>
        <v>26</v>
      </c>
      <c r="L689" s="15">
        <f t="shared" si="215"/>
        <v>27</v>
      </c>
      <c r="M689" s="11">
        <f t="shared" si="216"/>
        <v>1.010264123</v>
      </c>
      <c r="N689" s="11">
        <f t="shared" ca="1" si="217"/>
        <v>1.0242094859999999</v>
      </c>
      <c r="O689" s="15">
        <f t="shared" si="218"/>
        <v>0</v>
      </c>
      <c r="P689" s="149">
        <f t="shared" ca="1" si="223"/>
        <v>4.4219872961217432E-2</v>
      </c>
      <c r="Q689" s="19">
        <f t="shared" si="206"/>
        <v>0</v>
      </c>
      <c r="R689" s="13">
        <f t="shared" si="219"/>
        <v>0</v>
      </c>
      <c r="S689" s="13"/>
      <c r="T689" s="13"/>
      <c r="U689" s="13"/>
      <c r="V689" s="13"/>
      <c r="W689" s="4" t="str">
        <f t="shared" si="224"/>
        <v>A+J=</v>
      </c>
      <c r="X689" s="30">
        <f t="shared" si="225"/>
        <v>44985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ht="15" x14ac:dyDescent="0.25">
      <c r="A690" s="36">
        <f t="shared" si="220"/>
        <v>44948</v>
      </c>
      <c r="B690" s="14">
        <f t="shared" ca="1" si="209"/>
        <v>1.0528657896278841</v>
      </c>
      <c r="C690" s="13">
        <f t="shared" ca="1" si="221"/>
        <v>1.0086459166666668</v>
      </c>
      <c r="D690" s="12">
        <f ca="1">IF(A690&lt;$B$1,VLOOKUP(A690,[1]DI!$A$4:$B$15000,2,FALSE),0)</f>
        <v>0</v>
      </c>
      <c r="E690" s="13">
        <f t="shared" ca="1" si="210"/>
        <v>1</v>
      </c>
      <c r="F690" s="13">
        <f ca="1">(TRUNC(PRODUCT($E$12:$E689),16))</f>
        <v>1.17836816027836</v>
      </c>
      <c r="G690" s="13">
        <f t="shared" ca="1" si="211"/>
        <v>1.1623238119607999</v>
      </c>
      <c r="H690" s="13">
        <f t="shared" ca="1" si="212"/>
        <v>1.0138036800000001</v>
      </c>
      <c r="I690" s="12">
        <f t="shared" si="213"/>
        <v>0.1</v>
      </c>
      <c r="J690" s="30">
        <f t="shared" si="222"/>
        <v>44910</v>
      </c>
      <c r="K690" s="2">
        <f t="shared" si="214"/>
        <v>26</v>
      </c>
      <c r="L690" s="15">
        <f t="shared" si="215"/>
        <v>27</v>
      </c>
      <c r="M690" s="11">
        <f t="shared" si="216"/>
        <v>1.010264123</v>
      </c>
      <c r="N690" s="11">
        <f t="shared" ca="1" si="217"/>
        <v>1.0242094859999999</v>
      </c>
      <c r="O690" s="15">
        <f t="shared" si="218"/>
        <v>0</v>
      </c>
      <c r="P690" s="149">
        <f t="shared" ca="1" si="223"/>
        <v>4.4219872961217432E-2</v>
      </c>
      <c r="Q690" s="19">
        <f t="shared" si="206"/>
        <v>0</v>
      </c>
      <c r="R690" s="13">
        <f t="shared" si="219"/>
        <v>0</v>
      </c>
      <c r="S690" s="13"/>
      <c r="T690" s="13"/>
      <c r="U690" s="13"/>
      <c r="V690" s="13"/>
      <c r="W690" s="4" t="str">
        <f t="shared" si="224"/>
        <v>A+J=</v>
      </c>
      <c r="X690" s="30">
        <f t="shared" si="225"/>
        <v>44985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ht="15" x14ac:dyDescent="0.25">
      <c r="A691" s="36">
        <f t="shared" si="220"/>
        <v>44949</v>
      </c>
      <c r="B691" s="14">
        <f t="shared" ca="1" si="209"/>
        <v>1.0528657896278841</v>
      </c>
      <c r="C691" s="13">
        <f t="shared" ca="1" si="221"/>
        <v>1.0086459166666668</v>
      </c>
      <c r="D691" s="12">
        <f ca="1">IF(A691&lt;$B$1,VLOOKUP(A691,[1]DI!$A$4:$B$15000,2,FALSE),0)</f>
        <v>0.13650000000000001</v>
      </c>
      <c r="E691" s="13">
        <f t="shared" ca="1" si="210"/>
        <v>1.00050788</v>
      </c>
      <c r="F691" s="13">
        <f ca="1">(TRUNC(PRODUCT($E$12:$E690),16))</f>
        <v>1.17836816027836</v>
      </c>
      <c r="G691" s="13">
        <f t="shared" ca="1" si="211"/>
        <v>1.1623238119607999</v>
      </c>
      <c r="H691" s="13">
        <f t="shared" ca="1" si="212"/>
        <v>1.0138036800000001</v>
      </c>
      <c r="I691" s="12">
        <f t="shared" si="213"/>
        <v>0.1</v>
      </c>
      <c r="J691" s="30">
        <f t="shared" si="222"/>
        <v>44910</v>
      </c>
      <c r="K691" s="2">
        <f t="shared" si="214"/>
        <v>27</v>
      </c>
      <c r="L691" s="15">
        <f t="shared" si="215"/>
        <v>27</v>
      </c>
      <c r="M691" s="11">
        <f t="shared" si="216"/>
        <v>1.010264123</v>
      </c>
      <c r="N691" s="11">
        <f t="shared" ca="1" si="217"/>
        <v>1.0242094859999999</v>
      </c>
      <c r="O691" s="15">
        <f t="shared" si="218"/>
        <v>0</v>
      </c>
      <c r="P691" s="149">
        <f t="shared" ca="1" si="223"/>
        <v>4.4219872961217432E-2</v>
      </c>
      <c r="Q691" s="19">
        <f t="shared" si="206"/>
        <v>0</v>
      </c>
      <c r="R691" s="13">
        <f t="shared" si="219"/>
        <v>0</v>
      </c>
      <c r="S691" s="13"/>
      <c r="T691" s="13"/>
      <c r="U691" s="13"/>
      <c r="V691" s="13"/>
      <c r="W691" s="4" t="str">
        <f t="shared" si="224"/>
        <v>A+J=</v>
      </c>
      <c r="X691" s="30">
        <f t="shared" si="225"/>
        <v>44985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ht="15" x14ac:dyDescent="0.25">
      <c r="A692" s="36">
        <f t="shared" si="220"/>
        <v>44950</v>
      </c>
      <c r="B692" s="14">
        <f t="shared" ca="1" si="209"/>
        <v>1.0537990104902579</v>
      </c>
      <c r="C692" s="13">
        <f t="shared" ca="1" si="221"/>
        <v>1.0086459166666668</v>
      </c>
      <c r="D692" s="12">
        <f ca="1">IF(A692&lt;$B$1,VLOOKUP(A692,[1]DI!$A$4:$B$15000,2,FALSE),0)</f>
        <v>0.13650000000000001</v>
      </c>
      <c r="E692" s="13">
        <f t="shared" ca="1" si="210"/>
        <v>1.00050788</v>
      </c>
      <c r="F692" s="13">
        <f ca="1">(TRUNC(PRODUCT($E$12:$E691),16))</f>
        <v>1.1789666298996</v>
      </c>
      <c r="G692" s="13">
        <f t="shared" ca="1" si="211"/>
        <v>1.1623238119607999</v>
      </c>
      <c r="H692" s="13">
        <f t="shared" ca="1" si="212"/>
        <v>1.0143185699999999</v>
      </c>
      <c r="I692" s="12">
        <f t="shared" si="213"/>
        <v>0.1</v>
      </c>
      <c r="J692" s="30">
        <f t="shared" si="222"/>
        <v>44910</v>
      </c>
      <c r="K692" s="2">
        <f t="shared" si="214"/>
        <v>28</v>
      </c>
      <c r="L692" s="15">
        <f t="shared" si="215"/>
        <v>28</v>
      </c>
      <c r="M692" s="11">
        <f t="shared" si="216"/>
        <v>1.010646293</v>
      </c>
      <c r="N692" s="11">
        <f t="shared" ca="1" si="217"/>
        <v>1.025117303</v>
      </c>
      <c r="O692" s="15">
        <f t="shared" si="218"/>
        <v>0</v>
      </c>
      <c r="P692" s="149">
        <f t="shared" ca="1" si="223"/>
        <v>4.5153093823591117E-2</v>
      </c>
      <c r="Q692" s="19">
        <f t="shared" si="206"/>
        <v>0</v>
      </c>
      <c r="R692" s="13">
        <f t="shared" si="219"/>
        <v>0</v>
      </c>
      <c r="S692" s="13"/>
      <c r="T692" s="13"/>
      <c r="U692" s="13"/>
      <c r="V692" s="13"/>
      <c r="W692" s="4" t="str">
        <f t="shared" si="224"/>
        <v>A+J=</v>
      </c>
      <c r="X692" s="30">
        <f t="shared" si="225"/>
        <v>44985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ht="15" x14ac:dyDescent="0.25">
      <c r="A693" s="36">
        <f t="shared" si="220"/>
        <v>44951</v>
      </c>
      <c r="B693" s="14">
        <f t="shared" ca="1" si="209"/>
        <v>1.0547330468577296</v>
      </c>
      <c r="C693" s="13">
        <f t="shared" ca="1" si="221"/>
        <v>1.0086459166666668</v>
      </c>
      <c r="D693" s="12">
        <f ca="1">IF(A693&lt;$B$1,VLOOKUP(A693,[1]DI!$A$4:$B$15000,2,FALSE),0)</f>
        <v>0.13650000000000001</v>
      </c>
      <c r="E693" s="13">
        <f t="shared" ca="1" si="210"/>
        <v>1.00050788</v>
      </c>
      <c r="F693" s="13">
        <f ca="1">(TRUNC(PRODUCT($E$12:$E692),16))</f>
        <v>1.1795654034715899</v>
      </c>
      <c r="G693" s="13">
        <f t="shared" ca="1" si="211"/>
        <v>1.1623238119607999</v>
      </c>
      <c r="H693" s="13">
        <f t="shared" ca="1" si="212"/>
        <v>1.0148337199999999</v>
      </c>
      <c r="I693" s="12">
        <f t="shared" si="213"/>
        <v>0.1</v>
      </c>
      <c r="J693" s="30">
        <f t="shared" si="222"/>
        <v>44910</v>
      </c>
      <c r="K693" s="2">
        <f t="shared" si="214"/>
        <v>29</v>
      </c>
      <c r="L693" s="15">
        <f t="shared" si="215"/>
        <v>29</v>
      </c>
      <c r="M693" s="11">
        <f t="shared" si="216"/>
        <v>1.0110286070000001</v>
      </c>
      <c r="N693" s="11">
        <f t="shared" ca="1" si="217"/>
        <v>1.0260259220000001</v>
      </c>
      <c r="O693" s="15">
        <f t="shared" si="218"/>
        <v>0</v>
      </c>
      <c r="P693" s="149">
        <f t="shared" ca="1" si="223"/>
        <v>4.6087130191062878E-2</v>
      </c>
      <c r="Q693" s="19">
        <f t="shared" si="206"/>
        <v>0</v>
      </c>
      <c r="R693" s="13">
        <f t="shared" si="219"/>
        <v>0</v>
      </c>
      <c r="S693" s="13"/>
      <c r="T693" s="13"/>
      <c r="U693" s="13"/>
      <c r="V693" s="13"/>
      <c r="W693" s="4" t="str">
        <f t="shared" si="224"/>
        <v>A+J=</v>
      </c>
      <c r="X693" s="30">
        <f t="shared" si="225"/>
        <v>44985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ht="15" x14ac:dyDescent="0.25">
      <c r="A694" s="36">
        <f t="shared" si="220"/>
        <v>44952</v>
      </c>
      <c r="B694" s="14">
        <f t="shared" ca="1" si="209"/>
        <v>1.0556679289622961</v>
      </c>
      <c r="C694" s="13">
        <f t="shared" ca="1" si="221"/>
        <v>1.0086459166666668</v>
      </c>
      <c r="D694" s="12">
        <f ca="1">IF(A694&lt;$B$1,VLOOKUP(A694,[1]DI!$A$4:$B$15000,2,FALSE),0)</f>
        <v>0.13650000000000001</v>
      </c>
      <c r="E694" s="13">
        <f t="shared" ca="1" si="210"/>
        <v>1.00050788</v>
      </c>
      <c r="F694" s="13">
        <f ca="1">(TRUNC(PRODUCT($E$12:$E693),16))</f>
        <v>1.18016448114871</v>
      </c>
      <c r="G694" s="13">
        <f t="shared" ca="1" si="211"/>
        <v>1.1623238119607999</v>
      </c>
      <c r="H694" s="13">
        <f t="shared" ca="1" si="212"/>
        <v>1.0153491400000001</v>
      </c>
      <c r="I694" s="12">
        <f t="shared" si="213"/>
        <v>0.1</v>
      </c>
      <c r="J694" s="30">
        <f t="shared" si="222"/>
        <v>44910</v>
      </c>
      <c r="K694" s="2">
        <f t="shared" si="214"/>
        <v>30</v>
      </c>
      <c r="L694" s="15">
        <f t="shared" si="215"/>
        <v>30</v>
      </c>
      <c r="M694" s="11">
        <f t="shared" si="216"/>
        <v>1.0114110650000001</v>
      </c>
      <c r="N694" s="11">
        <f t="shared" ca="1" si="217"/>
        <v>1.026935355</v>
      </c>
      <c r="O694" s="15">
        <f t="shared" si="218"/>
        <v>0</v>
      </c>
      <c r="P694" s="149">
        <f t="shared" ca="1" si="223"/>
        <v>4.7022012295629204E-2</v>
      </c>
      <c r="Q694" s="19">
        <f t="shared" si="206"/>
        <v>0</v>
      </c>
      <c r="R694" s="13">
        <f t="shared" si="219"/>
        <v>0</v>
      </c>
      <c r="S694" s="13"/>
      <c r="T694" s="13"/>
      <c r="U694" s="13"/>
      <c r="V694" s="13"/>
      <c r="W694" s="4" t="str">
        <f t="shared" si="224"/>
        <v>A+J=</v>
      </c>
      <c r="X694" s="30">
        <f t="shared" si="225"/>
        <v>44985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ht="15" x14ac:dyDescent="0.25">
      <c r="A695" s="36">
        <f t="shared" si="220"/>
        <v>44953</v>
      </c>
      <c r="B695" s="14">
        <f t="shared" ca="1" si="209"/>
        <v>1.056603626417296</v>
      </c>
      <c r="C695" s="13">
        <f t="shared" ca="1" si="221"/>
        <v>1.0086459166666668</v>
      </c>
      <c r="D695" s="12">
        <f ca="1">IF(A695&lt;$B$1,VLOOKUP(A695,[1]DI!$A$4:$B$15000,2,FALSE),0)</f>
        <v>0.13650000000000001</v>
      </c>
      <c r="E695" s="13">
        <f t="shared" ca="1" si="210"/>
        <v>1.00050788</v>
      </c>
      <c r="F695" s="13">
        <f ca="1">(TRUNC(PRODUCT($E$12:$E694),16))</f>
        <v>1.1807638630854</v>
      </c>
      <c r="G695" s="13">
        <f t="shared" ca="1" si="211"/>
        <v>1.1623238119607999</v>
      </c>
      <c r="H695" s="13">
        <f t="shared" ca="1" si="212"/>
        <v>1.0158648100000001</v>
      </c>
      <c r="I695" s="12">
        <f t="shared" si="213"/>
        <v>0.1</v>
      </c>
      <c r="J695" s="30">
        <f t="shared" si="222"/>
        <v>44910</v>
      </c>
      <c r="K695" s="2">
        <f t="shared" si="214"/>
        <v>31</v>
      </c>
      <c r="L695" s="15">
        <f t="shared" si="215"/>
        <v>31</v>
      </c>
      <c r="M695" s="11">
        <f t="shared" si="216"/>
        <v>1.0117936679999999</v>
      </c>
      <c r="N695" s="11">
        <f t="shared" ca="1" si="217"/>
        <v>1.0278455820000001</v>
      </c>
      <c r="O695" s="15">
        <f t="shared" si="218"/>
        <v>0</v>
      </c>
      <c r="P695" s="149">
        <f t="shared" ca="1" si="223"/>
        <v>4.7957709750629282E-2</v>
      </c>
      <c r="Q695" s="19">
        <f t="shared" si="206"/>
        <v>0</v>
      </c>
      <c r="R695" s="13">
        <f t="shared" si="219"/>
        <v>0</v>
      </c>
      <c r="S695" s="13"/>
      <c r="T695" s="13"/>
      <c r="U695" s="13"/>
      <c r="V695" s="13"/>
      <c r="W695" s="4" t="str">
        <f t="shared" si="224"/>
        <v>A+J=</v>
      </c>
      <c r="X695" s="30">
        <f t="shared" si="225"/>
        <v>44985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ht="15" x14ac:dyDescent="0.25">
      <c r="A696" s="36">
        <f t="shared" si="220"/>
        <v>44954</v>
      </c>
      <c r="B696" s="14">
        <f t="shared" ca="1" si="209"/>
        <v>1.0575401596480569</v>
      </c>
      <c r="C696" s="13">
        <f t="shared" ca="1" si="221"/>
        <v>1.0086459166666668</v>
      </c>
      <c r="D696" s="12">
        <f ca="1">IF(A696&lt;$B$1,VLOOKUP(A696,[1]DI!$A$4:$B$15000,2,FALSE),0)</f>
        <v>0</v>
      </c>
      <c r="E696" s="13">
        <f t="shared" ca="1" si="210"/>
        <v>1</v>
      </c>
      <c r="F696" s="13">
        <f ca="1">(TRUNC(PRODUCT($E$12:$E695),16))</f>
        <v>1.18136354943618</v>
      </c>
      <c r="G696" s="13">
        <f t="shared" ca="1" si="211"/>
        <v>1.1623238119607999</v>
      </c>
      <c r="H696" s="13">
        <f t="shared" ca="1" si="212"/>
        <v>1.0163807499999999</v>
      </c>
      <c r="I696" s="12">
        <f t="shared" si="213"/>
        <v>0.1</v>
      </c>
      <c r="J696" s="30">
        <f t="shared" si="222"/>
        <v>44910</v>
      </c>
      <c r="K696" s="2">
        <f t="shared" si="214"/>
        <v>31</v>
      </c>
      <c r="L696" s="15">
        <f t="shared" si="215"/>
        <v>32</v>
      </c>
      <c r="M696" s="11">
        <f t="shared" si="216"/>
        <v>1.012176416</v>
      </c>
      <c r="N696" s="11">
        <f t="shared" ca="1" si="217"/>
        <v>1.028756625</v>
      </c>
      <c r="O696" s="15">
        <f t="shared" si="218"/>
        <v>0</v>
      </c>
      <c r="P696" s="149">
        <f t="shared" ca="1" si="223"/>
        <v>4.8894242981390001E-2</v>
      </c>
      <c r="Q696" s="19">
        <f t="shared" si="206"/>
        <v>0</v>
      </c>
      <c r="R696" s="13">
        <f t="shared" si="219"/>
        <v>0</v>
      </c>
      <c r="S696" s="13"/>
      <c r="T696" s="13"/>
      <c r="U696" s="13"/>
      <c r="V696" s="13"/>
      <c r="W696" s="4" t="str">
        <f t="shared" si="224"/>
        <v>A+J=</v>
      </c>
      <c r="X696" s="30">
        <f t="shared" si="225"/>
        <v>44985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ht="15" x14ac:dyDescent="0.25">
      <c r="A697" s="36">
        <f t="shared" si="220"/>
        <v>44955</v>
      </c>
      <c r="B697" s="14">
        <f t="shared" ca="1" si="209"/>
        <v>1.0575401596480569</v>
      </c>
      <c r="C697" s="13">
        <f t="shared" ca="1" si="221"/>
        <v>1.0086459166666668</v>
      </c>
      <c r="D697" s="12">
        <f ca="1">IF(A697&lt;$B$1,VLOOKUP(A697,[1]DI!$A$4:$B$15000,2,FALSE),0)</f>
        <v>0</v>
      </c>
      <c r="E697" s="13">
        <f t="shared" ca="1" si="210"/>
        <v>1</v>
      </c>
      <c r="F697" s="13">
        <f ca="1">(TRUNC(PRODUCT($E$12:$E696),16))</f>
        <v>1.18136354943618</v>
      </c>
      <c r="G697" s="13">
        <f t="shared" ca="1" si="211"/>
        <v>1.1623238119607999</v>
      </c>
      <c r="H697" s="13">
        <f t="shared" ca="1" si="212"/>
        <v>1.0163807499999999</v>
      </c>
      <c r="I697" s="12">
        <f t="shared" si="213"/>
        <v>0.1</v>
      </c>
      <c r="J697" s="30">
        <f t="shared" si="222"/>
        <v>44910</v>
      </c>
      <c r="K697" s="2">
        <f t="shared" si="214"/>
        <v>31</v>
      </c>
      <c r="L697" s="15">
        <f t="shared" si="215"/>
        <v>32</v>
      </c>
      <c r="M697" s="11">
        <f t="shared" si="216"/>
        <v>1.012176416</v>
      </c>
      <c r="N697" s="11">
        <f t="shared" ca="1" si="217"/>
        <v>1.028756625</v>
      </c>
      <c r="O697" s="15">
        <f t="shared" si="218"/>
        <v>0</v>
      </c>
      <c r="P697" s="149">
        <f t="shared" ca="1" si="223"/>
        <v>4.8894242981390001E-2</v>
      </c>
      <c r="Q697" s="19">
        <f t="shared" ref="Q697:Q726" si="226">IF($O697&gt;0,VLOOKUP($O697,$Z$12:$AF$150,7),0)</f>
        <v>0</v>
      </c>
      <c r="R697" s="13">
        <f t="shared" si="219"/>
        <v>0</v>
      </c>
      <c r="S697" s="13"/>
      <c r="T697" s="13"/>
      <c r="U697" s="13"/>
      <c r="V697" s="13"/>
      <c r="W697" s="4" t="str">
        <f t="shared" si="224"/>
        <v>A+J=</v>
      </c>
      <c r="X697" s="30">
        <f t="shared" si="225"/>
        <v>44985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ht="15" x14ac:dyDescent="0.25">
      <c r="A698" s="36">
        <f t="shared" si="220"/>
        <v>44956</v>
      </c>
      <c r="B698" s="14">
        <f t="shared" ca="1" si="209"/>
        <v>1.0575401596480569</v>
      </c>
      <c r="C698" s="13">
        <f t="shared" ca="1" si="221"/>
        <v>1.0086459166666668</v>
      </c>
      <c r="D698" s="12">
        <f ca="1">IF(A698&lt;$B$1,VLOOKUP(A698,[1]DI!$A$4:$B$15000,2,FALSE),0)</f>
        <v>0.13650000000000001</v>
      </c>
      <c r="E698" s="13">
        <f t="shared" ca="1" si="210"/>
        <v>1.00050788</v>
      </c>
      <c r="F698" s="13">
        <f ca="1">(TRUNC(PRODUCT($E$12:$E697),16))</f>
        <v>1.18136354943618</v>
      </c>
      <c r="G698" s="13">
        <f t="shared" ca="1" si="211"/>
        <v>1.1623238119607999</v>
      </c>
      <c r="H698" s="13">
        <f t="shared" ca="1" si="212"/>
        <v>1.0163807499999999</v>
      </c>
      <c r="I698" s="12">
        <f t="shared" si="213"/>
        <v>0.1</v>
      </c>
      <c r="J698" s="30">
        <f t="shared" si="222"/>
        <v>44910</v>
      </c>
      <c r="K698" s="2">
        <f t="shared" si="214"/>
        <v>32</v>
      </c>
      <c r="L698" s="15">
        <f t="shared" si="215"/>
        <v>32</v>
      </c>
      <c r="M698" s="11">
        <f t="shared" si="216"/>
        <v>1.012176416</v>
      </c>
      <c r="N698" s="11">
        <f t="shared" ca="1" si="217"/>
        <v>1.028756625</v>
      </c>
      <c r="O698" s="15">
        <f t="shared" si="218"/>
        <v>0</v>
      </c>
      <c r="P698" s="149">
        <f t="shared" ca="1" si="223"/>
        <v>4.8894242981390001E-2</v>
      </c>
      <c r="Q698" s="19">
        <f t="shared" si="226"/>
        <v>0</v>
      </c>
      <c r="R698" s="13">
        <f t="shared" si="219"/>
        <v>0</v>
      </c>
      <c r="S698" s="13"/>
      <c r="T698" s="13"/>
      <c r="U698" s="13"/>
      <c r="V698" s="13"/>
      <c r="W698" s="4" t="str">
        <f t="shared" si="224"/>
        <v>A+J=</v>
      </c>
      <c r="X698" s="30">
        <f t="shared" si="225"/>
        <v>44985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ht="15" x14ac:dyDescent="0.25">
      <c r="A699" s="36">
        <f t="shared" si="220"/>
        <v>44957</v>
      </c>
      <c r="B699" s="14">
        <f t="shared" ca="1" si="209"/>
        <v>1.0584775184419146</v>
      </c>
      <c r="C699" s="13">
        <f t="shared" ca="1" si="221"/>
        <v>1.0086459166666668</v>
      </c>
      <c r="D699" s="12">
        <f ca="1">IF(A699&lt;$B$1,VLOOKUP(A699,[1]DI!$A$4:$B$15000,2,FALSE),0)</f>
        <v>0.13650000000000001</v>
      </c>
      <c r="E699" s="13">
        <f t="shared" ca="1" si="210"/>
        <v>1.00050788</v>
      </c>
      <c r="F699" s="13">
        <f ca="1">(TRUNC(PRODUCT($E$12:$E698),16))</f>
        <v>1.1819635403556701</v>
      </c>
      <c r="G699" s="13">
        <f t="shared" ca="1" si="211"/>
        <v>1.1623238119607999</v>
      </c>
      <c r="H699" s="13">
        <f t="shared" ca="1" si="212"/>
        <v>1.01689695</v>
      </c>
      <c r="I699" s="12">
        <f t="shared" si="213"/>
        <v>0.1</v>
      </c>
      <c r="J699" s="30">
        <f t="shared" si="222"/>
        <v>44910</v>
      </c>
      <c r="K699" s="2">
        <f t="shared" si="214"/>
        <v>33</v>
      </c>
      <c r="L699" s="15">
        <f t="shared" si="215"/>
        <v>33</v>
      </c>
      <c r="M699" s="11">
        <f t="shared" si="216"/>
        <v>1.012559309</v>
      </c>
      <c r="N699" s="11">
        <f t="shared" ca="1" si="217"/>
        <v>1.0296684730000001</v>
      </c>
      <c r="O699" s="15">
        <f t="shared" si="218"/>
        <v>0</v>
      </c>
      <c r="P699" s="149">
        <f t="shared" ca="1" si="223"/>
        <v>4.9831601775247925E-2</v>
      </c>
      <c r="Q699" s="19">
        <f t="shared" si="226"/>
        <v>0</v>
      </c>
      <c r="R699" s="13">
        <f t="shared" si="219"/>
        <v>0</v>
      </c>
      <c r="S699" s="13"/>
      <c r="T699" s="13"/>
      <c r="U699" s="13"/>
      <c r="V699" s="13"/>
      <c r="W699" s="4" t="str">
        <f t="shared" si="224"/>
        <v>A+J=</v>
      </c>
      <c r="X699" s="30">
        <f t="shared" si="225"/>
        <v>44985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ht="15" x14ac:dyDescent="0.25">
      <c r="A700" s="36">
        <f t="shared" si="220"/>
        <v>44958</v>
      </c>
      <c r="B700" s="14">
        <f t="shared" ca="1" si="209"/>
        <v>1.0594157027988698</v>
      </c>
      <c r="C700" s="13">
        <f t="shared" ca="1" si="221"/>
        <v>1.0086459166666668</v>
      </c>
      <c r="D700" s="12">
        <f ca="1">IF(A700&lt;$B$1,VLOOKUP(A700,[1]DI!$A$4:$B$15000,2,FALSE),0)</f>
        <v>0.13650000000000001</v>
      </c>
      <c r="E700" s="13">
        <f t="shared" ca="1" si="210"/>
        <v>1.00050788</v>
      </c>
      <c r="F700" s="13">
        <f ca="1">(TRUNC(PRODUCT($E$12:$E699),16))</f>
        <v>1.18256383599854</v>
      </c>
      <c r="G700" s="13">
        <f t="shared" ca="1" si="211"/>
        <v>1.1623238119607999</v>
      </c>
      <c r="H700" s="13">
        <f t="shared" ca="1" si="212"/>
        <v>1.0174134100000001</v>
      </c>
      <c r="I700" s="12">
        <f t="shared" si="213"/>
        <v>0.1</v>
      </c>
      <c r="J700" s="30">
        <f t="shared" si="222"/>
        <v>44910</v>
      </c>
      <c r="K700" s="2">
        <f t="shared" si="214"/>
        <v>34</v>
      </c>
      <c r="L700" s="15">
        <f t="shared" si="215"/>
        <v>34</v>
      </c>
      <c r="M700" s="11">
        <f t="shared" si="216"/>
        <v>1.012942346</v>
      </c>
      <c r="N700" s="11">
        <f t="shared" ca="1" si="217"/>
        <v>1.030581126</v>
      </c>
      <c r="O700" s="15">
        <f t="shared" si="218"/>
        <v>0</v>
      </c>
      <c r="P700" s="149">
        <f t="shared" ca="1" si="223"/>
        <v>5.0769786132203037E-2</v>
      </c>
      <c r="Q700" s="19">
        <f t="shared" si="226"/>
        <v>0</v>
      </c>
      <c r="R700" s="13">
        <f t="shared" si="219"/>
        <v>0</v>
      </c>
      <c r="S700" s="13"/>
      <c r="T700" s="13"/>
      <c r="U700" s="13"/>
      <c r="V700" s="13"/>
      <c r="W700" s="4" t="str">
        <f t="shared" si="224"/>
        <v>A+J=</v>
      </c>
      <c r="X700" s="30">
        <f t="shared" si="225"/>
        <v>44985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ht="15" x14ac:dyDescent="0.25">
      <c r="A701" s="36">
        <f t="shared" si="220"/>
        <v>44959</v>
      </c>
      <c r="B701" s="14">
        <f t="shared" ca="1" si="209"/>
        <v>1.0603547329895848</v>
      </c>
      <c r="C701" s="13">
        <f t="shared" ca="1" si="221"/>
        <v>1.0086459166666668</v>
      </c>
      <c r="D701" s="12">
        <f ca="1">IF(A701&lt;$B$1,VLOOKUP(A701,[1]DI!$A$4:$B$15000,2,FALSE),0)</f>
        <v>0.13650000000000001</v>
      </c>
      <c r="E701" s="13">
        <f t="shared" ca="1" si="210"/>
        <v>1.00050788</v>
      </c>
      <c r="F701" s="13">
        <f ca="1">(TRUNC(PRODUCT($E$12:$E700),16))</f>
        <v>1.1831644365195699</v>
      </c>
      <c r="G701" s="13">
        <f t="shared" ca="1" si="211"/>
        <v>1.1623238119607999</v>
      </c>
      <c r="H701" s="13">
        <f t="shared" ca="1" si="212"/>
        <v>1.01793014</v>
      </c>
      <c r="I701" s="12">
        <f t="shared" si="213"/>
        <v>0.1</v>
      </c>
      <c r="J701" s="30">
        <f t="shared" si="222"/>
        <v>44910</v>
      </c>
      <c r="K701" s="2">
        <f t="shared" si="214"/>
        <v>35</v>
      </c>
      <c r="L701" s="15">
        <f t="shared" si="215"/>
        <v>35</v>
      </c>
      <c r="M701" s="11">
        <f t="shared" si="216"/>
        <v>1.0133255290000001</v>
      </c>
      <c r="N701" s="11">
        <f t="shared" ca="1" si="217"/>
        <v>1.0314945980000001</v>
      </c>
      <c r="O701" s="15">
        <f t="shared" si="218"/>
        <v>0</v>
      </c>
      <c r="P701" s="149">
        <f t="shared" ca="1" si="223"/>
        <v>5.1708816322917919E-2</v>
      </c>
      <c r="Q701" s="19">
        <f t="shared" si="226"/>
        <v>0</v>
      </c>
      <c r="R701" s="13">
        <f t="shared" si="219"/>
        <v>0</v>
      </c>
      <c r="S701" s="13"/>
      <c r="T701" s="13"/>
      <c r="U701" s="13"/>
      <c r="V701" s="13"/>
      <c r="W701" s="4" t="str">
        <f t="shared" si="224"/>
        <v>A+J=</v>
      </c>
      <c r="X701" s="30">
        <f t="shared" si="225"/>
        <v>44985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ht="15" x14ac:dyDescent="0.25">
      <c r="A702" s="36">
        <f t="shared" si="220"/>
        <v>44960</v>
      </c>
      <c r="B702" s="14">
        <f t="shared" ca="1" si="209"/>
        <v>1.0612945785500665</v>
      </c>
      <c r="C702" s="13">
        <f t="shared" ca="1" si="221"/>
        <v>1.0086459166666668</v>
      </c>
      <c r="D702" s="12">
        <f ca="1">IF(A702&lt;$B$1,VLOOKUP(A702,[1]DI!$A$4:$B$15000,2,FALSE),0)</f>
        <v>0.13650000000000001</v>
      </c>
      <c r="E702" s="13">
        <f t="shared" ca="1" si="210"/>
        <v>1.00050788</v>
      </c>
      <c r="F702" s="13">
        <f ca="1">(TRUNC(PRODUCT($E$12:$E701),16))</f>
        <v>1.1837653420735901</v>
      </c>
      <c r="G702" s="13">
        <f t="shared" ca="1" si="211"/>
        <v>1.1623238119607999</v>
      </c>
      <c r="H702" s="13">
        <f t="shared" ca="1" si="212"/>
        <v>1.01844712</v>
      </c>
      <c r="I702" s="12">
        <f t="shared" si="213"/>
        <v>0.1</v>
      </c>
      <c r="J702" s="30">
        <f t="shared" si="222"/>
        <v>44910</v>
      </c>
      <c r="K702" s="2">
        <f t="shared" si="214"/>
        <v>36</v>
      </c>
      <c r="L702" s="15">
        <f t="shared" si="215"/>
        <v>36</v>
      </c>
      <c r="M702" s="11">
        <f t="shared" si="216"/>
        <v>1.013708856</v>
      </c>
      <c r="N702" s="11">
        <f t="shared" ca="1" si="217"/>
        <v>1.0324088650000001</v>
      </c>
      <c r="O702" s="15">
        <f t="shared" si="218"/>
        <v>0</v>
      </c>
      <c r="P702" s="149">
        <f t="shared" ca="1" si="223"/>
        <v>5.2648661883399603E-2</v>
      </c>
      <c r="Q702" s="19">
        <f t="shared" si="226"/>
        <v>0</v>
      </c>
      <c r="R702" s="13">
        <f t="shared" si="219"/>
        <v>0</v>
      </c>
      <c r="S702" s="13"/>
      <c r="T702" s="13"/>
      <c r="U702" s="13"/>
      <c r="V702" s="13"/>
      <c r="W702" s="4" t="str">
        <f t="shared" si="224"/>
        <v>A+J=</v>
      </c>
      <c r="X702" s="30">
        <f t="shared" si="225"/>
        <v>44985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ht="15" x14ac:dyDescent="0.25">
      <c r="A703" s="36">
        <f t="shared" si="220"/>
        <v>44961</v>
      </c>
      <c r="B703" s="14">
        <f t="shared" ca="1" si="209"/>
        <v>1.0622352699443078</v>
      </c>
      <c r="C703" s="13">
        <f t="shared" ca="1" si="221"/>
        <v>1.0086459166666668</v>
      </c>
      <c r="D703" s="12">
        <f ca="1">IF(A703&lt;$B$1,VLOOKUP(A703,[1]DI!$A$4:$B$15000,2,FALSE),0)</f>
        <v>0</v>
      </c>
      <c r="E703" s="13">
        <f t="shared" ca="1" si="210"/>
        <v>1</v>
      </c>
      <c r="F703" s="13">
        <f ca="1">(TRUNC(PRODUCT($E$12:$E702),16))</f>
        <v>1.1843665528155201</v>
      </c>
      <c r="G703" s="13">
        <f t="shared" ca="1" si="211"/>
        <v>1.1623238119607999</v>
      </c>
      <c r="H703" s="13">
        <f t="shared" ca="1" si="212"/>
        <v>1.01896437</v>
      </c>
      <c r="I703" s="12">
        <f t="shared" si="213"/>
        <v>0.1</v>
      </c>
      <c r="J703" s="30">
        <f t="shared" si="222"/>
        <v>44910</v>
      </c>
      <c r="K703" s="2">
        <f t="shared" si="214"/>
        <v>36</v>
      </c>
      <c r="L703" s="15">
        <f t="shared" si="215"/>
        <v>37</v>
      </c>
      <c r="M703" s="11">
        <f t="shared" si="216"/>
        <v>1.0140923289999999</v>
      </c>
      <c r="N703" s="11">
        <f t="shared" ca="1" si="217"/>
        <v>1.0333239510000001</v>
      </c>
      <c r="O703" s="15">
        <f t="shared" si="218"/>
        <v>0</v>
      </c>
      <c r="P703" s="149">
        <f t="shared" ca="1" si="223"/>
        <v>5.3589353277641041E-2</v>
      </c>
      <c r="Q703" s="19">
        <f t="shared" si="226"/>
        <v>0</v>
      </c>
      <c r="R703" s="13">
        <f t="shared" si="219"/>
        <v>0</v>
      </c>
      <c r="S703" s="13"/>
      <c r="T703" s="13"/>
      <c r="U703" s="13"/>
      <c r="V703" s="13"/>
      <c r="W703" s="4" t="str">
        <f t="shared" si="224"/>
        <v>A+J=</v>
      </c>
      <c r="X703" s="30">
        <f t="shared" si="225"/>
        <v>44985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ht="15" x14ac:dyDescent="0.25">
      <c r="A704" s="36">
        <f t="shared" si="220"/>
        <v>44962</v>
      </c>
      <c r="B704" s="14">
        <f t="shared" ca="1" si="209"/>
        <v>1.0622352699443078</v>
      </c>
      <c r="C704" s="13">
        <f t="shared" ca="1" si="221"/>
        <v>1.0086459166666668</v>
      </c>
      <c r="D704" s="12">
        <f ca="1">IF(A704&lt;$B$1,VLOOKUP(A704,[1]DI!$A$4:$B$15000,2,FALSE),0)</f>
        <v>0</v>
      </c>
      <c r="E704" s="13">
        <f t="shared" ca="1" si="210"/>
        <v>1</v>
      </c>
      <c r="F704" s="13">
        <f ca="1">(TRUNC(PRODUCT($E$12:$E703),16))</f>
        <v>1.1843665528155201</v>
      </c>
      <c r="G704" s="13">
        <f t="shared" ca="1" si="211"/>
        <v>1.1623238119607999</v>
      </c>
      <c r="H704" s="13">
        <f t="shared" ca="1" si="212"/>
        <v>1.01896437</v>
      </c>
      <c r="I704" s="12">
        <f t="shared" si="213"/>
        <v>0.1</v>
      </c>
      <c r="J704" s="30">
        <f t="shared" si="222"/>
        <v>44910</v>
      </c>
      <c r="K704" s="2">
        <f t="shared" si="214"/>
        <v>36</v>
      </c>
      <c r="L704" s="15">
        <f t="shared" si="215"/>
        <v>37</v>
      </c>
      <c r="M704" s="11">
        <f t="shared" si="216"/>
        <v>1.0140923289999999</v>
      </c>
      <c r="N704" s="11">
        <f t="shared" ca="1" si="217"/>
        <v>1.0333239510000001</v>
      </c>
      <c r="O704" s="15">
        <f t="shared" si="218"/>
        <v>0</v>
      </c>
      <c r="P704" s="149">
        <f t="shared" ca="1" si="223"/>
        <v>5.3589353277641041E-2</v>
      </c>
      <c r="Q704" s="19">
        <f t="shared" si="226"/>
        <v>0</v>
      </c>
      <c r="R704" s="13">
        <f t="shared" si="219"/>
        <v>0</v>
      </c>
      <c r="S704" s="13"/>
      <c r="T704" s="13"/>
      <c r="U704" s="13"/>
      <c r="V704" s="13"/>
      <c r="W704" s="4" t="str">
        <f t="shared" si="224"/>
        <v>A+J=</v>
      </c>
      <c r="X704" s="30">
        <f t="shared" si="225"/>
        <v>44985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ht="15" x14ac:dyDescent="0.25">
      <c r="A705" s="36">
        <f t="shared" si="220"/>
        <v>44963</v>
      </c>
      <c r="B705" s="14">
        <f t="shared" ca="1" si="209"/>
        <v>1.0622352699443078</v>
      </c>
      <c r="C705" s="13">
        <f t="shared" ca="1" si="221"/>
        <v>1.0086459166666668</v>
      </c>
      <c r="D705" s="12">
        <f ca="1">IF(A705&lt;$B$1,VLOOKUP(A705,[1]DI!$A$4:$B$15000,2,FALSE),0)</f>
        <v>0.13650000000000001</v>
      </c>
      <c r="E705" s="13">
        <f t="shared" ca="1" si="210"/>
        <v>1.00050788</v>
      </c>
      <c r="F705" s="13">
        <f ca="1">(TRUNC(PRODUCT($E$12:$E704),16))</f>
        <v>1.1843665528155201</v>
      </c>
      <c r="G705" s="13">
        <f t="shared" ca="1" si="211"/>
        <v>1.1623238119607999</v>
      </c>
      <c r="H705" s="13">
        <f t="shared" ca="1" si="212"/>
        <v>1.01896437</v>
      </c>
      <c r="I705" s="12">
        <f t="shared" si="213"/>
        <v>0.1</v>
      </c>
      <c r="J705" s="30">
        <f t="shared" si="222"/>
        <v>44910</v>
      </c>
      <c r="K705" s="2">
        <f t="shared" si="214"/>
        <v>37</v>
      </c>
      <c r="L705" s="15">
        <f t="shared" si="215"/>
        <v>37</v>
      </c>
      <c r="M705" s="11">
        <f t="shared" si="216"/>
        <v>1.0140923289999999</v>
      </c>
      <c r="N705" s="11">
        <f t="shared" ca="1" si="217"/>
        <v>1.0333239510000001</v>
      </c>
      <c r="O705" s="15">
        <f t="shared" si="218"/>
        <v>0</v>
      </c>
      <c r="P705" s="149">
        <f t="shared" ca="1" si="223"/>
        <v>5.3589353277641041E-2</v>
      </c>
      <c r="Q705" s="19">
        <f t="shared" si="226"/>
        <v>0</v>
      </c>
      <c r="R705" s="13">
        <f t="shared" si="219"/>
        <v>0</v>
      </c>
      <c r="S705" s="13"/>
      <c r="T705" s="13"/>
      <c r="U705" s="13"/>
      <c r="V705" s="13"/>
      <c r="W705" s="4" t="str">
        <f t="shared" si="224"/>
        <v>A+J=</v>
      </c>
      <c r="X705" s="30">
        <f t="shared" si="225"/>
        <v>44985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ht="15" x14ac:dyDescent="0.25">
      <c r="A706" s="36">
        <f t="shared" si="220"/>
        <v>44964</v>
      </c>
      <c r="B706" s="14">
        <f t="shared" ca="1" si="209"/>
        <v>1.0631767869596456</v>
      </c>
      <c r="C706" s="13">
        <f t="shared" ca="1" si="221"/>
        <v>1.0086459166666668</v>
      </c>
      <c r="D706" s="12">
        <f ca="1">IF(A706&lt;$B$1,VLOOKUP(A706,[1]DI!$A$4:$B$15000,2,FALSE),0)</f>
        <v>0.13650000000000001</v>
      </c>
      <c r="E706" s="13">
        <f t="shared" ca="1" si="210"/>
        <v>1.00050788</v>
      </c>
      <c r="F706" s="13">
        <f ca="1">(TRUNC(PRODUCT($E$12:$E705),16))</f>
        <v>1.1849680689003701</v>
      </c>
      <c r="G706" s="13">
        <f t="shared" ca="1" si="211"/>
        <v>1.1623238119607999</v>
      </c>
      <c r="H706" s="13">
        <f t="shared" ca="1" si="212"/>
        <v>1.0194818800000001</v>
      </c>
      <c r="I706" s="12">
        <f t="shared" si="213"/>
        <v>0.1</v>
      </c>
      <c r="J706" s="30">
        <f t="shared" si="222"/>
        <v>44910</v>
      </c>
      <c r="K706" s="2">
        <f t="shared" si="214"/>
        <v>38</v>
      </c>
      <c r="L706" s="15">
        <f t="shared" si="215"/>
        <v>38</v>
      </c>
      <c r="M706" s="11">
        <f t="shared" si="216"/>
        <v>1.0144759459999999</v>
      </c>
      <c r="N706" s="11">
        <f t="shared" ca="1" si="217"/>
        <v>1.0342398450000001</v>
      </c>
      <c r="O706" s="15">
        <f t="shared" si="218"/>
        <v>0</v>
      </c>
      <c r="P706" s="149">
        <f t="shared" ca="1" si="223"/>
        <v>5.4530870292978803E-2</v>
      </c>
      <c r="Q706" s="19">
        <f t="shared" si="226"/>
        <v>0</v>
      </c>
      <c r="R706" s="13">
        <f t="shared" si="219"/>
        <v>0</v>
      </c>
      <c r="S706" s="13"/>
      <c r="T706" s="13"/>
      <c r="U706" s="13"/>
      <c r="V706" s="13"/>
      <c r="W706" s="4" t="str">
        <f t="shared" si="224"/>
        <v>A+J=</v>
      </c>
      <c r="X706" s="30">
        <f t="shared" si="225"/>
        <v>44985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ht="15" x14ac:dyDescent="0.25">
      <c r="A707" s="36">
        <f t="shared" si="220"/>
        <v>44965</v>
      </c>
      <c r="B707" s="14">
        <f t="shared" ca="1" si="209"/>
        <v>1.0641191498087432</v>
      </c>
      <c r="C707" s="13">
        <f t="shared" ca="1" si="221"/>
        <v>1.0086459166666668</v>
      </c>
      <c r="D707" s="12">
        <f ca="1">IF(A707&lt;$B$1,VLOOKUP(A707,[1]DI!$A$4:$B$15000,2,FALSE),0)</f>
        <v>0.13650000000000001</v>
      </c>
      <c r="E707" s="13">
        <f t="shared" ca="1" si="210"/>
        <v>1.00050788</v>
      </c>
      <c r="F707" s="13">
        <f ca="1">(TRUNC(PRODUCT($E$12:$E706),16))</f>
        <v>1.1855698904831999</v>
      </c>
      <c r="G707" s="13">
        <f t="shared" ca="1" si="211"/>
        <v>1.1623238119607999</v>
      </c>
      <c r="H707" s="13">
        <f t="shared" ca="1" si="212"/>
        <v>1.0199996600000001</v>
      </c>
      <c r="I707" s="12">
        <f t="shared" si="213"/>
        <v>0.1</v>
      </c>
      <c r="J707" s="30">
        <f t="shared" si="222"/>
        <v>44910</v>
      </c>
      <c r="K707" s="2">
        <f t="shared" si="214"/>
        <v>39</v>
      </c>
      <c r="L707" s="15">
        <f t="shared" si="215"/>
        <v>39</v>
      </c>
      <c r="M707" s="11">
        <f t="shared" si="216"/>
        <v>1.014859709</v>
      </c>
      <c r="N707" s="11">
        <f t="shared" ca="1" si="217"/>
        <v>1.0351565579999999</v>
      </c>
      <c r="O707" s="15">
        <f t="shared" si="218"/>
        <v>0</v>
      </c>
      <c r="P707" s="149">
        <f t="shared" ca="1" si="223"/>
        <v>5.547323314207632E-2</v>
      </c>
      <c r="Q707" s="19">
        <f t="shared" si="226"/>
        <v>0</v>
      </c>
      <c r="R707" s="13">
        <f t="shared" si="219"/>
        <v>0</v>
      </c>
      <c r="S707" s="13"/>
      <c r="T707" s="13"/>
      <c r="U707" s="13"/>
      <c r="V707" s="13"/>
      <c r="W707" s="4" t="str">
        <f t="shared" si="224"/>
        <v>A+J=</v>
      </c>
      <c r="X707" s="30">
        <f t="shared" si="225"/>
        <v>44985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ht="15" x14ac:dyDescent="0.25">
      <c r="A708" s="36">
        <f t="shared" si="220"/>
        <v>44966</v>
      </c>
      <c r="B708" s="14">
        <f t="shared" ca="1" si="209"/>
        <v>1.0650623483176029</v>
      </c>
      <c r="C708" s="13">
        <f t="shared" ca="1" si="221"/>
        <v>1.0086459166666668</v>
      </c>
      <c r="D708" s="12">
        <f ca="1">IF(A708&lt;$B$1,VLOOKUP(A708,[1]DI!$A$4:$B$15000,2,FALSE),0)</f>
        <v>0.13650000000000001</v>
      </c>
      <c r="E708" s="13">
        <f t="shared" ca="1" si="210"/>
        <v>1.00050788</v>
      </c>
      <c r="F708" s="13">
        <f ca="1">(TRUNC(PRODUCT($E$12:$E707),16))</f>
        <v>1.1861720177191799</v>
      </c>
      <c r="G708" s="13">
        <f t="shared" ca="1" si="211"/>
        <v>1.1623238119607999</v>
      </c>
      <c r="H708" s="13">
        <f t="shared" ca="1" si="212"/>
        <v>1.0205177000000001</v>
      </c>
      <c r="I708" s="12">
        <f t="shared" si="213"/>
        <v>0.1</v>
      </c>
      <c r="J708" s="30">
        <f t="shared" si="222"/>
        <v>44910</v>
      </c>
      <c r="K708" s="2">
        <f t="shared" si="214"/>
        <v>40</v>
      </c>
      <c r="L708" s="15">
        <f t="shared" si="215"/>
        <v>40</v>
      </c>
      <c r="M708" s="11">
        <f t="shared" si="216"/>
        <v>1.0152436170000001</v>
      </c>
      <c r="N708" s="11">
        <f t="shared" ca="1" si="217"/>
        <v>1.036074081</v>
      </c>
      <c r="O708" s="15">
        <f t="shared" si="218"/>
        <v>0</v>
      </c>
      <c r="P708" s="149">
        <f t="shared" ca="1" si="223"/>
        <v>5.6416431650936238E-2</v>
      </c>
      <c r="Q708" s="19">
        <f t="shared" si="226"/>
        <v>0</v>
      </c>
      <c r="R708" s="13">
        <f t="shared" si="219"/>
        <v>0</v>
      </c>
      <c r="S708" s="13"/>
      <c r="T708" s="13"/>
      <c r="U708" s="13"/>
      <c r="V708" s="13"/>
      <c r="W708" s="4" t="str">
        <f t="shared" si="224"/>
        <v>A+J=</v>
      </c>
      <c r="X708" s="30">
        <f t="shared" si="225"/>
        <v>44985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ht="15" x14ac:dyDescent="0.25">
      <c r="A709" s="36">
        <f t="shared" si="220"/>
        <v>44967</v>
      </c>
      <c r="B709" s="14">
        <f t="shared" ca="1" si="209"/>
        <v>1.0660063724862254</v>
      </c>
      <c r="C709" s="13">
        <f t="shared" ca="1" si="221"/>
        <v>1.0086459166666668</v>
      </c>
      <c r="D709" s="12">
        <f ca="1">IF(A709&lt;$B$1,VLOOKUP(A709,[1]DI!$A$4:$B$15000,2,FALSE),0)</f>
        <v>0.13650000000000001</v>
      </c>
      <c r="E709" s="13">
        <f t="shared" ca="1" si="210"/>
        <v>1.00050788</v>
      </c>
      <c r="F709" s="13">
        <f ca="1">(TRUNC(PRODUCT($E$12:$E708),16))</f>
        <v>1.18677445076354</v>
      </c>
      <c r="G709" s="13">
        <f t="shared" ca="1" si="211"/>
        <v>1.1623238119607999</v>
      </c>
      <c r="H709" s="13">
        <f t="shared" ca="1" si="212"/>
        <v>1.0210360000000001</v>
      </c>
      <c r="I709" s="12">
        <f t="shared" si="213"/>
        <v>0.1</v>
      </c>
      <c r="J709" s="30">
        <f t="shared" si="222"/>
        <v>44910</v>
      </c>
      <c r="K709" s="2">
        <f t="shared" si="214"/>
        <v>41</v>
      </c>
      <c r="L709" s="15">
        <f t="shared" si="215"/>
        <v>41</v>
      </c>
      <c r="M709" s="11">
        <f t="shared" si="216"/>
        <v>1.01562767</v>
      </c>
      <c r="N709" s="11">
        <f t="shared" ca="1" si="217"/>
        <v>1.036992414</v>
      </c>
      <c r="O709" s="15">
        <f t="shared" si="218"/>
        <v>0</v>
      </c>
      <c r="P709" s="149">
        <f t="shared" ca="1" si="223"/>
        <v>5.7360455819558565E-2</v>
      </c>
      <c r="Q709" s="19">
        <f t="shared" si="226"/>
        <v>0</v>
      </c>
      <c r="R709" s="13">
        <f t="shared" si="219"/>
        <v>0</v>
      </c>
      <c r="S709" s="13"/>
      <c r="T709" s="13"/>
      <c r="U709" s="13"/>
      <c r="V709" s="13"/>
      <c r="W709" s="4" t="str">
        <f t="shared" si="224"/>
        <v>A+J=</v>
      </c>
      <c r="X709" s="30">
        <f t="shared" si="225"/>
        <v>44985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ht="15" x14ac:dyDescent="0.25">
      <c r="A710" s="36">
        <f t="shared" si="220"/>
        <v>44968</v>
      </c>
      <c r="B710" s="14">
        <f t="shared" ca="1" si="209"/>
        <v>1.0669512323146102</v>
      </c>
      <c r="C710" s="13">
        <f t="shared" ca="1" si="221"/>
        <v>1.0086459166666668</v>
      </c>
      <c r="D710" s="12">
        <f ca="1">IF(A710&lt;$B$1,VLOOKUP(A710,[1]DI!$A$4:$B$15000,2,FALSE),0)</f>
        <v>0</v>
      </c>
      <c r="E710" s="13">
        <f t="shared" ca="1" si="210"/>
        <v>1</v>
      </c>
      <c r="F710" s="13">
        <f ca="1">(TRUNC(PRODUCT($E$12:$E709),16))</f>
        <v>1.1873771897715899</v>
      </c>
      <c r="G710" s="13">
        <f t="shared" ca="1" si="211"/>
        <v>1.1623238119607999</v>
      </c>
      <c r="H710" s="13">
        <f t="shared" ca="1" si="212"/>
        <v>1.02155456</v>
      </c>
      <c r="I710" s="12">
        <f t="shared" si="213"/>
        <v>0.1</v>
      </c>
      <c r="J710" s="30">
        <f t="shared" si="222"/>
        <v>44910</v>
      </c>
      <c r="K710" s="2">
        <f t="shared" si="214"/>
        <v>41</v>
      </c>
      <c r="L710" s="15">
        <f t="shared" si="215"/>
        <v>42</v>
      </c>
      <c r="M710" s="11">
        <f t="shared" si="216"/>
        <v>1.0160118680000001</v>
      </c>
      <c r="N710" s="11">
        <f t="shared" ca="1" si="217"/>
        <v>1.0379115569999999</v>
      </c>
      <c r="O710" s="15">
        <f t="shared" si="218"/>
        <v>0</v>
      </c>
      <c r="P710" s="149">
        <f t="shared" ca="1" si="223"/>
        <v>5.8305315647943279E-2</v>
      </c>
      <c r="Q710" s="19">
        <f t="shared" si="226"/>
        <v>0</v>
      </c>
      <c r="R710" s="13">
        <f t="shared" si="219"/>
        <v>0</v>
      </c>
      <c r="S710" s="13"/>
      <c r="T710" s="13"/>
      <c r="U710" s="13"/>
      <c r="V710" s="13"/>
      <c r="W710" s="4" t="str">
        <f t="shared" si="224"/>
        <v>A+J=</v>
      </c>
      <c r="X710" s="30">
        <f t="shared" si="225"/>
        <v>44985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ht="15" x14ac:dyDescent="0.25">
      <c r="A711" s="36">
        <f t="shared" si="220"/>
        <v>44969</v>
      </c>
      <c r="B711" s="14">
        <f t="shared" ca="1" si="209"/>
        <v>1.0669512323146102</v>
      </c>
      <c r="C711" s="13">
        <f t="shared" ca="1" si="221"/>
        <v>1.0086459166666668</v>
      </c>
      <c r="D711" s="12">
        <f ca="1">IF(A711&lt;$B$1,VLOOKUP(A711,[1]DI!$A$4:$B$15000,2,FALSE),0)</f>
        <v>0</v>
      </c>
      <c r="E711" s="13">
        <f t="shared" ca="1" si="210"/>
        <v>1</v>
      </c>
      <c r="F711" s="13">
        <f ca="1">(TRUNC(PRODUCT($E$12:$E710),16))</f>
        <v>1.1873771897715899</v>
      </c>
      <c r="G711" s="13">
        <f t="shared" ca="1" si="211"/>
        <v>1.1623238119607999</v>
      </c>
      <c r="H711" s="13">
        <f t="shared" ca="1" si="212"/>
        <v>1.02155456</v>
      </c>
      <c r="I711" s="12">
        <f t="shared" si="213"/>
        <v>0.1</v>
      </c>
      <c r="J711" s="30">
        <f t="shared" si="222"/>
        <v>44910</v>
      </c>
      <c r="K711" s="2">
        <f t="shared" si="214"/>
        <v>41</v>
      </c>
      <c r="L711" s="15">
        <f t="shared" si="215"/>
        <v>42</v>
      </c>
      <c r="M711" s="11">
        <f t="shared" si="216"/>
        <v>1.0160118680000001</v>
      </c>
      <c r="N711" s="11">
        <f t="shared" ca="1" si="217"/>
        <v>1.0379115569999999</v>
      </c>
      <c r="O711" s="15">
        <f t="shared" si="218"/>
        <v>0</v>
      </c>
      <c r="P711" s="149">
        <f t="shared" ca="1" si="223"/>
        <v>5.8305315647943279E-2</v>
      </c>
      <c r="Q711" s="19">
        <f t="shared" si="226"/>
        <v>0</v>
      </c>
      <c r="R711" s="13">
        <f t="shared" si="219"/>
        <v>0</v>
      </c>
      <c r="S711" s="13"/>
      <c r="T711" s="13"/>
      <c r="U711" s="13"/>
      <c r="V711" s="13"/>
      <c r="W711" s="4" t="str">
        <f t="shared" si="224"/>
        <v>A+J=</v>
      </c>
      <c r="X711" s="30">
        <f t="shared" si="225"/>
        <v>44985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ht="15" x14ac:dyDescent="0.25">
      <c r="A712" s="36">
        <f t="shared" si="220"/>
        <v>44970</v>
      </c>
      <c r="B712" s="14">
        <f t="shared" ca="1" si="209"/>
        <v>1.0669512323146102</v>
      </c>
      <c r="C712" s="13">
        <f t="shared" ca="1" si="221"/>
        <v>1.0086459166666668</v>
      </c>
      <c r="D712" s="12">
        <f ca="1">IF(A712&lt;$B$1,VLOOKUP(A712,[1]DI!$A$4:$B$15000,2,FALSE),0)</f>
        <v>0.13650000000000001</v>
      </c>
      <c r="E712" s="13">
        <f t="shared" ca="1" si="210"/>
        <v>1.00050788</v>
      </c>
      <c r="F712" s="13">
        <f ca="1">(TRUNC(PRODUCT($E$12:$E711),16))</f>
        <v>1.1873771897715899</v>
      </c>
      <c r="G712" s="13">
        <f t="shared" ca="1" si="211"/>
        <v>1.1623238119607999</v>
      </c>
      <c r="H712" s="13">
        <f t="shared" ca="1" si="212"/>
        <v>1.02155456</v>
      </c>
      <c r="I712" s="12">
        <f t="shared" si="213"/>
        <v>0.1</v>
      </c>
      <c r="J712" s="30">
        <f t="shared" si="222"/>
        <v>44910</v>
      </c>
      <c r="K712" s="2">
        <f t="shared" si="214"/>
        <v>42</v>
      </c>
      <c r="L712" s="15">
        <f t="shared" si="215"/>
        <v>42</v>
      </c>
      <c r="M712" s="11">
        <f t="shared" si="216"/>
        <v>1.0160118680000001</v>
      </c>
      <c r="N712" s="11">
        <f t="shared" ca="1" si="217"/>
        <v>1.0379115569999999</v>
      </c>
      <c r="O712" s="15">
        <f t="shared" si="218"/>
        <v>0</v>
      </c>
      <c r="P712" s="149">
        <f t="shared" ca="1" si="223"/>
        <v>5.8305315647943279E-2</v>
      </c>
      <c r="Q712" s="19">
        <f t="shared" si="226"/>
        <v>0</v>
      </c>
      <c r="R712" s="13">
        <f t="shared" si="219"/>
        <v>0</v>
      </c>
      <c r="S712" s="13"/>
      <c r="T712" s="13"/>
      <c r="U712" s="13"/>
      <c r="V712" s="13"/>
      <c r="W712" s="4" t="str">
        <f t="shared" si="224"/>
        <v>A+J=</v>
      </c>
      <c r="X712" s="30">
        <f t="shared" si="225"/>
        <v>44985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ht="15" x14ac:dyDescent="0.25">
      <c r="A713" s="36">
        <f t="shared" si="220"/>
        <v>44971</v>
      </c>
      <c r="B713" s="14">
        <f t="shared" ca="1" si="209"/>
        <v>1.0678969380154206</v>
      </c>
      <c r="C713" s="13">
        <f t="shared" ca="1" si="221"/>
        <v>1.0086459166666668</v>
      </c>
      <c r="D713" s="12">
        <f ca="1">IF(A713&lt;$B$1,VLOOKUP(A713,[1]DI!$A$4:$B$15000,2,FALSE),0)</f>
        <v>0.13650000000000001</v>
      </c>
      <c r="E713" s="13">
        <f t="shared" ca="1" si="210"/>
        <v>1.00050788</v>
      </c>
      <c r="F713" s="13">
        <f ca="1">(TRUNC(PRODUCT($E$12:$E712),16))</f>
        <v>1.1879802348987301</v>
      </c>
      <c r="G713" s="13">
        <f t="shared" ca="1" si="211"/>
        <v>1.1623238119607999</v>
      </c>
      <c r="H713" s="13">
        <f t="shared" ca="1" si="212"/>
        <v>1.0220733900000001</v>
      </c>
      <c r="I713" s="12">
        <f t="shared" si="213"/>
        <v>0.1</v>
      </c>
      <c r="J713" s="30">
        <f t="shared" si="222"/>
        <v>44910</v>
      </c>
      <c r="K713" s="2">
        <f t="shared" si="214"/>
        <v>43</v>
      </c>
      <c r="L713" s="15">
        <f t="shared" si="215"/>
        <v>43</v>
      </c>
      <c r="M713" s="11">
        <f t="shared" si="216"/>
        <v>1.016396211</v>
      </c>
      <c r="N713" s="11">
        <f t="shared" ca="1" si="217"/>
        <v>1.0388315210000001</v>
      </c>
      <c r="O713" s="15">
        <f t="shared" si="218"/>
        <v>0</v>
      </c>
      <c r="P713" s="149">
        <f t="shared" ca="1" si="223"/>
        <v>5.9251021348753846E-2</v>
      </c>
      <c r="Q713" s="19">
        <f t="shared" si="226"/>
        <v>0</v>
      </c>
      <c r="R713" s="13">
        <f t="shared" si="219"/>
        <v>0</v>
      </c>
      <c r="S713" s="13"/>
      <c r="T713" s="13"/>
      <c r="U713" s="13"/>
      <c r="V713" s="13"/>
      <c r="W713" s="4" t="str">
        <f t="shared" si="224"/>
        <v>A+J=</v>
      </c>
      <c r="X713" s="30">
        <f t="shared" si="225"/>
        <v>44985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ht="15" x14ac:dyDescent="0.25">
      <c r="A714" s="36">
        <f t="shared" si="220"/>
        <v>44972</v>
      </c>
      <c r="B714" s="14">
        <f t="shared" ref="B714:B727" ca="1" si="227">IF(A714&lt;=TODAY(),C714+P714,IF(AND(A714&gt;TODAY(),A714&lt;=$B$1),IF(VLOOKUP(TODAY(),$A$10:$D$5000,4,FALSE)=0,"n.d",C714+P714),"n.d"))</f>
        <v>1.0688434794339927</v>
      </c>
      <c r="C714" s="13">
        <f t="shared" ref="C714:C727" ca="1" si="228">(C713-R713)</f>
        <v>1.0086459166666668</v>
      </c>
      <c r="D714" s="12">
        <f ca="1">IF(A714&lt;$B$1,VLOOKUP(A714,[1]DI!$A$4:$B$15000,2,FALSE),0)</f>
        <v>0.13650000000000001</v>
      </c>
      <c r="E714" s="13">
        <f t="shared" ref="E714:E727" ca="1" si="229">ROUND(((1+D714)^(1/252)),8)</f>
        <v>1.00050788</v>
      </c>
      <c r="F714" s="13">
        <f ca="1">(TRUNC(PRODUCT($E$12:$E713),16))</f>
        <v>1.1885835863004299</v>
      </c>
      <c r="G714" s="13">
        <f t="shared" ref="G714:G727" ca="1" si="230">IF(O713&gt;0,F713,G713)</f>
        <v>1.1623238119607999</v>
      </c>
      <c r="H714" s="13">
        <f t="shared" ref="H714:H727" ca="1" si="231">ROUND(F714/G714,8)</f>
        <v>1.0225924799999999</v>
      </c>
      <c r="I714" s="12">
        <f t="shared" ref="I714:I727" si="232">IF(O713&gt;0,VLOOKUP(A713,AG$160:AH$222,2),I713)</f>
        <v>0.1</v>
      </c>
      <c r="J714" s="30">
        <f t="shared" ref="J714:J727" si="233">IF(O713&gt;0,VLOOKUP(O713,Z$12:AJ$150,2),J713)</f>
        <v>44910</v>
      </c>
      <c r="K714" s="2">
        <f t="shared" ref="K714:K727" si="234">IF(A714&gt;J714,IF(NETWORKDAYS(J714,A714,$Z$160:$Z$544)-1=0,1,NETWORKDAYS(J714,A714,$Z$160:$Z$544)-1),0)</f>
        <v>44</v>
      </c>
      <c r="L714" s="15">
        <f t="shared" ref="L714:L727" si="235">IF(AND(K714=1,K713=1),1,IF(K714&gt;0,IF(K714=K713,K714+1,K714),0))</f>
        <v>44</v>
      </c>
      <c r="M714" s="11">
        <f t="shared" ref="M714:M727" si="236">ROUND((I714+1)^(L714/252),9)</f>
        <v>1.0167807</v>
      </c>
      <c r="N714" s="11">
        <f t="shared" ref="N714:N727" ca="1" si="237">ROUND(H714*M714,9)</f>
        <v>1.039752298</v>
      </c>
      <c r="O714" s="15">
        <f t="shared" ref="O714:O726" si="238">IF(VLOOKUP(A714,AA$12:AH$150,8)=VLOOKUP(A713,AA$12:AH$150,8),0,VLOOKUP(A714,AA$12:AH$150,8))</f>
        <v>0</v>
      </c>
      <c r="P714" s="149">
        <f t="shared" ref="P714:P728" ca="1" si="239">TRUNC(((N714-1)*C714),8)+(P$652*N714)</f>
        <v>6.0197562767325921E-2</v>
      </c>
      <c r="Q714" s="19">
        <f t="shared" si="226"/>
        <v>0</v>
      </c>
      <c r="R714" s="13">
        <f t="shared" ref="R714:R727" si="240">IF(Q714&gt;0,TRUNC(Q714*C714,8),0)</f>
        <v>0</v>
      </c>
      <c r="S714" s="13"/>
      <c r="T714" s="13"/>
      <c r="U714" s="13"/>
      <c r="V714" s="13"/>
      <c r="W714" s="4" t="str">
        <f t="shared" ref="W714:W727" si="241">IF(O713&gt;0,VLOOKUP(O713,Z$12:AJ$150,10),W713)</f>
        <v>A+J=</v>
      </c>
      <c r="X714" s="30">
        <f t="shared" ref="X714:X727" si="242">IF(O713&gt;0,VLOOKUP(O713,Z$12:AJ$150,11),X713)</f>
        <v>44985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ht="15" x14ac:dyDescent="0.25">
      <c r="A715" s="36">
        <f t="shared" si="220"/>
        <v>44973</v>
      </c>
      <c r="B715" s="14">
        <f t="shared" ca="1" si="227"/>
        <v>1.0697908565509933</v>
      </c>
      <c r="C715" s="13">
        <f t="shared" ca="1" si="228"/>
        <v>1.0086459166666668</v>
      </c>
      <c r="D715" s="12">
        <f ca="1">IF(A715&lt;$B$1,VLOOKUP(A715,[1]DI!$A$4:$B$15000,2,FALSE),0)</f>
        <v>0.13650000000000001</v>
      </c>
      <c r="E715" s="13">
        <f t="shared" ca="1" si="229"/>
        <v>1.00050788</v>
      </c>
      <c r="F715" s="13">
        <f ca="1">(TRUNC(PRODUCT($E$12:$E714),16))</f>
        <v>1.18918724413224</v>
      </c>
      <c r="G715" s="13">
        <f t="shared" ca="1" si="230"/>
        <v>1.1623238119607999</v>
      </c>
      <c r="H715" s="13">
        <f t="shared" ca="1" si="231"/>
        <v>1.0231118299999999</v>
      </c>
      <c r="I715" s="12">
        <f t="shared" si="232"/>
        <v>0.1</v>
      </c>
      <c r="J715" s="30">
        <f t="shared" si="233"/>
        <v>44910</v>
      </c>
      <c r="K715" s="2">
        <f t="shared" si="234"/>
        <v>45</v>
      </c>
      <c r="L715" s="15">
        <f t="shared" si="235"/>
        <v>45</v>
      </c>
      <c r="M715" s="11">
        <f t="shared" si="236"/>
        <v>1.0171653350000001</v>
      </c>
      <c r="N715" s="11">
        <f t="shared" ca="1" si="237"/>
        <v>1.0406738870000001</v>
      </c>
      <c r="O715" s="15">
        <f t="shared" si="238"/>
        <v>0</v>
      </c>
      <c r="P715" s="149">
        <f t="shared" ca="1" si="239"/>
        <v>6.1144939884326482E-2</v>
      </c>
      <c r="Q715" s="19">
        <f t="shared" si="226"/>
        <v>0</v>
      </c>
      <c r="R715" s="13">
        <f t="shared" si="240"/>
        <v>0</v>
      </c>
      <c r="S715" s="13"/>
      <c r="T715" s="13"/>
      <c r="U715" s="13"/>
      <c r="V715" s="13"/>
      <c r="W715" s="4" t="str">
        <f t="shared" si="241"/>
        <v>A+J=</v>
      </c>
      <c r="X715" s="30">
        <f t="shared" si="242"/>
        <v>44985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ht="15" x14ac:dyDescent="0.25">
      <c r="A716" s="36">
        <f t="shared" si="220"/>
        <v>44974</v>
      </c>
      <c r="B716" s="14">
        <f t="shared" ca="1" si="227"/>
        <v>1.0707390695984189</v>
      </c>
      <c r="C716" s="13">
        <f t="shared" ca="1" si="228"/>
        <v>1.0086459166666668</v>
      </c>
      <c r="D716" s="12">
        <f ca="1">IF(A716&lt;$B$1,VLOOKUP(A716,[1]DI!$A$4:$B$15000,2,FALSE),0)</f>
        <v>0.13650000000000001</v>
      </c>
      <c r="E716" s="13">
        <f t="shared" ca="1" si="229"/>
        <v>1.00050788</v>
      </c>
      <c r="F716" s="13">
        <f ca="1">(TRUNC(PRODUCT($E$12:$E715),16))</f>
        <v>1.1897912085497899</v>
      </c>
      <c r="G716" s="13">
        <f t="shared" ca="1" si="230"/>
        <v>1.1623238119607999</v>
      </c>
      <c r="H716" s="13">
        <f t="shared" ca="1" si="231"/>
        <v>1.0236314500000001</v>
      </c>
      <c r="I716" s="12">
        <f t="shared" si="232"/>
        <v>0.1</v>
      </c>
      <c r="J716" s="30">
        <f t="shared" si="233"/>
        <v>44910</v>
      </c>
      <c r="K716" s="2">
        <f t="shared" si="234"/>
        <v>46</v>
      </c>
      <c r="L716" s="15">
        <f t="shared" si="235"/>
        <v>46</v>
      </c>
      <c r="M716" s="11">
        <f t="shared" si="236"/>
        <v>1.0175501149999999</v>
      </c>
      <c r="N716" s="11">
        <f t="shared" ca="1" si="237"/>
        <v>1.0415962999999999</v>
      </c>
      <c r="O716" s="15">
        <f t="shared" si="238"/>
        <v>0</v>
      </c>
      <c r="P716" s="149">
        <f t="shared" ca="1" si="239"/>
        <v>6.2093152931752001E-2</v>
      </c>
      <c r="Q716" s="19">
        <f t="shared" si="226"/>
        <v>0</v>
      </c>
      <c r="R716" s="13">
        <f t="shared" si="240"/>
        <v>0</v>
      </c>
      <c r="S716" s="13"/>
      <c r="T716" s="13"/>
      <c r="U716" s="13"/>
      <c r="V716" s="13"/>
      <c r="W716" s="4" t="str">
        <f t="shared" si="241"/>
        <v>A+J=</v>
      </c>
      <c r="X716" s="30">
        <f t="shared" si="242"/>
        <v>44985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ht="15" x14ac:dyDescent="0.25">
      <c r="A717" s="36">
        <f t="shared" si="220"/>
        <v>44975</v>
      </c>
      <c r="B717" s="14">
        <f t="shared" ca="1" si="227"/>
        <v>1.0716881283442727</v>
      </c>
      <c r="C717" s="13">
        <f t="shared" ca="1" si="228"/>
        <v>1.0086459166666668</v>
      </c>
      <c r="D717" s="12">
        <f ca="1">IF(A717&lt;$B$1,VLOOKUP(A717,[1]DI!$A$4:$B$15000,2,FALSE),0)</f>
        <v>0</v>
      </c>
      <c r="E717" s="13">
        <f t="shared" ca="1" si="229"/>
        <v>1</v>
      </c>
      <c r="F717" s="13">
        <f ca="1">(TRUNC(PRODUCT($E$12:$E716),16))</f>
        <v>1.1903954797087899</v>
      </c>
      <c r="G717" s="13">
        <f t="shared" ca="1" si="230"/>
        <v>1.1623238119607999</v>
      </c>
      <c r="H717" s="13">
        <f t="shared" ca="1" si="231"/>
        <v>1.02415133</v>
      </c>
      <c r="I717" s="12">
        <f t="shared" si="232"/>
        <v>0.1</v>
      </c>
      <c r="J717" s="30">
        <f t="shared" si="233"/>
        <v>44910</v>
      </c>
      <c r="K717" s="2">
        <f t="shared" si="234"/>
        <v>46</v>
      </c>
      <c r="L717" s="15">
        <f t="shared" si="235"/>
        <v>47</v>
      </c>
      <c r="M717" s="11">
        <f t="shared" si="236"/>
        <v>1.01793504</v>
      </c>
      <c r="N717" s="11">
        <f t="shared" ca="1" si="237"/>
        <v>1.0425195249999999</v>
      </c>
      <c r="O717" s="15">
        <f t="shared" si="238"/>
        <v>0</v>
      </c>
      <c r="P717" s="149">
        <f t="shared" ca="1" si="239"/>
        <v>6.3042211677605986E-2</v>
      </c>
      <c r="Q717" s="19">
        <f t="shared" si="226"/>
        <v>0</v>
      </c>
      <c r="R717" s="13">
        <f t="shared" si="240"/>
        <v>0</v>
      </c>
      <c r="S717" s="13"/>
      <c r="T717" s="13"/>
      <c r="U717" s="13"/>
      <c r="V717" s="13"/>
      <c r="W717" s="4" t="str">
        <f t="shared" si="241"/>
        <v>A+J=</v>
      </c>
      <c r="X717" s="30">
        <f t="shared" si="242"/>
        <v>44985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ht="15" x14ac:dyDescent="0.25">
      <c r="A718" s="36">
        <f t="shared" ref="A718:A729" si="243">(A717+1)</f>
        <v>44976</v>
      </c>
      <c r="B718" s="14">
        <f t="shared" ca="1" si="227"/>
        <v>1.0716881283442727</v>
      </c>
      <c r="C718" s="13">
        <f t="shared" ca="1" si="228"/>
        <v>1.0086459166666668</v>
      </c>
      <c r="D718" s="12">
        <f ca="1">IF(A718&lt;$B$1,VLOOKUP(A718,[1]DI!$A$4:$B$15000,2,FALSE),0)</f>
        <v>0</v>
      </c>
      <c r="E718" s="13">
        <f t="shared" ca="1" si="229"/>
        <v>1</v>
      </c>
      <c r="F718" s="13">
        <f ca="1">(TRUNC(PRODUCT($E$12:$E717),16))</f>
        <v>1.1903954797087899</v>
      </c>
      <c r="G718" s="13">
        <f t="shared" ca="1" si="230"/>
        <v>1.1623238119607999</v>
      </c>
      <c r="H718" s="13">
        <f t="shared" ca="1" si="231"/>
        <v>1.02415133</v>
      </c>
      <c r="I718" s="12">
        <f t="shared" si="232"/>
        <v>0.1</v>
      </c>
      <c r="J718" s="30">
        <f t="shared" si="233"/>
        <v>44910</v>
      </c>
      <c r="K718" s="2">
        <f t="shared" si="234"/>
        <v>46</v>
      </c>
      <c r="L718" s="15">
        <f t="shared" si="235"/>
        <v>47</v>
      </c>
      <c r="M718" s="11">
        <f t="shared" si="236"/>
        <v>1.01793504</v>
      </c>
      <c r="N718" s="11">
        <f t="shared" ca="1" si="237"/>
        <v>1.0425195249999999</v>
      </c>
      <c r="O718" s="15">
        <f t="shared" si="238"/>
        <v>0</v>
      </c>
      <c r="P718" s="149">
        <f t="shared" ca="1" si="239"/>
        <v>6.3042211677605986E-2</v>
      </c>
      <c r="Q718" s="19">
        <f t="shared" si="226"/>
        <v>0</v>
      </c>
      <c r="R718" s="13">
        <f t="shared" si="240"/>
        <v>0</v>
      </c>
      <c r="S718" s="13"/>
      <c r="T718" s="13"/>
      <c r="U718" s="13"/>
      <c r="V718" s="13"/>
      <c r="W718" s="4" t="str">
        <f t="shared" si="241"/>
        <v>A+J=</v>
      </c>
      <c r="X718" s="30">
        <f t="shared" si="242"/>
        <v>44985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ht="15" x14ac:dyDescent="0.25">
      <c r="A719" s="36">
        <f t="shared" si="243"/>
        <v>44977</v>
      </c>
      <c r="B719" s="14">
        <f t="shared" ca="1" si="227"/>
        <v>1.0716881283442727</v>
      </c>
      <c r="C719" s="13">
        <f t="shared" ca="1" si="228"/>
        <v>1.0086459166666668</v>
      </c>
      <c r="D719" s="12">
        <f ca="1">IF(A719&lt;$B$1,VLOOKUP(A719,[1]DI!$A$4:$B$15000,2,FALSE),0)</f>
        <v>0</v>
      </c>
      <c r="E719" s="13">
        <f t="shared" ca="1" si="229"/>
        <v>1</v>
      </c>
      <c r="F719" s="13">
        <f ca="1">(TRUNC(PRODUCT($E$12:$E718),16))</f>
        <v>1.1903954797087899</v>
      </c>
      <c r="G719" s="13">
        <f t="shared" ca="1" si="230"/>
        <v>1.1623238119607999</v>
      </c>
      <c r="H719" s="13">
        <f t="shared" ca="1" si="231"/>
        <v>1.02415133</v>
      </c>
      <c r="I719" s="12">
        <f t="shared" si="232"/>
        <v>0.1</v>
      </c>
      <c r="J719" s="30">
        <f t="shared" si="233"/>
        <v>44910</v>
      </c>
      <c r="K719" s="2">
        <f t="shared" si="234"/>
        <v>46</v>
      </c>
      <c r="L719" s="15">
        <f t="shared" si="235"/>
        <v>47</v>
      </c>
      <c r="M719" s="11">
        <f t="shared" si="236"/>
        <v>1.01793504</v>
      </c>
      <c r="N719" s="11">
        <f t="shared" ca="1" si="237"/>
        <v>1.0425195249999999</v>
      </c>
      <c r="O719" s="15">
        <f t="shared" si="238"/>
        <v>0</v>
      </c>
      <c r="P719" s="149">
        <f t="shared" ca="1" si="239"/>
        <v>6.3042211677605986E-2</v>
      </c>
      <c r="Q719" s="19">
        <f t="shared" si="226"/>
        <v>0</v>
      </c>
      <c r="R719" s="13">
        <f t="shared" si="240"/>
        <v>0</v>
      </c>
      <c r="S719" s="13"/>
      <c r="T719" s="13"/>
      <c r="U719" s="13"/>
      <c r="V719" s="13"/>
      <c r="W719" s="4" t="str">
        <f t="shared" si="241"/>
        <v>A+J=</v>
      </c>
      <c r="X719" s="30">
        <f t="shared" si="242"/>
        <v>44985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ht="15" x14ac:dyDescent="0.25">
      <c r="A720" s="36">
        <f t="shared" si="243"/>
        <v>44978</v>
      </c>
      <c r="B720" s="14">
        <f t="shared" ca="1" si="227"/>
        <v>1.0716881283442727</v>
      </c>
      <c r="C720" s="13">
        <f t="shared" ca="1" si="228"/>
        <v>1.0086459166666668</v>
      </c>
      <c r="D720" s="12">
        <f ca="1">IF(A720&lt;$B$1,VLOOKUP(A720,[1]DI!$A$4:$B$15000,2,FALSE),0)</f>
        <v>0</v>
      </c>
      <c r="E720" s="13">
        <f t="shared" ca="1" si="229"/>
        <v>1</v>
      </c>
      <c r="F720" s="13">
        <f ca="1">(TRUNC(PRODUCT($E$12:$E719),16))</f>
        <v>1.1903954797087899</v>
      </c>
      <c r="G720" s="13">
        <f t="shared" ca="1" si="230"/>
        <v>1.1623238119607999</v>
      </c>
      <c r="H720" s="13">
        <f t="shared" ca="1" si="231"/>
        <v>1.02415133</v>
      </c>
      <c r="I720" s="12">
        <f t="shared" si="232"/>
        <v>0.1</v>
      </c>
      <c r="J720" s="30">
        <f t="shared" si="233"/>
        <v>44910</v>
      </c>
      <c r="K720" s="2">
        <f t="shared" si="234"/>
        <v>46</v>
      </c>
      <c r="L720" s="15">
        <f t="shared" si="235"/>
        <v>47</v>
      </c>
      <c r="M720" s="11">
        <f t="shared" si="236"/>
        <v>1.01793504</v>
      </c>
      <c r="N720" s="11">
        <f t="shared" ca="1" si="237"/>
        <v>1.0425195249999999</v>
      </c>
      <c r="O720" s="15">
        <f t="shared" si="238"/>
        <v>0</v>
      </c>
      <c r="P720" s="149">
        <f t="shared" ca="1" si="239"/>
        <v>6.3042211677605986E-2</v>
      </c>
      <c r="Q720" s="19">
        <f t="shared" si="226"/>
        <v>0</v>
      </c>
      <c r="R720" s="13">
        <f t="shared" si="240"/>
        <v>0</v>
      </c>
      <c r="S720" s="13"/>
      <c r="T720" s="13"/>
      <c r="U720" s="13"/>
      <c r="V720" s="13"/>
      <c r="W720" s="4" t="str">
        <f t="shared" si="241"/>
        <v>A+J=</v>
      </c>
      <c r="X720" s="30">
        <f t="shared" si="242"/>
        <v>44985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ht="15" x14ac:dyDescent="0.25">
      <c r="A721" s="36">
        <f t="shared" si="243"/>
        <v>44979</v>
      </c>
      <c r="B721" s="14">
        <f t="shared" ca="1" si="227"/>
        <v>1.0716881283442727</v>
      </c>
      <c r="C721" s="13">
        <f t="shared" ca="1" si="228"/>
        <v>1.0086459166666668</v>
      </c>
      <c r="D721" s="12">
        <f ca="1">IF(A721&lt;$B$1,VLOOKUP(A721,[1]DI!$A$4:$B$15000,2,FALSE),0)</f>
        <v>0.13650000000000001</v>
      </c>
      <c r="E721" s="13">
        <f t="shared" ca="1" si="229"/>
        <v>1.00050788</v>
      </c>
      <c r="F721" s="13">
        <f ca="1">(TRUNC(PRODUCT($E$12:$E720),16))</f>
        <v>1.1903954797087899</v>
      </c>
      <c r="G721" s="13">
        <f t="shared" ca="1" si="230"/>
        <v>1.1623238119607999</v>
      </c>
      <c r="H721" s="13">
        <f t="shared" ca="1" si="231"/>
        <v>1.02415133</v>
      </c>
      <c r="I721" s="12">
        <f t="shared" si="232"/>
        <v>0.1</v>
      </c>
      <c r="J721" s="30">
        <f t="shared" si="233"/>
        <v>44910</v>
      </c>
      <c r="K721" s="2">
        <f t="shared" si="234"/>
        <v>47</v>
      </c>
      <c r="L721" s="15">
        <f t="shared" si="235"/>
        <v>47</v>
      </c>
      <c r="M721" s="11">
        <f t="shared" si="236"/>
        <v>1.01793504</v>
      </c>
      <c r="N721" s="11">
        <f t="shared" ca="1" si="237"/>
        <v>1.0425195249999999</v>
      </c>
      <c r="O721" s="15">
        <f t="shared" si="238"/>
        <v>0</v>
      </c>
      <c r="P721" s="149">
        <f t="shared" ca="1" si="239"/>
        <v>6.3042211677605986E-2</v>
      </c>
      <c r="Q721" s="19">
        <f t="shared" si="226"/>
        <v>0</v>
      </c>
      <c r="R721" s="13">
        <f t="shared" si="240"/>
        <v>0</v>
      </c>
      <c r="S721" s="13"/>
      <c r="T721" s="13"/>
      <c r="U721" s="13"/>
      <c r="V721" s="13"/>
      <c r="W721" s="4" t="str">
        <f t="shared" si="241"/>
        <v>A+J=</v>
      </c>
      <c r="X721" s="30">
        <f t="shared" si="242"/>
        <v>44985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ht="15" x14ac:dyDescent="0.25">
      <c r="A722" s="36">
        <f t="shared" si="243"/>
        <v>44980</v>
      </c>
      <c r="B722" s="14">
        <f t="shared" ca="1" si="227"/>
        <v>1.0726380330398848</v>
      </c>
      <c r="C722" s="13">
        <f t="shared" ca="1" si="228"/>
        <v>1.0086459166666668</v>
      </c>
      <c r="D722" s="12">
        <f ca="1">IF(A722&lt;$B$1,VLOOKUP(A722,[1]DI!$A$4:$B$15000,2,FALSE),0)</f>
        <v>0.13650000000000001</v>
      </c>
      <c r="E722" s="13">
        <f t="shared" ca="1" si="229"/>
        <v>1.00050788</v>
      </c>
      <c r="F722" s="13">
        <f ca="1">(TRUNC(PRODUCT($E$12:$E721),16))</f>
        <v>1.1910000577650299</v>
      </c>
      <c r="G722" s="13">
        <f t="shared" ca="1" si="230"/>
        <v>1.1623238119607999</v>
      </c>
      <c r="H722" s="13">
        <f t="shared" ca="1" si="231"/>
        <v>1.0246714800000001</v>
      </c>
      <c r="I722" s="12">
        <f t="shared" si="232"/>
        <v>0.1</v>
      </c>
      <c r="J722" s="30">
        <f t="shared" si="233"/>
        <v>44910</v>
      </c>
      <c r="K722" s="2">
        <f t="shared" si="234"/>
        <v>48</v>
      </c>
      <c r="L722" s="15">
        <f t="shared" si="235"/>
        <v>48</v>
      </c>
      <c r="M722" s="11">
        <f t="shared" si="236"/>
        <v>1.018320111</v>
      </c>
      <c r="N722" s="11">
        <f t="shared" ca="1" si="237"/>
        <v>1.043443575</v>
      </c>
      <c r="O722" s="15">
        <f t="shared" si="238"/>
        <v>0</v>
      </c>
      <c r="P722" s="149">
        <f t="shared" ca="1" si="239"/>
        <v>6.3992116373218E-2</v>
      </c>
      <c r="Q722" s="19">
        <f t="shared" si="226"/>
        <v>0</v>
      </c>
      <c r="R722" s="13">
        <f t="shared" si="240"/>
        <v>0</v>
      </c>
      <c r="S722" s="13"/>
      <c r="T722" s="13"/>
      <c r="U722" s="13"/>
      <c r="V722" s="13"/>
      <c r="W722" s="4" t="str">
        <f t="shared" si="241"/>
        <v>A+J=</v>
      </c>
      <c r="X722" s="30">
        <f t="shared" si="242"/>
        <v>44985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ht="15" x14ac:dyDescent="0.25">
      <c r="A723" s="36">
        <f t="shared" si="243"/>
        <v>44981</v>
      </c>
      <c r="B723" s="14">
        <f t="shared" ca="1" si="227"/>
        <v>1.0735887735112575</v>
      </c>
      <c r="C723" s="13">
        <f t="shared" ca="1" si="228"/>
        <v>1.0086459166666668</v>
      </c>
      <c r="D723" s="12">
        <f ca="1">IF(A723&lt;$B$1,VLOOKUP(A723,[1]DI!$A$4:$B$15000,2,FALSE),0)</f>
        <v>0.13650000000000001</v>
      </c>
      <c r="E723" s="13">
        <f t="shared" ca="1" si="229"/>
        <v>1.00050788</v>
      </c>
      <c r="F723" s="13">
        <f ca="1">(TRUNC(PRODUCT($E$12:$E722),16))</f>
        <v>1.19160494287436</v>
      </c>
      <c r="G723" s="13">
        <f t="shared" ca="1" si="230"/>
        <v>1.1623238119607999</v>
      </c>
      <c r="H723" s="13">
        <f t="shared" ca="1" si="231"/>
        <v>1.0251918900000001</v>
      </c>
      <c r="I723" s="12">
        <f t="shared" si="232"/>
        <v>0.1</v>
      </c>
      <c r="J723" s="30">
        <f t="shared" si="233"/>
        <v>44910</v>
      </c>
      <c r="K723" s="2">
        <f t="shared" si="234"/>
        <v>49</v>
      </c>
      <c r="L723" s="15">
        <f t="shared" si="235"/>
        <v>49</v>
      </c>
      <c r="M723" s="11">
        <f t="shared" si="236"/>
        <v>1.018705328</v>
      </c>
      <c r="N723" s="11">
        <f t="shared" ca="1" si="237"/>
        <v>1.044368441</v>
      </c>
      <c r="O723" s="15">
        <f t="shared" si="238"/>
        <v>0</v>
      </c>
      <c r="P723" s="149">
        <f t="shared" ca="1" si="239"/>
        <v>6.4942856844590641E-2</v>
      </c>
      <c r="Q723" s="19">
        <f t="shared" si="226"/>
        <v>0</v>
      </c>
      <c r="R723" s="13">
        <f t="shared" si="240"/>
        <v>0</v>
      </c>
      <c r="S723" s="13"/>
      <c r="T723" s="13"/>
      <c r="U723" s="13"/>
      <c r="V723" s="13"/>
      <c r="W723" s="4" t="str">
        <f t="shared" si="241"/>
        <v>A+J=</v>
      </c>
      <c r="X723" s="30">
        <f t="shared" si="242"/>
        <v>44985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ht="15" x14ac:dyDescent="0.25">
      <c r="A724" s="36">
        <f t="shared" si="243"/>
        <v>44982</v>
      </c>
      <c r="B724" s="14">
        <f t="shared" ca="1" si="227"/>
        <v>1.0745403597390577</v>
      </c>
      <c r="C724" s="13">
        <f t="shared" ca="1" si="228"/>
        <v>1.0086459166666668</v>
      </c>
      <c r="D724" s="12">
        <f ca="1">IF(A724&lt;$B$1,VLOOKUP(A724,[1]DI!$A$4:$B$15000,2,FALSE),0)</f>
        <v>0</v>
      </c>
      <c r="E724" s="13">
        <f t="shared" ca="1" si="229"/>
        <v>1</v>
      </c>
      <c r="F724" s="13">
        <f ca="1">(TRUNC(PRODUCT($E$12:$E723),16))</f>
        <v>1.1922101351927501</v>
      </c>
      <c r="G724" s="13">
        <f t="shared" ca="1" si="230"/>
        <v>1.1623238119607999</v>
      </c>
      <c r="H724" s="13">
        <f t="shared" ca="1" si="231"/>
        <v>1.0257125600000001</v>
      </c>
      <c r="I724" s="12">
        <f t="shared" si="232"/>
        <v>0.1</v>
      </c>
      <c r="J724" s="30">
        <f t="shared" si="233"/>
        <v>44910</v>
      </c>
      <c r="K724" s="2">
        <f t="shared" si="234"/>
        <v>49</v>
      </c>
      <c r="L724" s="15">
        <f t="shared" si="235"/>
        <v>50</v>
      </c>
      <c r="M724" s="11">
        <f t="shared" si="236"/>
        <v>1.0190906909999999</v>
      </c>
      <c r="N724" s="11">
        <f t="shared" ca="1" si="237"/>
        <v>1.045294122</v>
      </c>
      <c r="O724" s="15">
        <f t="shared" si="238"/>
        <v>0</v>
      </c>
      <c r="P724" s="149">
        <f t="shared" ca="1" si="239"/>
        <v>6.5894443072390882E-2</v>
      </c>
      <c r="Q724" s="19">
        <f t="shared" si="226"/>
        <v>0</v>
      </c>
      <c r="R724" s="13">
        <f t="shared" si="240"/>
        <v>0</v>
      </c>
      <c r="S724" s="13"/>
      <c r="T724" s="13"/>
      <c r="U724" s="13"/>
      <c r="V724" s="13"/>
      <c r="W724" s="4" t="str">
        <f t="shared" si="241"/>
        <v>A+J=</v>
      </c>
      <c r="X724" s="30">
        <f t="shared" si="242"/>
        <v>44985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ht="15" x14ac:dyDescent="0.25">
      <c r="A725" s="36">
        <f t="shared" si="243"/>
        <v>44983</v>
      </c>
      <c r="B725" s="14">
        <f t="shared" ca="1" si="227"/>
        <v>1.0745403597390577</v>
      </c>
      <c r="C725" s="13">
        <f t="shared" ca="1" si="228"/>
        <v>1.0086459166666668</v>
      </c>
      <c r="D725" s="12">
        <f ca="1">IF(A725&lt;$B$1,VLOOKUP(A725,[1]DI!$A$4:$B$15000,2,FALSE),0)</f>
        <v>0</v>
      </c>
      <c r="E725" s="13">
        <f t="shared" ca="1" si="229"/>
        <v>1</v>
      </c>
      <c r="F725" s="13">
        <f ca="1">(TRUNC(PRODUCT($E$12:$E724),16))</f>
        <v>1.1922101351927501</v>
      </c>
      <c r="G725" s="13">
        <f t="shared" ca="1" si="230"/>
        <v>1.1623238119607999</v>
      </c>
      <c r="H725" s="13">
        <f t="shared" ca="1" si="231"/>
        <v>1.0257125600000001</v>
      </c>
      <c r="I725" s="12">
        <f t="shared" si="232"/>
        <v>0.1</v>
      </c>
      <c r="J725" s="30">
        <f t="shared" si="233"/>
        <v>44910</v>
      </c>
      <c r="K725" s="2">
        <f t="shared" si="234"/>
        <v>49</v>
      </c>
      <c r="L725" s="15">
        <f t="shared" si="235"/>
        <v>50</v>
      </c>
      <c r="M725" s="11">
        <f t="shared" si="236"/>
        <v>1.0190906909999999</v>
      </c>
      <c r="N725" s="11">
        <f t="shared" ca="1" si="237"/>
        <v>1.045294122</v>
      </c>
      <c r="O725" s="15">
        <f t="shared" si="238"/>
        <v>0</v>
      </c>
      <c r="P725" s="149">
        <f t="shared" ca="1" si="239"/>
        <v>6.5894443072390882E-2</v>
      </c>
      <c r="Q725" s="19">
        <f t="shared" si="226"/>
        <v>0</v>
      </c>
      <c r="R725" s="13">
        <f t="shared" si="240"/>
        <v>0</v>
      </c>
      <c r="S725" s="13"/>
      <c r="T725" s="13"/>
      <c r="U725" s="13"/>
      <c r="V725" s="13"/>
      <c r="W725" s="4" t="str">
        <f t="shared" si="241"/>
        <v>A+J=</v>
      </c>
      <c r="X725" s="30">
        <f t="shared" si="242"/>
        <v>44985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ht="15" x14ac:dyDescent="0.25">
      <c r="A726" s="36">
        <f t="shared" si="243"/>
        <v>44984</v>
      </c>
      <c r="B726" s="14">
        <f t="shared" ca="1" si="227"/>
        <v>1.0745403597390577</v>
      </c>
      <c r="C726" s="13">
        <f t="shared" ca="1" si="228"/>
        <v>1.0086459166666668</v>
      </c>
      <c r="D726" s="12">
        <f ca="1">IF(A726&lt;$B$1,VLOOKUP(A726,[1]DI!$A$4:$B$15000,2,FALSE),0)</f>
        <v>0.13650000000000001</v>
      </c>
      <c r="E726" s="13">
        <f t="shared" ca="1" si="229"/>
        <v>1.00050788</v>
      </c>
      <c r="F726" s="13">
        <f ca="1">(TRUNC(PRODUCT($E$12:$E725),16))</f>
        <v>1.1922101351927501</v>
      </c>
      <c r="G726" s="13">
        <f t="shared" ca="1" si="230"/>
        <v>1.1623238119607999</v>
      </c>
      <c r="H726" s="13">
        <f t="shared" ca="1" si="231"/>
        <v>1.0257125600000001</v>
      </c>
      <c r="I726" s="12">
        <f t="shared" si="232"/>
        <v>0.1</v>
      </c>
      <c r="J726" s="30">
        <f t="shared" si="233"/>
        <v>44910</v>
      </c>
      <c r="K726" s="2">
        <f t="shared" si="234"/>
        <v>50</v>
      </c>
      <c r="L726" s="15">
        <f t="shared" si="235"/>
        <v>50</v>
      </c>
      <c r="M726" s="11">
        <f t="shared" si="236"/>
        <v>1.0190906909999999</v>
      </c>
      <c r="N726" s="11">
        <f t="shared" ca="1" si="237"/>
        <v>1.045294122</v>
      </c>
      <c r="O726" s="15">
        <f t="shared" si="238"/>
        <v>0</v>
      </c>
      <c r="P726" s="149">
        <f t="shared" ca="1" si="239"/>
        <v>6.5894443072390882E-2</v>
      </c>
      <c r="Q726" s="19">
        <f t="shared" si="226"/>
        <v>0</v>
      </c>
      <c r="R726" s="13">
        <f t="shared" si="240"/>
        <v>0</v>
      </c>
      <c r="S726" s="13"/>
      <c r="T726" s="13"/>
      <c r="U726" s="13"/>
      <c r="V726" s="13"/>
      <c r="W726" s="4" t="str">
        <f t="shared" si="241"/>
        <v>A+J=</v>
      </c>
      <c r="X726" s="30">
        <f t="shared" si="242"/>
        <v>44985</v>
      </c>
      <c r="Y726" s="3"/>
      <c r="Z726" s="3"/>
      <c r="AB726" s="3"/>
      <c r="AC726" s="1"/>
      <c r="AD726" s="3"/>
      <c r="AE726" s="3"/>
      <c r="AF726" s="3"/>
      <c r="AG726" s="3"/>
      <c r="AH726" s="3"/>
      <c r="AI726" s="10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ht="15" x14ac:dyDescent="0.25">
      <c r="A727" s="36">
        <f t="shared" si="243"/>
        <v>44985</v>
      </c>
      <c r="B727" s="14">
        <f t="shared" ca="1" si="227"/>
        <v>1.075492781916616</v>
      </c>
      <c r="C727" s="13">
        <f t="shared" ca="1" si="228"/>
        <v>1.0086459166666668</v>
      </c>
      <c r="D727" s="12">
        <f ca="1">IF(A727&lt;$B$1,VLOOKUP(A727,[1]DI!$A$4:$B$15000,2,FALSE),0)</f>
        <v>0.13650000000000001</v>
      </c>
      <c r="E727" s="13">
        <f t="shared" ca="1" si="229"/>
        <v>1.00050788</v>
      </c>
      <c r="F727" s="13">
        <f ca="1">(TRUNC(PRODUCT($E$12:$E726),16))</f>
        <v>1.19281563487621</v>
      </c>
      <c r="G727" s="13">
        <f t="shared" ca="1" si="230"/>
        <v>1.1623238119607999</v>
      </c>
      <c r="H727" s="13">
        <f t="shared" ca="1" si="231"/>
        <v>1.0262335</v>
      </c>
      <c r="I727" s="12">
        <f t="shared" si="232"/>
        <v>0.1</v>
      </c>
      <c r="J727" s="30">
        <f t="shared" si="233"/>
        <v>44910</v>
      </c>
      <c r="K727" s="2">
        <f t="shared" si="234"/>
        <v>51</v>
      </c>
      <c r="L727" s="15">
        <f t="shared" si="235"/>
        <v>51</v>
      </c>
      <c r="M727" s="11">
        <f t="shared" si="236"/>
        <v>1.0194761990000001</v>
      </c>
      <c r="N727" s="11">
        <f t="shared" ca="1" si="237"/>
        <v>1.0462206279999999</v>
      </c>
      <c r="O727" s="15">
        <v>0</v>
      </c>
      <c r="P727" s="149">
        <f t="shared" ca="1" si="239"/>
        <v>6.6846865249949122E-2</v>
      </c>
      <c r="Q727" s="19">
        <v>0</v>
      </c>
      <c r="R727" s="13">
        <f t="shared" si="240"/>
        <v>0</v>
      </c>
      <c r="S727" s="13"/>
      <c r="T727" s="13"/>
      <c r="U727" s="13"/>
      <c r="V727" s="13"/>
      <c r="W727" s="4" t="str">
        <f t="shared" si="241"/>
        <v>A+J=</v>
      </c>
      <c r="X727" s="30">
        <f t="shared" si="242"/>
        <v>44985</v>
      </c>
      <c r="Y727" s="3"/>
      <c r="Z727" s="3"/>
      <c r="AB727" s="3"/>
      <c r="AC727" s="1"/>
      <c r="AD727" s="3"/>
      <c r="AE727" s="3"/>
      <c r="AF727" s="3"/>
      <c r="AG727" s="3"/>
      <c r="AH727" s="3"/>
      <c r="AI727" s="10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ht="15" x14ac:dyDescent="0.25">
      <c r="A728" s="36">
        <f t="shared" si="243"/>
        <v>44986</v>
      </c>
      <c r="B728" s="14">
        <f ca="1">C728+P728</f>
        <v>1.0764460498892678</v>
      </c>
      <c r="C728" s="13">
        <f t="shared" ref="C728" ca="1" si="244">(C727-R727)</f>
        <v>1.0086459166666668</v>
      </c>
      <c r="D728" s="12">
        <f ca="1">IF(A728&lt;$B$1,VLOOKUP(A728,[1]DI!$A$4:$B$15000,2,FALSE),0)</f>
        <v>0.13650000000000001</v>
      </c>
      <c r="E728" s="13">
        <f t="shared" ref="E728" ca="1" si="245">ROUND(((1+D728)^(1/252)),8)</f>
        <v>1.00050788</v>
      </c>
      <c r="F728" s="13">
        <f ca="1">(TRUNC(PRODUCT($E$12:$E727),16))</f>
        <v>1.19342144208085</v>
      </c>
      <c r="G728" s="13">
        <f t="shared" ref="G728" ca="1" si="246">IF(O727&gt;0,F727,G727)</f>
        <v>1.1623238119607999</v>
      </c>
      <c r="H728" s="13">
        <f t="shared" ref="H728" ca="1" si="247">ROUND(F728/G728,8)</f>
        <v>1.0267546999999999</v>
      </c>
      <c r="I728" s="12">
        <f t="shared" ref="I728" si="248">IF(O727&gt;0,VLOOKUP(A727,AG$160:AH$222,2),I727)</f>
        <v>0.1</v>
      </c>
      <c r="J728" s="30">
        <v>44910</v>
      </c>
      <c r="K728" s="2">
        <f t="shared" ref="K728" si="249">IF(A728&gt;J728,IF(NETWORKDAYS(J728,A728,$Z$160:$Z$544)-1=0,1,NETWORKDAYS(J728,A728,$Z$160:$Z$544)-1),0)</f>
        <v>52</v>
      </c>
      <c r="L728" s="15">
        <f t="shared" ref="L728" si="250">IF(AND(K728=1,K727=1),1,IF(K728&gt;0,IF(K728=K727,K728+1,K728),0))</f>
        <v>52</v>
      </c>
      <c r="M728" s="11">
        <f t="shared" ref="M728" si="251">ROUND((I728+1)^(L728/252),9)</f>
        <v>1.0198618530000001</v>
      </c>
      <c r="N728" s="11">
        <f t="shared" ref="N728" ca="1" si="252">ROUND(H728*M728,9)</f>
        <v>1.0471479509999999</v>
      </c>
      <c r="O728" s="15">
        <v>9</v>
      </c>
      <c r="P728" s="149">
        <f t="shared" ca="1" si="239"/>
        <v>6.7800133222601033E-2</v>
      </c>
      <c r="Q728" s="19">
        <f ca="1">R728/C728</f>
        <v>0.1351775065432195</v>
      </c>
      <c r="R728" s="150">
        <v>0.13634623999999998</v>
      </c>
      <c r="S728" s="13"/>
      <c r="T728" s="13"/>
      <c r="U728" s="13"/>
      <c r="V728" s="13"/>
      <c r="W728" s="4" t="s">
        <v>86</v>
      </c>
      <c r="X728" s="30">
        <v>44986</v>
      </c>
      <c r="Y728" s="3"/>
      <c r="Z728" s="3"/>
      <c r="AB728" s="3"/>
      <c r="AC728" s="1"/>
      <c r="AD728" s="3"/>
      <c r="AE728" s="3"/>
      <c r="AF728" s="3"/>
      <c r="AG728" s="3"/>
      <c r="AH728" s="3"/>
      <c r="AI728" s="10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ht="15" x14ac:dyDescent="0.25">
      <c r="A729" s="36">
        <f t="shared" si="243"/>
        <v>44987</v>
      </c>
      <c r="B729" s="14">
        <f ca="1">C729+P729</f>
        <v>0.94093307514755098</v>
      </c>
      <c r="C729" s="13">
        <f t="shared" ref="C729" ca="1" si="253">(C728-R728)</f>
        <v>0.87229967666666686</v>
      </c>
      <c r="D729" s="12">
        <f ca="1">IF(A729&lt;$B$1,VLOOKUP(A729,[1]DI!$A$4:$B$15000,2,FALSE),0)</f>
        <v>0.13650000000000001</v>
      </c>
      <c r="E729" s="13">
        <f t="shared" ref="E729" ca="1" si="254">ROUND(((1+D729)^(1/252)),8)</f>
        <v>1.00050788</v>
      </c>
      <c r="F729" s="13">
        <f ca="1">(TRUNC(PRODUCT($E$12:$E728),16))</f>
        <v>1.19402755696286</v>
      </c>
      <c r="G729" s="13">
        <f t="shared" ref="G729" ca="1" si="255">IF(O728&gt;0,F728,G728)</f>
        <v>1.19342144208085</v>
      </c>
      <c r="H729" s="13">
        <f t="shared" ref="H729" ca="1" si="256">ROUND(F729/G729,8)</f>
        <v>1.00050788</v>
      </c>
      <c r="I729" s="12">
        <f t="shared" ref="I729" si="257">IF(O728&gt;0,VLOOKUP(A728,AG$160:AH$222,2),I728)</f>
        <v>0.1</v>
      </c>
      <c r="J729" s="30">
        <v>44986</v>
      </c>
      <c r="K729" s="2">
        <f t="shared" ref="K729" si="258">IF(A729&gt;J729,IF(NETWORKDAYS(J729,A729,$Z$160:$Z$544)-1=0,1,NETWORKDAYS(J729,A729,$Z$160:$Z$544)-1),0)</f>
        <v>1</v>
      </c>
      <c r="L729" s="15">
        <f t="shared" ref="L729" si="259">IF(AND(K729=1,K728=1),1,IF(K729&gt;0,IF(K729=K728,K729+1,K729),0))</f>
        <v>1</v>
      </c>
      <c r="M729" s="11">
        <f t="shared" ref="M729" si="260">ROUND((I729+1)^(L729/252),9)</f>
        <v>1.000378287</v>
      </c>
      <c r="N729" s="11">
        <f t="shared" ref="N729" ca="1" si="261">ROUND(H729*M729,9)</f>
        <v>1.0008863589999999</v>
      </c>
      <c r="O729" s="15">
        <v>10</v>
      </c>
      <c r="P729" s="149">
        <f ca="1">TRUNC(((N729-1)*C729),8)+(P$728*N729)</f>
        <v>6.8633398480884081E-2</v>
      </c>
      <c r="Q729" s="19">
        <v>1</v>
      </c>
      <c r="R729" s="13">
        <f t="shared" ref="R729" ca="1" si="262">IF(Q729&gt;0,TRUNC(Q729*C729,8),0)</f>
        <v>0.87229966999999997</v>
      </c>
      <c r="S729" s="13"/>
      <c r="T729" s="13"/>
      <c r="U729" s="13"/>
      <c r="V729" s="13"/>
      <c r="W729" s="4"/>
      <c r="X729" s="30"/>
      <c r="Y729" s="3"/>
      <c r="Z729" s="3"/>
      <c r="AB729" s="3"/>
      <c r="AC729" s="1"/>
      <c r="AD729" s="3"/>
      <c r="AE729" s="3"/>
      <c r="AF729" s="3"/>
      <c r="AG729" s="3"/>
      <c r="AH729" s="3"/>
      <c r="AI729" s="10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ht="15" x14ac:dyDescent="0.25">
      <c r="A730" s="36"/>
      <c r="B730" s="14"/>
      <c r="C730" s="13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49"/>
      <c r="Q730" s="19"/>
      <c r="R730" s="13"/>
      <c r="S730" s="13"/>
      <c r="T730" s="13"/>
      <c r="U730" s="13"/>
      <c r="V730" s="13"/>
      <c r="W730" s="4"/>
      <c r="X730" s="30"/>
      <c r="Y730" s="3"/>
      <c r="Z730" s="3"/>
      <c r="AB730" s="3"/>
      <c r="AC730" s="1"/>
      <c r="AD730" s="3"/>
      <c r="AE730" s="3"/>
      <c r="AF730" s="3"/>
      <c r="AG730" s="3"/>
      <c r="AH730" s="3"/>
      <c r="AI730" s="10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ht="15" x14ac:dyDescent="0.25">
      <c r="A731" s="36"/>
      <c r="B731" s="14"/>
      <c r="C731" s="13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49"/>
      <c r="Q731" s="19"/>
      <c r="R731" s="13"/>
      <c r="S731" s="13"/>
      <c r="T731" s="13"/>
      <c r="U731" s="13"/>
      <c r="V731" s="13"/>
      <c r="W731" s="4"/>
      <c r="X731" s="30"/>
      <c r="Y731" s="3"/>
      <c r="Z731" s="3"/>
      <c r="AB731" s="3"/>
      <c r="AC731" s="1"/>
      <c r="AD731" s="3"/>
      <c r="AE731" s="3"/>
      <c r="AF731" s="3"/>
      <c r="AG731" s="3"/>
      <c r="AH731" s="3"/>
      <c r="AI731" s="10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ht="15" x14ac:dyDescent="0.25">
      <c r="A732" s="36"/>
      <c r="B732" s="14"/>
      <c r="C732" s="13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49"/>
      <c r="Q732" s="19"/>
      <c r="R732" s="13"/>
      <c r="S732" s="13"/>
      <c r="T732" s="13"/>
      <c r="U732" s="13"/>
      <c r="V732" s="13"/>
      <c r="W732" s="4"/>
      <c r="X732" s="30"/>
      <c r="Y732" s="3"/>
      <c r="Z732" s="3"/>
      <c r="AB732" s="3"/>
      <c r="AC732" s="1"/>
      <c r="AD732" s="3"/>
      <c r="AE732" s="3"/>
      <c r="AF732" s="3"/>
      <c r="AG732" s="3"/>
      <c r="AH732" s="3"/>
      <c r="AI732" s="10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ht="15" x14ac:dyDescent="0.25">
      <c r="A733" s="36"/>
      <c r="B733" s="14"/>
      <c r="C733" s="13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49"/>
      <c r="Q733" s="19"/>
      <c r="R733" s="13"/>
      <c r="S733" s="13"/>
      <c r="T733" s="13"/>
      <c r="U733" s="13"/>
      <c r="V733" s="13"/>
      <c r="W733" s="4"/>
      <c r="X733" s="30"/>
      <c r="Y733" s="3"/>
      <c r="Z733" s="3"/>
      <c r="AB733" s="3"/>
      <c r="AC733" s="1"/>
      <c r="AD733" s="3"/>
      <c r="AE733" s="3"/>
      <c r="AF733" s="3"/>
      <c r="AG733" s="3"/>
      <c r="AH733" s="3"/>
      <c r="AI733" s="10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ht="15" x14ac:dyDescent="0.25">
      <c r="A734" s="36"/>
      <c r="B734" s="14"/>
      <c r="C734" s="13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49"/>
      <c r="Q734" s="19"/>
      <c r="R734" s="13"/>
      <c r="S734" s="13"/>
      <c r="T734" s="13"/>
      <c r="U734" s="13"/>
      <c r="V734" s="13"/>
      <c r="W734" s="4"/>
      <c r="X734" s="30"/>
      <c r="Y734" s="3"/>
      <c r="Z734" s="3"/>
      <c r="AB734" s="3"/>
      <c r="AC734" s="1"/>
      <c r="AD734" s="3"/>
      <c r="AE734" s="3"/>
      <c r="AF734" s="3"/>
      <c r="AG734" s="3"/>
      <c r="AH734" s="3"/>
      <c r="AI734" s="10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ht="15" x14ac:dyDescent="0.25">
      <c r="A735" s="36"/>
      <c r="B735" s="14"/>
      <c r="C735" s="13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49"/>
      <c r="Q735" s="19"/>
      <c r="R735" s="13"/>
      <c r="S735" s="13"/>
      <c r="T735" s="13"/>
      <c r="U735" s="13"/>
      <c r="V735" s="13"/>
      <c r="W735" s="4"/>
      <c r="X735" s="30"/>
      <c r="Y735" s="3"/>
      <c r="Z735" s="3"/>
      <c r="AB735" s="3"/>
      <c r="AC735" s="1"/>
      <c r="AD735" s="3"/>
      <c r="AE735" s="3"/>
      <c r="AF735" s="3"/>
      <c r="AG735" s="3"/>
      <c r="AH735" s="3"/>
      <c r="AI735" s="10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ht="15" x14ac:dyDescent="0.25">
      <c r="A736" s="36"/>
      <c r="B736" s="14"/>
      <c r="C736" s="13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49"/>
      <c r="Q736" s="19"/>
      <c r="R736" s="13"/>
      <c r="S736" s="13"/>
      <c r="T736" s="13"/>
      <c r="U736" s="13"/>
      <c r="V736" s="13"/>
      <c r="W736" s="4"/>
      <c r="X736" s="30"/>
      <c r="Y736" s="3"/>
      <c r="Z736" s="3"/>
      <c r="AB736" s="3"/>
      <c r="AC736" s="1"/>
      <c r="AD736" s="3"/>
      <c r="AE736" s="3"/>
      <c r="AF736" s="3"/>
      <c r="AG736" s="3"/>
      <c r="AH736" s="3"/>
      <c r="AI736" s="10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ht="15" x14ac:dyDescent="0.25">
      <c r="A737" s="36"/>
      <c r="B737" s="14"/>
      <c r="C737" s="13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49"/>
      <c r="Q737" s="19"/>
      <c r="R737" s="13"/>
      <c r="S737" s="13"/>
      <c r="T737" s="13"/>
      <c r="U737" s="13"/>
      <c r="V737" s="13"/>
      <c r="W737" s="4"/>
      <c r="X737" s="30"/>
      <c r="Y737" s="3"/>
      <c r="Z737" s="3"/>
      <c r="AB737" s="3"/>
      <c r="AC737" s="1"/>
      <c r="AD737" s="3"/>
      <c r="AE737" s="3"/>
      <c r="AF737" s="3"/>
      <c r="AG737" s="3"/>
      <c r="AH737" s="3"/>
      <c r="AI737" s="10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ht="15" x14ac:dyDescent="0.25">
      <c r="A738" s="36"/>
      <c r="B738" s="14"/>
      <c r="C738" s="13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49"/>
      <c r="Q738" s="19"/>
      <c r="R738" s="13"/>
      <c r="S738" s="13"/>
      <c r="T738" s="13"/>
      <c r="U738" s="13"/>
      <c r="V738" s="13"/>
      <c r="W738" s="4"/>
      <c r="X738" s="30"/>
      <c r="Y738" s="3"/>
      <c r="Z738" s="3"/>
      <c r="AB738" s="3"/>
      <c r="AC738" s="1"/>
      <c r="AD738" s="3"/>
      <c r="AE738" s="3"/>
      <c r="AF738" s="3"/>
      <c r="AG738" s="3"/>
      <c r="AH738" s="3"/>
      <c r="AI738" s="10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ht="15" x14ac:dyDescent="0.25">
      <c r="A739" s="36"/>
      <c r="B739" s="14"/>
      <c r="C739" s="13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49"/>
      <c r="Q739" s="19"/>
      <c r="R739" s="13"/>
      <c r="S739" s="13"/>
      <c r="T739" s="13"/>
      <c r="U739" s="13"/>
      <c r="V739" s="13"/>
      <c r="W739" s="4"/>
      <c r="X739" s="30"/>
      <c r="Y739" s="3"/>
      <c r="Z739" s="3"/>
      <c r="AB739" s="3"/>
      <c r="AC739" s="1"/>
      <c r="AD739" s="3"/>
      <c r="AE739" s="3"/>
      <c r="AF739" s="3"/>
      <c r="AG739" s="3"/>
      <c r="AH739" s="3"/>
      <c r="AI739" s="10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x14ac:dyDescent="0.15">
      <c r="A740" s="36"/>
      <c r="B740" s="14"/>
      <c r="C740" s="13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13"/>
      <c r="T740" s="13"/>
      <c r="U740" s="13"/>
      <c r="V740" s="13"/>
      <c r="W740" s="4"/>
      <c r="X740" s="30"/>
      <c r="Y740" s="3"/>
      <c r="Z740" s="3"/>
      <c r="AB740" s="3"/>
      <c r="AC740" s="1"/>
      <c r="AD740" s="3"/>
      <c r="AE740" s="3"/>
      <c r="AF740" s="3"/>
      <c r="AG740" s="3"/>
      <c r="AH740" s="3"/>
      <c r="AI740" s="10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x14ac:dyDescent="0.15">
      <c r="A741" s="36"/>
      <c r="B741" s="14"/>
      <c r="C741" s="13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13"/>
      <c r="T741" s="13"/>
      <c r="U741" s="13"/>
      <c r="V741" s="13"/>
      <c r="W741" s="4"/>
      <c r="X741" s="30"/>
      <c r="Y741" s="3"/>
      <c r="Z741" s="3"/>
      <c r="AB741" s="3"/>
      <c r="AC741" s="1"/>
      <c r="AD741" s="3"/>
      <c r="AE741" s="3"/>
      <c r="AF741" s="3"/>
      <c r="AG741" s="3"/>
      <c r="AH741" s="3"/>
      <c r="AI741" s="10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x14ac:dyDescent="0.15">
      <c r="A742" s="36"/>
      <c r="B742" s="14"/>
      <c r="C742" s="13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13"/>
      <c r="T742" s="13"/>
      <c r="U742" s="13"/>
      <c r="V742" s="13"/>
      <c r="W742" s="4"/>
      <c r="X742" s="30"/>
      <c r="Y742" s="3"/>
      <c r="Z742" s="3"/>
      <c r="AB742" s="3"/>
      <c r="AC742" s="1"/>
      <c r="AD742" s="3"/>
      <c r="AE742" s="3"/>
      <c r="AF742" s="3"/>
      <c r="AG742" s="3"/>
      <c r="AH742" s="3"/>
      <c r="AI742" s="10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x14ac:dyDescent="0.15">
      <c r="A743" s="36"/>
      <c r="B743" s="14"/>
      <c r="C743" s="13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13"/>
      <c r="T743" s="13"/>
      <c r="U743" s="13"/>
      <c r="V743" s="13"/>
      <c r="W743" s="4"/>
      <c r="X743" s="3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</row>
    <row r="744" spans="1:145" x14ac:dyDescent="0.15">
      <c r="A744" s="36"/>
      <c r="B744" s="14"/>
      <c r="C744" s="13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13"/>
      <c r="T744" s="13"/>
      <c r="U744" s="13"/>
      <c r="V744" s="13"/>
      <c r="W744" s="4"/>
      <c r="X744" s="30"/>
      <c r="Y744" s="3"/>
      <c r="Z744" s="3"/>
      <c r="AB744" s="3"/>
      <c r="AC744" s="1"/>
      <c r="AD744" s="3"/>
      <c r="AE744" s="3"/>
      <c r="AF744" s="3"/>
      <c r="AG744" s="3"/>
      <c r="AH744" s="3"/>
      <c r="AI744" s="10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x14ac:dyDescent="0.15">
      <c r="A745" s="36"/>
      <c r="B745" s="14"/>
      <c r="C745" s="13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13"/>
      <c r="T745" s="13"/>
      <c r="U745" s="13"/>
      <c r="V745" s="13"/>
      <c r="W745" s="4"/>
      <c r="X745" s="30"/>
      <c r="Y745" s="3"/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x14ac:dyDescent="0.15">
      <c r="A746" s="36"/>
      <c r="B746" s="14"/>
      <c r="C746" s="13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13"/>
      <c r="T746" s="13"/>
      <c r="U746" s="13"/>
      <c r="V746" s="13"/>
      <c r="W746" s="4"/>
      <c r="X746" s="30"/>
      <c r="Y746" s="3"/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x14ac:dyDescent="0.15">
      <c r="A747" s="36"/>
      <c r="B747" s="14"/>
      <c r="C747" s="13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13"/>
      <c r="T747" s="13"/>
      <c r="U747" s="13"/>
      <c r="V747" s="13"/>
      <c r="W747" s="4"/>
      <c r="X747" s="30"/>
      <c r="Y747" s="3"/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x14ac:dyDescent="0.15">
      <c r="A748" s="36"/>
      <c r="B748" s="14"/>
      <c r="C748" s="13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13"/>
      <c r="T748" s="13"/>
      <c r="U748" s="13"/>
      <c r="V748" s="13"/>
      <c r="W748" s="4"/>
      <c r="X748" s="30"/>
      <c r="Y748" s="3"/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x14ac:dyDescent="0.15">
      <c r="A749" s="36"/>
      <c r="B749" s="14"/>
      <c r="C749" s="13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13"/>
      <c r="T749" s="13"/>
      <c r="U749" s="13"/>
      <c r="V749" s="13"/>
      <c r="W749" s="4"/>
      <c r="X749" s="30"/>
      <c r="Y749" s="3"/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x14ac:dyDescent="0.15">
      <c r="A750" s="36"/>
      <c r="B750" s="14"/>
      <c r="C750" s="13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13"/>
      <c r="T750" s="13"/>
      <c r="U750" s="13"/>
      <c r="V750" s="13"/>
      <c r="W750" s="4"/>
      <c r="X750" s="30"/>
      <c r="Y750" s="3"/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x14ac:dyDescent="0.15">
      <c r="A751" s="36"/>
      <c r="B751" s="14"/>
      <c r="C751" s="13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13"/>
      <c r="T751" s="13"/>
      <c r="U751" s="13"/>
      <c r="V751" s="13"/>
      <c r="W751" s="4"/>
      <c r="X751" s="30"/>
      <c r="Y751" s="3"/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x14ac:dyDescent="0.15">
      <c r="A752" s="36"/>
      <c r="B752" s="14"/>
      <c r="C752" s="13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13"/>
      <c r="T752" s="13"/>
      <c r="U752" s="13"/>
      <c r="V752" s="13"/>
      <c r="W752" s="4"/>
      <c r="X752" s="30"/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x14ac:dyDescent="0.15">
      <c r="A753" s="36"/>
      <c r="B753" s="14"/>
      <c r="C753" s="13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13"/>
      <c r="T753" s="13"/>
      <c r="U753" s="13"/>
      <c r="V753" s="13"/>
      <c r="W753" s="4"/>
      <c r="X753" s="30"/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x14ac:dyDescent="0.15">
      <c r="A754" s="36"/>
      <c r="B754" s="14"/>
      <c r="C754" s="13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13"/>
      <c r="T754" s="13"/>
      <c r="U754" s="13"/>
      <c r="V754" s="13"/>
      <c r="W754" s="4"/>
      <c r="X754" s="30"/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x14ac:dyDescent="0.15">
      <c r="A755" s="36"/>
      <c r="B755" s="14"/>
      <c r="C755" s="13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13"/>
      <c r="T755" s="13"/>
      <c r="U755" s="13"/>
      <c r="V755" s="13"/>
      <c r="W755" s="4"/>
      <c r="X755" s="30"/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x14ac:dyDescent="0.15">
      <c r="A756" s="36"/>
      <c r="B756" s="14"/>
      <c r="C756" s="13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13"/>
      <c r="T756" s="13"/>
      <c r="U756" s="13"/>
      <c r="V756" s="13"/>
      <c r="W756" s="4"/>
      <c r="X756" s="30"/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x14ac:dyDescent="0.15">
      <c r="A757" s="36"/>
      <c r="B757" s="14"/>
      <c r="C757" s="13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13"/>
      <c r="T757" s="13"/>
      <c r="U757" s="13"/>
      <c r="V757" s="13"/>
      <c r="W757" s="4"/>
      <c r="X757" s="30"/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x14ac:dyDescent="0.15">
      <c r="A758" s="36"/>
      <c r="B758" s="14"/>
      <c r="C758" s="13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13"/>
      <c r="T758" s="13"/>
      <c r="U758" s="13"/>
      <c r="V758" s="13"/>
      <c r="W758" s="4"/>
      <c r="X758" s="30"/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x14ac:dyDescent="0.15">
      <c r="A759" s="36"/>
      <c r="B759" s="14"/>
      <c r="C759" s="13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13"/>
      <c r="T759" s="13"/>
      <c r="U759" s="13"/>
      <c r="V759" s="13"/>
      <c r="W759" s="4"/>
      <c r="X759" s="30"/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x14ac:dyDescent="0.15">
      <c r="A760" s="36"/>
      <c r="B760" s="14"/>
      <c r="C760" s="13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13"/>
      <c r="T760" s="13"/>
      <c r="U760" s="13"/>
      <c r="V760" s="13"/>
      <c r="W760" s="4"/>
      <c r="X760" s="30"/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x14ac:dyDescent="0.15">
      <c r="A761" s="36"/>
      <c r="B761" s="14"/>
      <c r="C761" s="13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13"/>
      <c r="T761" s="13"/>
      <c r="U761" s="13"/>
      <c r="V761" s="13"/>
      <c r="W761" s="4"/>
      <c r="X761" s="30"/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13"/>
      <c r="T762" s="13"/>
      <c r="U762" s="13"/>
      <c r="V762" s="13"/>
      <c r="W762" s="4"/>
      <c r="X762" s="30"/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13"/>
      <c r="T763" s="13"/>
      <c r="U763" s="13"/>
      <c r="V763" s="13"/>
      <c r="W763" s="4"/>
      <c r="X763" s="30"/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13"/>
      <c r="T764" s="13"/>
      <c r="U764" s="13"/>
      <c r="V764" s="13"/>
      <c r="W764" s="4"/>
      <c r="X764" s="30"/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13"/>
      <c r="T765" s="13"/>
      <c r="U765" s="13"/>
      <c r="V765" s="13"/>
      <c r="W765" s="4"/>
      <c r="X765" s="30"/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13"/>
      <c r="T766" s="13"/>
      <c r="U766" s="13"/>
      <c r="V766" s="13"/>
      <c r="W766" s="4"/>
      <c r="X766" s="30"/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13"/>
      <c r="T767" s="13"/>
      <c r="U767" s="13"/>
      <c r="V767" s="13"/>
      <c r="W767" s="4"/>
      <c r="X767" s="30"/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13"/>
      <c r="T768" s="13"/>
      <c r="U768" s="13"/>
      <c r="V768" s="13"/>
      <c r="W768" s="4"/>
      <c r="X768" s="30"/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13"/>
      <c r="T769" s="13"/>
      <c r="U769" s="13"/>
      <c r="V769" s="13"/>
      <c r="W769" s="4"/>
      <c r="X769" s="30"/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13"/>
      <c r="T770" s="13"/>
      <c r="U770" s="13"/>
      <c r="V770" s="13"/>
      <c r="W770" s="4"/>
      <c r="X770" s="30"/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13"/>
      <c r="T771" s="13"/>
      <c r="U771" s="13"/>
      <c r="V771" s="13"/>
      <c r="W771" s="4"/>
      <c r="X771" s="30"/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13"/>
      <c r="T772" s="13"/>
      <c r="U772" s="13"/>
      <c r="V772" s="13"/>
      <c r="W772" s="4"/>
      <c r="X772" s="30"/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13"/>
      <c r="T773" s="13"/>
      <c r="U773" s="13"/>
      <c r="V773" s="13"/>
      <c r="W773" s="4"/>
      <c r="X773" s="30"/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13"/>
      <c r="T774" s="13"/>
      <c r="U774" s="13"/>
      <c r="V774" s="13"/>
      <c r="W774" s="4"/>
      <c r="X774" s="30"/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13"/>
      <c r="T775" s="13"/>
      <c r="U775" s="13"/>
      <c r="V775" s="13"/>
      <c r="W775" s="4"/>
      <c r="X775" s="30"/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13"/>
      <c r="T776" s="13"/>
      <c r="U776" s="13"/>
      <c r="V776" s="13"/>
      <c r="W776" s="4"/>
      <c r="X776" s="30"/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13"/>
      <c r="T777" s="13"/>
      <c r="U777" s="13"/>
      <c r="V777" s="13"/>
      <c r="W777" s="4"/>
      <c r="X777" s="30"/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13"/>
      <c r="T778" s="13"/>
      <c r="U778" s="13"/>
      <c r="V778" s="13"/>
      <c r="W778" s="4"/>
      <c r="X778" s="30"/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13"/>
      <c r="T779" s="13"/>
      <c r="U779" s="13"/>
      <c r="V779" s="13"/>
      <c r="W779" s="4"/>
      <c r="X779" s="30"/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13"/>
      <c r="T780" s="13"/>
      <c r="U780" s="13"/>
      <c r="V780" s="13"/>
      <c r="W780" s="4"/>
      <c r="X780" s="30"/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13"/>
      <c r="T781" s="13"/>
      <c r="U781" s="13"/>
      <c r="V781" s="13"/>
      <c r="W781" s="4"/>
      <c r="X781" s="30"/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13"/>
      <c r="T782" s="13"/>
      <c r="U782" s="13"/>
      <c r="V782" s="13"/>
      <c r="W782" s="4"/>
      <c r="X782" s="30"/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13"/>
      <c r="T783" s="13"/>
      <c r="U783" s="13"/>
      <c r="V783" s="13"/>
      <c r="W783" s="4"/>
      <c r="X783" s="30"/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13"/>
      <c r="T784" s="13"/>
      <c r="U784" s="13"/>
      <c r="V784" s="13"/>
      <c r="W784" s="4"/>
      <c r="X784" s="30"/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13"/>
      <c r="T785" s="13"/>
      <c r="U785" s="13"/>
      <c r="V785" s="13"/>
      <c r="W785" s="4"/>
      <c r="X785" s="30"/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13"/>
      <c r="T786" s="13"/>
      <c r="U786" s="13"/>
      <c r="V786" s="13"/>
      <c r="W786" s="4"/>
      <c r="X786" s="30"/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13"/>
      <c r="T787" s="13"/>
      <c r="U787" s="13"/>
      <c r="V787" s="13"/>
      <c r="W787" s="4"/>
      <c r="X787" s="30"/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13"/>
      <c r="T788" s="13"/>
      <c r="U788" s="13"/>
      <c r="V788" s="13"/>
      <c r="W788" s="4"/>
      <c r="X788" s="30"/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13"/>
      <c r="T789" s="13"/>
      <c r="U789" s="13"/>
      <c r="V789" s="13"/>
      <c r="W789" s="4"/>
      <c r="X789" s="30"/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13"/>
      <c r="T790" s="13"/>
      <c r="U790" s="13"/>
      <c r="V790" s="13"/>
      <c r="W790" s="4"/>
      <c r="X790" s="30"/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13"/>
      <c r="T791" s="13"/>
      <c r="U791" s="13"/>
      <c r="V791" s="13"/>
      <c r="W791" s="4"/>
      <c r="X791" s="30"/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13"/>
      <c r="T792" s="13"/>
      <c r="U792" s="13"/>
      <c r="V792" s="13"/>
      <c r="W792" s="4"/>
      <c r="X792" s="30"/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13"/>
      <c r="T793" s="13"/>
      <c r="U793" s="13"/>
      <c r="V793" s="13"/>
      <c r="W793" s="4"/>
      <c r="X793" s="30"/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13"/>
      <c r="T794" s="13"/>
      <c r="U794" s="13"/>
      <c r="V794" s="13"/>
      <c r="W794" s="4"/>
      <c r="X794" s="30"/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13"/>
      <c r="T795" s="13"/>
      <c r="U795" s="13"/>
      <c r="V795" s="13"/>
      <c r="W795" s="4"/>
      <c r="X795" s="30"/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13"/>
      <c r="T796" s="13"/>
      <c r="U796" s="13"/>
      <c r="V796" s="13"/>
      <c r="W796" s="4"/>
      <c r="X796" s="30"/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13"/>
      <c r="T797" s="13"/>
      <c r="U797" s="13"/>
      <c r="V797" s="13"/>
      <c r="W797" s="4"/>
      <c r="X797" s="30"/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13"/>
      <c r="T798" s="13"/>
      <c r="U798" s="13"/>
      <c r="V798" s="13"/>
      <c r="W798" s="4"/>
      <c r="X798" s="30"/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13"/>
      <c r="T799" s="13"/>
      <c r="U799" s="13"/>
      <c r="V799" s="13"/>
      <c r="W799" s="4"/>
      <c r="X799" s="30"/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13"/>
      <c r="T800" s="13"/>
      <c r="U800" s="13"/>
      <c r="V800" s="13"/>
      <c r="W800" s="4"/>
      <c r="X800" s="30"/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13"/>
      <c r="T801" s="13"/>
      <c r="U801" s="13"/>
      <c r="V801" s="13"/>
      <c r="W801" s="4"/>
      <c r="X801" s="30"/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13"/>
      <c r="T802" s="13"/>
      <c r="U802" s="13"/>
      <c r="V802" s="13"/>
      <c r="W802" s="4"/>
      <c r="X802" s="30"/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13"/>
      <c r="T803" s="13"/>
      <c r="U803" s="13"/>
      <c r="V803" s="13"/>
      <c r="W803" s="4"/>
      <c r="X803" s="30"/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13"/>
      <c r="T804" s="13"/>
      <c r="U804" s="13"/>
      <c r="V804" s="13"/>
      <c r="W804" s="4"/>
      <c r="X804" s="30"/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13"/>
      <c r="T805" s="13"/>
      <c r="U805" s="13"/>
      <c r="V805" s="13"/>
      <c r="W805" s="4"/>
      <c r="X805" s="30"/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13"/>
      <c r="T806" s="13"/>
      <c r="U806" s="13"/>
      <c r="V806" s="13"/>
      <c r="W806" s="4"/>
      <c r="X806" s="30"/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13"/>
      <c r="T807" s="13"/>
      <c r="U807" s="13"/>
      <c r="V807" s="13"/>
      <c r="W807" s="4"/>
      <c r="X807" s="30"/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13"/>
      <c r="T808" s="13"/>
      <c r="U808" s="13"/>
      <c r="V808" s="13"/>
      <c r="W808" s="4"/>
      <c r="X808" s="30"/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13"/>
      <c r="T809" s="13"/>
      <c r="U809" s="13"/>
      <c r="V809" s="13"/>
      <c r="W809" s="4"/>
      <c r="X809" s="30"/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13"/>
      <c r="T810" s="13"/>
      <c r="U810" s="13"/>
      <c r="V810" s="13"/>
      <c r="W810" s="4"/>
      <c r="X810" s="30"/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13"/>
      <c r="T811" s="13"/>
      <c r="U811" s="13"/>
      <c r="V811" s="13"/>
      <c r="W811" s="4"/>
      <c r="X811" s="30"/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13"/>
      <c r="T812" s="13"/>
      <c r="U812" s="13"/>
      <c r="V812" s="13"/>
      <c r="W812" s="4"/>
      <c r="X812" s="30"/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13"/>
      <c r="T813" s="13"/>
      <c r="U813" s="13"/>
      <c r="V813" s="13"/>
      <c r="W813" s="4"/>
      <c r="X813" s="30"/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13"/>
      <c r="T814" s="13"/>
      <c r="U814" s="13"/>
      <c r="V814" s="13"/>
      <c r="W814" s="4"/>
      <c r="X814" s="30"/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13"/>
      <c r="T815" s="13"/>
      <c r="U815" s="13"/>
      <c r="V815" s="13"/>
      <c r="W815" s="4"/>
      <c r="X815" s="30"/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13"/>
      <c r="T816" s="13"/>
      <c r="U816" s="13"/>
      <c r="V816" s="13"/>
      <c r="W816" s="4"/>
      <c r="X816" s="30"/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13"/>
      <c r="T817" s="13"/>
      <c r="U817" s="13"/>
      <c r="V817" s="13"/>
      <c r="W817" s="4"/>
      <c r="X817" s="30"/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13"/>
      <c r="T818" s="13"/>
      <c r="U818" s="13"/>
      <c r="V818" s="13"/>
      <c r="W818" s="4"/>
      <c r="X818" s="30"/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13"/>
      <c r="T819" s="13"/>
      <c r="U819" s="13"/>
      <c r="V819" s="13"/>
      <c r="W819" s="4"/>
      <c r="X819" s="30"/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13"/>
      <c r="T820" s="13"/>
      <c r="U820" s="13"/>
      <c r="V820" s="13"/>
      <c r="W820" s="4"/>
      <c r="X820" s="30"/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13"/>
      <c r="T821" s="13"/>
      <c r="U821" s="13"/>
      <c r="V821" s="13"/>
      <c r="W821" s="4"/>
      <c r="X821" s="30"/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13"/>
      <c r="T822" s="13"/>
      <c r="U822" s="13"/>
      <c r="V822" s="13"/>
      <c r="W822" s="4"/>
      <c r="X822" s="30"/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13"/>
      <c r="T823" s="13"/>
      <c r="U823" s="13"/>
      <c r="V823" s="13"/>
      <c r="W823" s="4"/>
      <c r="X823" s="30"/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13"/>
      <c r="T824" s="13"/>
      <c r="U824" s="13"/>
      <c r="V824" s="13"/>
      <c r="W824" s="4"/>
      <c r="X824" s="30"/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13"/>
      <c r="T825" s="13"/>
      <c r="U825" s="13"/>
      <c r="V825" s="13"/>
      <c r="W825" s="4"/>
      <c r="X825" s="30"/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13"/>
      <c r="T826" s="13"/>
      <c r="U826" s="13"/>
      <c r="V826" s="13"/>
      <c r="W826" s="4"/>
      <c r="X826" s="30"/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13"/>
      <c r="T827" s="13"/>
      <c r="U827" s="13"/>
      <c r="V827" s="13"/>
      <c r="W827" s="4"/>
      <c r="X827" s="30"/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13"/>
      <c r="T828" s="13"/>
      <c r="U828" s="13"/>
      <c r="V828" s="13"/>
      <c r="W828" s="4"/>
      <c r="X828" s="30"/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13"/>
      <c r="T829" s="13"/>
      <c r="U829" s="13"/>
      <c r="V829" s="13"/>
      <c r="W829" s="4"/>
      <c r="X829" s="30"/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13"/>
      <c r="T830" s="13"/>
      <c r="U830" s="13"/>
      <c r="V830" s="13"/>
      <c r="W830" s="4"/>
      <c r="X830" s="30"/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13"/>
      <c r="T831" s="13"/>
      <c r="U831" s="13"/>
      <c r="V831" s="13"/>
      <c r="W831" s="4"/>
      <c r="X831" s="30"/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13"/>
      <c r="T832" s="13"/>
      <c r="U832" s="13"/>
      <c r="V832" s="13"/>
      <c r="W832" s="4"/>
      <c r="X832" s="30"/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13"/>
      <c r="T833" s="13"/>
      <c r="U833" s="13"/>
      <c r="V833" s="13"/>
      <c r="W833" s="4"/>
      <c r="X833" s="30"/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13"/>
      <c r="T834" s="13"/>
      <c r="U834" s="13"/>
      <c r="V834" s="13"/>
      <c r="W834" s="4"/>
      <c r="X834" s="30"/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13"/>
      <c r="T835" s="13"/>
      <c r="U835" s="13"/>
      <c r="V835" s="13"/>
      <c r="W835" s="4"/>
      <c r="X835" s="30"/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13"/>
      <c r="T836" s="13"/>
      <c r="U836" s="13"/>
      <c r="V836" s="13"/>
      <c r="W836" s="4"/>
      <c r="X836" s="30"/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13"/>
      <c r="T837" s="13"/>
      <c r="U837" s="13"/>
      <c r="V837" s="13"/>
      <c r="W837" s="4"/>
      <c r="X837" s="30"/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13"/>
      <c r="T838" s="13"/>
      <c r="U838" s="13"/>
      <c r="V838" s="13"/>
      <c r="W838" s="4"/>
      <c r="X838" s="30"/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13"/>
      <c r="T839" s="13"/>
      <c r="U839" s="13"/>
      <c r="V839" s="13"/>
      <c r="W839" s="4"/>
      <c r="X839" s="30"/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13"/>
      <c r="T840" s="13"/>
      <c r="U840" s="13"/>
      <c r="V840" s="13"/>
      <c r="W840" s="4"/>
      <c r="X840" s="30"/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13"/>
      <c r="T841" s="13"/>
      <c r="U841" s="13"/>
      <c r="V841" s="13"/>
      <c r="W841" s="4"/>
      <c r="X841" s="30"/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13"/>
      <c r="T842" s="13"/>
      <c r="U842" s="13"/>
      <c r="V842" s="13"/>
      <c r="W842" s="4"/>
      <c r="X842" s="30"/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13"/>
      <c r="T843" s="13"/>
      <c r="U843" s="13"/>
      <c r="V843" s="13"/>
      <c r="W843" s="4"/>
      <c r="X843" s="30"/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13"/>
      <c r="T844" s="13"/>
      <c r="U844" s="13"/>
      <c r="V844" s="13"/>
      <c r="W844" s="4"/>
      <c r="X844" s="30"/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13"/>
      <c r="T845" s="13"/>
      <c r="U845" s="13"/>
      <c r="V845" s="13"/>
      <c r="W845" s="4"/>
      <c r="X845" s="30"/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13"/>
      <c r="T846" s="13"/>
      <c r="U846" s="13"/>
      <c r="V846" s="13"/>
      <c r="W846" s="4"/>
      <c r="X846" s="30"/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13"/>
      <c r="T847" s="13"/>
      <c r="U847" s="13"/>
      <c r="V847" s="13"/>
      <c r="W847" s="4"/>
      <c r="X847" s="30"/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13"/>
      <c r="T848" s="13"/>
      <c r="U848" s="13"/>
      <c r="V848" s="13"/>
      <c r="W848" s="4"/>
      <c r="X848" s="30"/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13"/>
      <c r="T849" s="13"/>
      <c r="U849" s="13"/>
      <c r="V849" s="13"/>
      <c r="W849" s="4"/>
      <c r="X849" s="30"/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13"/>
      <c r="T850" s="13"/>
      <c r="U850" s="13"/>
      <c r="V850" s="13"/>
      <c r="W850" s="4"/>
      <c r="X850" s="30"/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13"/>
      <c r="T851" s="13"/>
      <c r="U851" s="13"/>
      <c r="V851" s="13"/>
      <c r="W851" s="4"/>
      <c r="X851" s="30"/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13"/>
      <c r="T852" s="13"/>
      <c r="U852" s="13"/>
      <c r="V852" s="13"/>
      <c r="W852" s="4"/>
      <c r="X852" s="30"/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13"/>
      <c r="T853" s="13"/>
      <c r="U853" s="13"/>
      <c r="V853" s="13"/>
      <c r="W853" s="4"/>
      <c r="X853" s="30"/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13"/>
      <c r="T854" s="13"/>
      <c r="U854" s="13"/>
      <c r="V854" s="13"/>
      <c r="W854" s="4"/>
      <c r="X854" s="30"/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13"/>
      <c r="T855" s="13"/>
      <c r="U855" s="13"/>
      <c r="V855" s="13"/>
      <c r="W855" s="4"/>
      <c r="X855" s="30"/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13"/>
      <c r="T856" s="13"/>
      <c r="U856" s="13"/>
      <c r="V856" s="13"/>
      <c r="W856" s="4"/>
      <c r="X856" s="30"/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13"/>
      <c r="T857" s="13"/>
      <c r="U857" s="13"/>
      <c r="V857" s="13"/>
      <c r="W857" s="4"/>
      <c r="X857" s="30"/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13"/>
      <c r="T858" s="13"/>
      <c r="U858" s="13"/>
      <c r="V858" s="13"/>
      <c r="W858" s="4"/>
      <c r="X858" s="30"/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13"/>
      <c r="T859" s="13"/>
      <c r="U859" s="13"/>
      <c r="V859" s="13"/>
      <c r="W859" s="4"/>
      <c r="X859" s="30"/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13"/>
      <c r="T860" s="13"/>
      <c r="U860" s="13"/>
      <c r="V860" s="13"/>
      <c r="W860" s="4"/>
      <c r="X860" s="30"/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13"/>
      <c r="T861" s="13"/>
      <c r="U861" s="13"/>
      <c r="V861" s="13"/>
      <c r="W861" s="4"/>
      <c r="X861" s="30"/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13"/>
      <c r="T862" s="13"/>
      <c r="U862" s="13"/>
      <c r="V862" s="13"/>
      <c r="W862" s="4"/>
      <c r="X862" s="30"/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13"/>
      <c r="T863" s="13"/>
      <c r="U863" s="13"/>
      <c r="V863" s="13"/>
      <c r="W863" s="4"/>
      <c r="X863" s="30"/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13"/>
      <c r="T864" s="13"/>
      <c r="U864" s="13"/>
      <c r="V864" s="13"/>
      <c r="W864" s="4"/>
      <c r="X864" s="30"/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13"/>
      <c r="T865" s="13"/>
      <c r="U865" s="13"/>
      <c r="V865" s="13"/>
      <c r="W865" s="4"/>
      <c r="X865" s="30"/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13"/>
      <c r="T866" s="13"/>
      <c r="U866" s="13"/>
      <c r="V866" s="13"/>
      <c r="W866" s="4"/>
      <c r="X866" s="30"/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13"/>
      <c r="T867" s="13"/>
      <c r="U867" s="13"/>
      <c r="V867" s="13"/>
      <c r="W867" s="4"/>
      <c r="X867" s="30"/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13"/>
      <c r="T868" s="13"/>
      <c r="U868" s="13"/>
      <c r="V868" s="13"/>
      <c r="W868" s="4"/>
      <c r="X868" s="30"/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13"/>
      <c r="T869" s="13"/>
      <c r="U869" s="13"/>
      <c r="V869" s="13"/>
      <c r="W869" s="4"/>
      <c r="X869" s="30"/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13"/>
      <c r="T870" s="13"/>
      <c r="U870" s="13"/>
      <c r="V870" s="13"/>
      <c r="W870" s="4"/>
      <c r="X870" s="30"/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13"/>
      <c r="T871" s="13"/>
      <c r="U871" s="13"/>
      <c r="V871" s="13"/>
      <c r="W871" s="4"/>
      <c r="X871" s="30"/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13"/>
      <c r="T872" s="13"/>
      <c r="U872" s="13"/>
      <c r="V872" s="13"/>
      <c r="W872" s="4"/>
      <c r="X872" s="30"/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13"/>
      <c r="T873" s="13"/>
      <c r="U873" s="13"/>
      <c r="V873" s="13"/>
      <c r="W873" s="4"/>
      <c r="X873" s="30"/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13"/>
      <c r="T874" s="13"/>
      <c r="U874" s="13"/>
      <c r="V874" s="13"/>
      <c r="W874" s="4"/>
      <c r="X874" s="30"/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13"/>
      <c r="T875" s="13"/>
      <c r="U875" s="13"/>
      <c r="V875" s="13"/>
      <c r="W875" s="4"/>
      <c r="X875" s="30"/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13"/>
      <c r="T876" s="13"/>
      <c r="U876" s="13"/>
      <c r="V876" s="13"/>
      <c r="W876" s="4"/>
      <c r="X876" s="30"/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13"/>
      <c r="T877" s="13"/>
      <c r="U877" s="13"/>
      <c r="V877" s="13"/>
      <c r="W877" s="4"/>
      <c r="X877" s="30"/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13"/>
      <c r="T878" s="13"/>
      <c r="U878" s="13"/>
      <c r="V878" s="13"/>
      <c r="W878" s="4"/>
      <c r="X878" s="30"/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13"/>
      <c r="T879" s="13"/>
      <c r="U879" s="13"/>
      <c r="V879" s="13"/>
      <c r="W879" s="4"/>
      <c r="X879" s="30"/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13"/>
      <c r="T880" s="13"/>
      <c r="U880" s="13"/>
      <c r="V880" s="13"/>
      <c r="W880" s="4"/>
      <c r="X880" s="30"/>
      <c r="Y880" s="3"/>
      <c r="Z880" s="3"/>
      <c r="AA880" s="30"/>
      <c r="AB880" s="3"/>
      <c r="AC880" s="1"/>
      <c r="AD880" s="3"/>
      <c r="AE880" s="3"/>
      <c r="AF880" s="3"/>
      <c r="AG880" s="3"/>
      <c r="AH880" s="3"/>
      <c r="AI880" s="10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13"/>
      <c r="T881" s="13"/>
      <c r="U881" s="13"/>
      <c r="V881" s="13"/>
      <c r="W881" s="4"/>
      <c r="X881" s="30"/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13"/>
      <c r="T882" s="13"/>
      <c r="U882" s="13"/>
      <c r="V882" s="13"/>
      <c r="W882" s="4"/>
      <c r="X882" s="30"/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13"/>
      <c r="T883" s="13"/>
      <c r="U883" s="13"/>
      <c r="V883" s="13"/>
      <c r="W883" s="4"/>
      <c r="X883" s="30"/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13"/>
      <c r="T884" s="13"/>
      <c r="U884" s="13"/>
      <c r="V884" s="13"/>
      <c r="W884" s="4"/>
      <c r="X884" s="30"/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13"/>
      <c r="T885" s="13"/>
      <c r="U885" s="13"/>
      <c r="V885" s="13"/>
      <c r="W885" s="4"/>
      <c r="X885" s="30"/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13"/>
      <c r="T886" s="13"/>
      <c r="U886" s="13"/>
      <c r="V886" s="13"/>
      <c r="W886" s="4"/>
      <c r="X886" s="30"/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13"/>
      <c r="T887" s="13"/>
      <c r="U887" s="13"/>
      <c r="V887" s="13"/>
      <c r="W887" s="4"/>
      <c r="X887" s="30"/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13"/>
      <c r="T888" s="13"/>
      <c r="U888" s="13"/>
      <c r="V888" s="13"/>
      <c r="W888" s="4"/>
      <c r="X888" s="30"/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13"/>
      <c r="T889" s="13"/>
      <c r="U889" s="13"/>
      <c r="V889" s="13"/>
      <c r="W889" s="4"/>
      <c r="X889" s="30"/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13"/>
      <c r="T890" s="13"/>
      <c r="U890" s="13"/>
      <c r="V890" s="13"/>
      <c r="W890" s="4"/>
      <c r="X890" s="30"/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13"/>
      <c r="T891" s="13"/>
      <c r="U891" s="13"/>
      <c r="V891" s="13"/>
      <c r="W891" s="4"/>
      <c r="X891" s="30"/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13"/>
      <c r="T892" s="13"/>
      <c r="U892" s="13"/>
      <c r="V892" s="13"/>
      <c r="W892" s="4"/>
      <c r="X892" s="30"/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13"/>
      <c r="T893" s="13"/>
      <c r="U893" s="13"/>
      <c r="V893" s="13"/>
      <c r="W893" s="4"/>
      <c r="X893" s="30"/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13"/>
      <c r="T894" s="13"/>
      <c r="U894" s="13"/>
      <c r="V894" s="13"/>
      <c r="W894" s="4"/>
      <c r="X894" s="30"/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13"/>
      <c r="T895" s="13"/>
      <c r="U895" s="13"/>
      <c r="V895" s="13"/>
      <c r="W895" s="4"/>
      <c r="X895" s="30"/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13"/>
      <c r="T896" s="13"/>
      <c r="U896" s="13"/>
      <c r="V896" s="13"/>
      <c r="W896" s="4"/>
      <c r="X896" s="30"/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13"/>
      <c r="T897" s="13"/>
      <c r="U897" s="13"/>
      <c r="V897" s="13"/>
      <c r="W897" s="4"/>
      <c r="X897" s="30"/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13"/>
      <c r="T898" s="13"/>
      <c r="U898" s="13"/>
      <c r="V898" s="13"/>
      <c r="W898" s="4"/>
      <c r="X898" s="30"/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13"/>
      <c r="T899" s="13"/>
      <c r="U899" s="13"/>
      <c r="V899" s="13"/>
      <c r="W899" s="4"/>
      <c r="X899" s="30"/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13"/>
      <c r="T900" s="13"/>
      <c r="U900" s="13"/>
      <c r="V900" s="13"/>
      <c r="W900" s="4"/>
      <c r="X900" s="30"/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13"/>
      <c r="T901" s="13"/>
      <c r="U901" s="13"/>
      <c r="V901" s="13"/>
      <c r="W901" s="4"/>
      <c r="X901" s="30"/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13"/>
      <c r="T902" s="13"/>
      <c r="U902" s="13"/>
      <c r="V902" s="13"/>
      <c r="W902" s="4"/>
      <c r="X902" s="30"/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13"/>
      <c r="T903" s="13"/>
      <c r="U903" s="13"/>
      <c r="V903" s="13"/>
      <c r="W903" s="4"/>
      <c r="X903" s="30"/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13"/>
      <c r="T904" s="13"/>
      <c r="U904" s="13"/>
      <c r="V904" s="13"/>
      <c r="W904" s="4"/>
      <c r="X904" s="30"/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13"/>
      <c r="T905" s="13"/>
      <c r="U905" s="13"/>
      <c r="V905" s="13"/>
      <c r="W905" s="4"/>
      <c r="X905" s="30"/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13"/>
      <c r="T906" s="13"/>
      <c r="U906" s="13"/>
      <c r="V906" s="13"/>
      <c r="W906" s="4"/>
      <c r="X906" s="30"/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13"/>
      <c r="T907" s="13"/>
      <c r="U907" s="13"/>
      <c r="V907" s="13"/>
      <c r="W907" s="4"/>
      <c r="X907" s="30"/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13"/>
      <c r="T908" s="13"/>
      <c r="U908" s="13"/>
      <c r="V908" s="13"/>
      <c r="W908" s="4"/>
      <c r="X908" s="30"/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13"/>
      <c r="T909" s="13"/>
      <c r="U909" s="13"/>
      <c r="V909" s="13"/>
      <c r="W909" s="4"/>
      <c r="X909" s="30"/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13"/>
      <c r="T910" s="13"/>
      <c r="U910" s="13"/>
      <c r="V910" s="13"/>
      <c r="W910" s="4"/>
      <c r="X910" s="30"/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13"/>
      <c r="T911" s="13"/>
      <c r="U911" s="13"/>
      <c r="V911" s="13"/>
      <c r="W911" s="4"/>
      <c r="X911" s="30"/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13"/>
      <c r="T912" s="13"/>
      <c r="U912" s="13"/>
      <c r="V912" s="13"/>
      <c r="W912" s="4"/>
      <c r="X912" s="30"/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13"/>
      <c r="T913" s="13"/>
      <c r="U913" s="13"/>
      <c r="V913" s="13"/>
      <c r="W913" s="4"/>
      <c r="X913" s="30"/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13"/>
      <c r="T914" s="13"/>
      <c r="U914" s="13"/>
      <c r="V914" s="13"/>
      <c r="W914" s="4"/>
      <c r="X914" s="30"/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13"/>
      <c r="T915" s="13"/>
      <c r="U915" s="13"/>
      <c r="V915" s="13"/>
      <c r="W915" s="4"/>
      <c r="X915" s="30"/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13"/>
      <c r="T916" s="13"/>
      <c r="U916" s="13"/>
      <c r="V916" s="13"/>
      <c r="W916" s="4"/>
      <c r="X916" s="30"/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13"/>
      <c r="T917" s="13"/>
      <c r="U917" s="13"/>
      <c r="V917" s="13"/>
      <c r="W917" s="4"/>
      <c r="X917" s="30"/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13"/>
      <c r="T918" s="13"/>
      <c r="U918" s="13"/>
      <c r="V918" s="13"/>
      <c r="W918" s="4"/>
      <c r="X918" s="30"/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13"/>
      <c r="T919" s="13"/>
      <c r="U919" s="13"/>
      <c r="V919" s="13"/>
      <c r="W919" s="4"/>
      <c r="X919" s="30"/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13"/>
      <c r="T920" s="13"/>
      <c r="U920" s="13"/>
      <c r="V920" s="13"/>
      <c r="W920" s="4"/>
      <c r="X920" s="30"/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13"/>
      <c r="T921" s="13"/>
      <c r="U921" s="13"/>
      <c r="V921" s="13"/>
      <c r="W921" s="4"/>
      <c r="X921" s="30"/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13"/>
      <c r="T922" s="13"/>
      <c r="U922" s="13"/>
      <c r="V922" s="13"/>
      <c r="W922" s="4"/>
      <c r="X922" s="30"/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13"/>
      <c r="T923" s="13"/>
      <c r="U923" s="13"/>
      <c r="V923" s="13"/>
      <c r="W923" s="4"/>
      <c r="X923" s="30"/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13"/>
      <c r="T924" s="13"/>
      <c r="U924" s="13"/>
      <c r="V924" s="13"/>
      <c r="W924" s="4"/>
      <c r="X924" s="30"/>
      <c r="Y924" s="20"/>
      <c r="Z924" s="20"/>
      <c r="AA924" s="29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</row>
    <row r="925" spans="1:145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13"/>
      <c r="T925" s="13"/>
      <c r="U925" s="13"/>
      <c r="V925" s="13"/>
      <c r="W925" s="4"/>
      <c r="X925" s="30"/>
      <c r="Y925" s="3"/>
      <c r="Z925" s="3"/>
      <c r="AA925" s="30"/>
      <c r="AB925" s="3"/>
      <c r="AC925" s="1"/>
      <c r="AD925" s="3"/>
      <c r="AE925" s="3"/>
      <c r="AF925" s="3"/>
      <c r="AG925" s="3"/>
      <c r="AH925" s="3"/>
      <c r="AI925" s="10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13"/>
      <c r="T926" s="13"/>
      <c r="U926" s="13"/>
      <c r="V926" s="13"/>
      <c r="W926" s="4"/>
      <c r="X926" s="30"/>
      <c r="Y926" s="20"/>
      <c r="Z926" s="20"/>
      <c r="AA926" s="29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</row>
    <row r="927" spans="1:145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13"/>
      <c r="T927" s="13"/>
      <c r="U927" s="13"/>
      <c r="V927" s="13"/>
      <c r="W927" s="4"/>
      <c r="X927" s="30"/>
      <c r="Y927" s="3"/>
      <c r="Z927" s="3"/>
      <c r="AA927" s="30"/>
      <c r="AB927" s="3"/>
      <c r="AC927" s="1"/>
      <c r="AD927" s="3"/>
      <c r="AE927" s="3"/>
      <c r="AF927" s="3"/>
      <c r="AG927" s="3"/>
      <c r="AH927" s="3"/>
      <c r="AI927" s="10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13"/>
      <c r="T928" s="13"/>
      <c r="U928" s="13"/>
      <c r="V928" s="13"/>
      <c r="W928" s="4"/>
      <c r="X928" s="30"/>
      <c r="Y928" s="3"/>
      <c r="Z928" s="3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13"/>
      <c r="T929" s="13"/>
      <c r="U929" s="13"/>
      <c r="V929" s="13"/>
      <c r="W929" s="4"/>
      <c r="X929" s="30"/>
      <c r="Y929" s="3"/>
      <c r="Z929" s="3"/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13"/>
      <c r="T930" s="13"/>
      <c r="U930" s="13"/>
      <c r="V930" s="13"/>
      <c r="W930" s="4"/>
      <c r="X930" s="30"/>
      <c r="Y930" s="3"/>
      <c r="Z930" s="3"/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13"/>
      <c r="T931" s="13"/>
      <c r="U931" s="13"/>
      <c r="V931" s="13"/>
      <c r="W931" s="4"/>
      <c r="X931" s="30"/>
      <c r="Y931" s="3"/>
      <c r="Z931" s="3"/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13"/>
      <c r="T932" s="13"/>
      <c r="U932" s="13"/>
      <c r="V932" s="13"/>
      <c r="W932" s="4"/>
      <c r="X932" s="30"/>
      <c r="Y932" s="3"/>
      <c r="Z932" s="3"/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13"/>
      <c r="T933" s="13"/>
      <c r="U933" s="13"/>
      <c r="V933" s="13"/>
      <c r="W933" s="4"/>
      <c r="X933" s="30"/>
      <c r="Y933" s="3"/>
      <c r="Z933" s="3"/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13"/>
      <c r="T934" s="13"/>
      <c r="U934" s="13"/>
      <c r="V934" s="13"/>
      <c r="W934" s="4"/>
      <c r="X934" s="30"/>
      <c r="Y934" s="3"/>
      <c r="Z934" s="3"/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13"/>
      <c r="T935" s="13"/>
      <c r="U935" s="13"/>
      <c r="V935" s="13"/>
      <c r="W935" s="4"/>
      <c r="X935" s="30"/>
      <c r="Y935" s="3"/>
      <c r="Z935" s="3"/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13"/>
      <c r="T936" s="13"/>
      <c r="U936" s="13"/>
      <c r="V936" s="13"/>
      <c r="W936" s="4"/>
      <c r="X936" s="30"/>
      <c r="Y936" s="3"/>
      <c r="Z936" s="3"/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13"/>
      <c r="T937" s="13"/>
      <c r="U937" s="13"/>
      <c r="V937" s="13"/>
      <c r="W937" s="4"/>
      <c r="X937" s="30"/>
      <c r="Y937" s="3"/>
      <c r="Z937" s="3"/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13"/>
      <c r="T938" s="13"/>
      <c r="U938" s="13"/>
      <c r="V938" s="13"/>
      <c r="W938" s="4"/>
      <c r="X938" s="30"/>
      <c r="Y938" s="3"/>
      <c r="Z938" s="3"/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13"/>
      <c r="T939" s="13"/>
      <c r="U939" s="13"/>
      <c r="V939" s="13"/>
      <c r="W939" s="4"/>
      <c r="X939" s="30"/>
      <c r="Y939" s="3"/>
      <c r="Z939" s="3"/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13"/>
      <c r="T940" s="13"/>
      <c r="U940" s="13"/>
      <c r="V940" s="13"/>
      <c r="W940" s="4"/>
      <c r="X940" s="30"/>
      <c r="Y940" s="3"/>
      <c r="Z940" s="3"/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13"/>
      <c r="T941" s="13"/>
      <c r="U941" s="13"/>
      <c r="V941" s="13"/>
      <c r="W941" s="4"/>
      <c r="X941" s="30"/>
      <c r="Y941" s="3"/>
      <c r="Z941" s="3"/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13"/>
      <c r="T942" s="13"/>
      <c r="U942" s="13"/>
      <c r="V942" s="13"/>
      <c r="W942" s="4"/>
      <c r="X942" s="30"/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13"/>
      <c r="T943" s="13"/>
      <c r="U943" s="13"/>
      <c r="V943" s="13"/>
      <c r="W943" s="4"/>
      <c r="X943" s="30"/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13"/>
      <c r="T944" s="13"/>
      <c r="U944" s="13"/>
      <c r="V944" s="13"/>
      <c r="W944" s="4"/>
      <c r="X944" s="30"/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13"/>
      <c r="T945" s="13"/>
      <c r="U945" s="13"/>
      <c r="V945" s="13"/>
      <c r="W945" s="4"/>
      <c r="X945" s="30"/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13"/>
      <c r="T946" s="13"/>
      <c r="U946" s="13"/>
      <c r="V946" s="13"/>
      <c r="W946" s="4"/>
      <c r="X946" s="30"/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13"/>
      <c r="T947" s="13"/>
      <c r="U947" s="13"/>
      <c r="V947" s="13"/>
      <c r="W947" s="4"/>
      <c r="X947" s="30"/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13"/>
      <c r="T948" s="13"/>
      <c r="U948" s="13"/>
      <c r="V948" s="13"/>
      <c r="W948" s="4"/>
      <c r="X948" s="30"/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13"/>
      <c r="T949" s="13"/>
      <c r="U949" s="13"/>
      <c r="V949" s="13"/>
      <c r="W949" s="4"/>
      <c r="X949" s="30"/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13"/>
      <c r="T950" s="13"/>
      <c r="U950" s="13"/>
      <c r="V950" s="13"/>
      <c r="W950" s="4"/>
      <c r="X950" s="30"/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13"/>
      <c r="T951" s="13"/>
      <c r="U951" s="13"/>
      <c r="V951" s="13"/>
      <c r="W951" s="4"/>
      <c r="X951" s="30"/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13"/>
      <c r="T952" s="13"/>
      <c r="U952" s="13"/>
      <c r="V952" s="13"/>
      <c r="W952" s="4"/>
      <c r="X952" s="30"/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13"/>
      <c r="T953" s="13"/>
      <c r="U953" s="13"/>
      <c r="V953" s="13"/>
      <c r="W953" s="4"/>
      <c r="X953" s="30"/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13"/>
      <c r="T954" s="13"/>
      <c r="U954" s="13"/>
      <c r="V954" s="13"/>
      <c r="W954" s="4"/>
      <c r="X954" s="30"/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13"/>
      <c r="T955" s="13"/>
      <c r="U955" s="13"/>
      <c r="V955" s="13"/>
      <c r="W955" s="4"/>
      <c r="X955" s="30"/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13"/>
      <c r="T956" s="13"/>
      <c r="U956" s="13"/>
      <c r="V956" s="13"/>
      <c r="W956" s="4"/>
      <c r="X956" s="30"/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13"/>
      <c r="T957" s="13"/>
      <c r="U957" s="13"/>
      <c r="V957" s="13"/>
      <c r="W957" s="4"/>
      <c r="X957" s="30"/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13"/>
      <c r="T958" s="13"/>
      <c r="U958" s="13"/>
      <c r="V958" s="13"/>
      <c r="W958" s="4"/>
      <c r="X958" s="30"/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13"/>
      <c r="T959" s="13"/>
      <c r="U959" s="13"/>
      <c r="V959" s="13"/>
      <c r="W959" s="4"/>
      <c r="X959" s="30"/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13"/>
      <c r="T960" s="13"/>
      <c r="U960" s="13"/>
      <c r="V960" s="13"/>
      <c r="W960" s="4"/>
      <c r="X960" s="30"/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13"/>
      <c r="T961" s="13"/>
      <c r="U961" s="13"/>
      <c r="V961" s="13"/>
      <c r="W961" s="4"/>
      <c r="X961" s="30"/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13"/>
      <c r="T962" s="13"/>
      <c r="U962" s="13"/>
      <c r="V962" s="13"/>
      <c r="W962" s="4"/>
      <c r="X962" s="30"/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13"/>
      <c r="T963" s="13"/>
      <c r="U963" s="13"/>
      <c r="V963" s="13"/>
      <c r="W963" s="4"/>
      <c r="X963" s="30"/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13"/>
      <c r="T964" s="13"/>
      <c r="U964" s="13"/>
      <c r="V964" s="13"/>
      <c r="W964" s="4"/>
      <c r="X964" s="30"/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13"/>
      <c r="T965" s="13"/>
      <c r="U965" s="13"/>
      <c r="V965" s="13"/>
      <c r="W965" s="4"/>
      <c r="X965" s="30"/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13"/>
      <c r="T966" s="13"/>
      <c r="U966" s="13"/>
      <c r="V966" s="13"/>
      <c r="W966" s="4"/>
      <c r="X966" s="30"/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13"/>
      <c r="T967" s="13"/>
      <c r="U967" s="13"/>
      <c r="V967" s="13"/>
      <c r="W967" s="4"/>
      <c r="X967" s="30"/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13"/>
      <c r="T968" s="13"/>
      <c r="U968" s="13"/>
      <c r="V968" s="13"/>
      <c r="W968" s="4"/>
      <c r="X968" s="30"/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13"/>
      <c r="T969" s="13"/>
      <c r="U969" s="13"/>
      <c r="V969" s="13"/>
      <c r="W969" s="4"/>
      <c r="X969" s="30"/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13"/>
      <c r="T970" s="13"/>
      <c r="U970" s="13"/>
      <c r="V970" s="13"/>
      <c r="W970" s="4"/>
      <c r="X970" s="30"/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13"/>
      <c r="T971" s="13"/>
      <c r="U971" s="13"/>
      <c r="V971" s="13"/>
      <c r="W971" s="4"/>
      <c r="X971" s="30"/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13"/>
      <c r="T972" s="13"/>
      <c r="U972" s="13"/>
      <c r="V972" s="13"/>
      <c r="W972" s="4"/>
      <c r="X972" s="30"/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13"/>
      <c r="T973" s="13"/>
      <c r="U973" s="13"/>
      <c r="V973" s="13"/>
      <c r="W973" s="4"/>
      <c r="X973" s="30"/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13"/>
      <c r="T974" s="13"/>
      <c r="U974" s="13"/>
      <c r="V974" s="13"/>
      <c r="W974" s="4"/>
      <c r="X974" s="30"/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13"/>
      <c r="T975" s="13"/>
      <c r="U975" s="13"/>
      <c r="V975" s="13"/>
      <c r="W975" s="4"/>
      <c r="X975" s="30"/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13"/>
      <c r="T976" s="13"/>
      <c r="U976" s="13"/>
      <c r="V976" s="13"/>
      <c r="W976" s="4"/>
      <c r="X976" s="30"/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13"/>
      <c r="T977" s="13"/>
      <c r="U977" s="13"/>
      <c r="V977" s="13"/>
      <c r="W977" s="4"/>
      <c r="X977" s="30"/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13"/>
      <c r="T978" s="13"/>
      <c r="U978" s="13"/>
      <c r="V978" s="13"/>
      <c r="W978" s="4"/>
      <c r="X978" s="30"/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13"/>
      <c r="T979" s="13"/>
      <c r="U979" s="13"/>
      <c r="V979" s="13"/>
      <c r="W979" s="4"/>
      <c r="X979" s="30"/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13"/>
      <c r="T980" s="13"/>
      <c r="U980" s="13"/>
      <c r="V980" s="13"/>
      <c r="W980" s="4"/>
      <c r="X980" s="30"/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13"/>
      <c r="T981" s="13"/>
      <c r="U981" s="13"/>
      <c r="V981" s="13"/>
      <c r="W981" s="4"/>
      <c r="X981" s="30"/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13"/>
      <c r="T982" s="13"/>
      <c r="U982" s="13"/>
      <c r="V982" s="13"/>
      <c r="W982" s="4"/>
      <c r="X982" s="30"/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13"/>
      <c r="T983" s="13"/>
      <c r="U983" s="13"/>
      <c r="V983" s="13"/>
      <c r="W983" s="4"/>
      <c r="X983" s="30"/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13"/>
      <c r="T984" s="13"/>
      <c r="U984" s="13"/>
      <c r="V984" s="13"/>
      <c r="W984" s="4"/>
      <c r="X984" s="30"/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13"/>
      <c r="T985" s="13"/>
      <c r="U985" s="13"/>
      <c r="V985" s="13"/>
      <c r="W985" s="4"/>
      <c r="X985" s="30"/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13"/>
      <c r="T986" s="13"/>
      <c r="U986" s="13"/>
      <c r="V986" s="13"/>
      <c r="W986" s="4"/>
      <c r="X986" s="30"/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13"/>
      <c r="T987" s="13"/>
      <c r="U987" s="13"/>
      <c r="V987" s="13"/>
      <c r="W987" s="4"/>
      <c r="X987" s="30"/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13"/>
      <c r="T988" s="13"/>
      <c r="U988" s="13"/>
      <c r="V988" s="13"/>
      <c r="W988" s="4"/>
      <c r="X988" s="30"/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13"/>
      <c r="T989" s="13"/>
      <c r="U989" s="13"/>
      <c r="V989" s="13"/>
      <c r="W989" s="4"/>
      <c r="X989" s="30"/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13"/>
      <c r="T990" s="13"/>
      <c r="U990" s="13"/>
      <c r="V990" s="13"/>
      <c r="W990" s="4"/>
      <c r="X990" s="30"/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13"/>
      <c r="T991" s="13"/>
      <c r="U991" s="13"/>
      <c r="V991" s="13"/>
      <c r="W991" s="4"/>
      <c r="X991" s="30"/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13"/>
      <c r="T992" s="13"/>
      <c r="U992" s="13"/>
      <c r="V992" s="13"/>
      <c r="W992" s="4"/>
      <c r="X992" s="30"/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13"/>
      <c r="T993" s="13"/>
      <c r="U993" s="13"/>
      <c r="V993" s="13"/>
      <c r="W993" s="4"/>
      <c r="X993" s="30"/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13"/>
      <c r="T994" s="13"/>
      <c r="U994" s="13"/>
      <c r="V994" s="13"/>
      <c r="W994" s="4"/>
      <c r="X994" s="30"/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13"/>
      <c r="T995" s="13"/>
      <c r="U995" s="13"/>
      <c r="V995" s="13"/>
      <c r="W995" s="4"/>
      <c r="X995" s="30"/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13"/>
      <c r="T996" s="13"/>
      <c r="U996" s="13"/>
      <c r="V996" s="13"/>
      <c r="W996" s="4"/>
      <c r="X996" s="30"/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13"/>
      <c r="T997" s="13"/>
      <c r="U997" s="13"/>
      <c r="V997" s="13"/>
      <c r="W997" s="4"/>
      <c r="X997" s="30"/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13"/>
      <c r="T998" s="13"/>
      <c r="U998" s="13"/>
      <c r="V998" s="13"/>
      <c r="W998" s="4"/>
      <c r="X998" s="30"/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13"/>
      <c r="T999" s="13"/>
      <c r="U999" s="13"/>
      <c r="V999" s="13"/>
      <c r="W999" s="4"/>
      <c r="X999" s="30"/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13"/>
      <c r="T1000" s="13"/>
      <c r="U1000" s="13"/>
      <c r="V1000" s="13"/>
      <c r="W1000" s="4"/>
      <c r="X1000" s="30"/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13"/>
      <c r="T1001" s="13"/>
      <c r="U1001" s="13"/>
      <c r="V1001" s="13"/>
      <c r="W1001" s="4"/>
      <c r="X1001" s="30"/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13"/>
      <c r="T1002" s="13"/>
      <c r="U1002" s="13"/>
      <c r="V1002" s="13"/>
      <c r="W1002" s="4"/>
      <c r="X1002" s="30"/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13"/>
      <c r="T1003" s="13"/>
      <c r="U1003" s="13"/>
      <c r="V1003" s="13"/>
      <c r="W1003" s="4"/>
      <c r="X1003" s="30"/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13"/>
      <c r="T1004" s="13"/>
      <c r="U1004" s="13"/>
      <c r="V1004" s="13"/>
      <c r="W1004" s="4"/>
      <c r="X1004" s="30"/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13"/>
      <c r="T1005" s="13"/>
      <c r="U1005" s="13"/>
      <c r="V1005" s="13"/>
      <c r="W1005" s="4"/>
      <c r="X1005" s="30"/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13"/>
      <c r="T1006" s="13"/>
      <c r="U1006" s="13"/>
      <c r="V1006" s="13"/>
      <c r="W1006" s="4"/>
      <c r="X1006" s="30"/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13"/>
      <c r="T1007" s="13"/>
      <c r="U1007" s="13"/>
      <c r="V1007" s="13"/>
      <c r="W1007" s="4"/>
      <c r="X1007" s="30"/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13"/>
      <c r="T1008" s="13"/>
      <c r="U1008" s="13"/>
      <c r="V1008" s="13"/>
      <c r="W1008" s="4"/>
      <c r="X1008" s="30"/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13"/>
      <c r="T1009" s="13"/>
      <c r="U1009" s="13"/>
      <c r="V1009" s="13"/>
      <c r="W1009" s="4"/>
      <c r="X1009" s="30"/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13"/>
      <c r="T1010" s="13"/>
      <c r="U1010" s="13"/>
      <c r="V1010" s="13"/>
      <c r="W1010" s="4"/>
      <c r="X1010" s="30"/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13"/>
      <c r="T1011" s="13"/>
      <c r="U1011" s="13"/>
      <c r="V1011" s="13"/>
      <c r="W1011" s="4"/>
      <c r="X1011" s="30"/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13"/>
      <c r="T1012" s="13"/>
      <c r="U1012" s="13"/>
      <c r="V1012" s="13"/>
      <c r="W1012" s="4"/>
      <c r="X1012" s="30"/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13"/>
      <c r="T1013" s="13"/>
      <c r="U1013" s="13"/>
      <c r="V1013" s="13"/>
      <c r="W1013" s="4"/>
      <c r="X1013" s="30"/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13"/>
      <c r="T1014" s="13"/>
      <c r="U1014" s="13"/>
      <c r="V1014" s="13"/>
      <c r="W1014" s="4"/>
      <c r="X1014" s="30"/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13"/>
      <c r="T1015" s="13"/>
      <c r="U1015" s="13"/>
      <c r="V1015" s="13"/>
      <c r="W1015" s="4"/>
      <c r="X1015" s="30"/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13"/>
      <c r="T1016" s="13"/>
      <c r="U1016" s="13"/>
      <c r="V1016" s="13"/>
      <c r="W1016" s="4"/>
      <c r="X1016" s="30"/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13"/>
      <c r="T1017" s="13"/>
      <c r="U1017" s="13"/>
      <c r="V1017" s="13"/>
      <c r="W1017" s="4"/>
      <c r="X1017" s="30"/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13"/>
      <c r="T1018" s="13"/>
      <c r="U1018" s="13"/>
      <c r="V1018" s="13"/>
      <c r="W1018" s="4"/>
      <c r="X1018" s="30"/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13"/>
      <c r="T1019" s="13"/>
      <c r="U1019" s="13"/>
      <c r="V1019" s="13"/>
      <c r="W1019" s="4"/>
      <c r="X1019" s="30"/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13"/>
      <c r="T1020" s="13"/>
      <c r="U1020" s="13"/>
      <c r="V1020" s="13"/>
      <c r="W1020" s="4"/>
      <c r="X1020" s="30"/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13"/>
      <c r="T1021" s="13"/>
      <c r="U1021" s="13"/>
      <c r="V1021" s="13"/>
      <c r="W1021" s="4"/>
      <c r="X1021" s="30"/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13"/>
      <c r="T1022" s="13"/>
      <c r="U1022" s="13"/>
      <c r="V1022" s="13"/>
      <c r="W1022" s="4"/>
      <c r="X1022" s="30"/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13"/>
      <c r="T1023" s="13"/>
      <c r="U1023" s="13"/>
      <c r="V1023" s="13"/>
      <c r="W1023" s="4"/>
      <c r="X1023" s="30"/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13"/>
      <c r="T1024" s="13"/>
      <c r="U1024" s="13"/>
      <c r="V1024" s="13"/>
      <c r="W1024" s="4"/>
      <c r="X1024" s="30"/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13"/>
      <c r="T1025" s="13"/>
      <c r="U1025" s="13"/>
      <c r="V1025" s="13"/>
      <c r="W1025" s="4"/>
      <c r="X1025" s="30"/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13"/>
      <c r="T1026" s="13"/>
      <c r="U1026" s="13"/>
      <c r="V1026" s="13"/>
      <c r="W1026" s="4"/>
      <c r="X1026" s="30"/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13"/>
      <c r="T1027" s="13"/>
      <c r="U1027" s="13"/>
      <c r="V1027" s="13"/>
      <c r="W1027" s="4"/>
      <c r="X1027" s="30"/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13"/>
      <c r="T1028" s="13"/>
      <c r="U1028" s="13"/>
      <c r="V1028" s="13"/>
      <c r="W1028" s="4"/>
      <c r="X1028" s="30"/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13"/>
      <c r="T1029" s="13"/>
      <c r="U1029" s="13"/>
      <c r="V1029" s="13"/>
      <c r="W1029" s="4"/>
      <c r="X1029" s="30"/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13"/>
      <c r="T1030" s="13"/>
      <c r="U1030" s="13"/>
      <c r="V1030" s="13"/>
      <c r="W1030" s="4"/>
      <c r="X1030" s="30"/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13"/>
      <c r="T1031" s="13"/>
      <c r="U1031" s="13"/>
      <c r="V1031" s="13"/>
      <c r="W1031" s="4"/>
      <c r="X1031" s="30"/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13"/>
      <c r="T1032" s="13"/>
      <c r="U1032" s="13"/>
      <c r="V1032" s="13"/>
      <c r="W1032" s="4"/>
      <c r="X1032" s="30"/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13"/>
      <c r="T1033" s="13"/>
      <c r="U1033" s="13"/>
      <c r="V1033" s="13"/>
      <c r="W1033" s="4"/>
      <c r="X1033" s="30"/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13"/>
      <c r="T1034" s="13"/>
      <c r="U1034" s="13"/>
      <c r="V1034" s="13"/>
      <c r="W1034" s="4"/>
      <c r="X1034" s="30"/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13"/>
      <c r="T1035" s="13"/>
      <c r="U1035" s="13"/>
      <c r="V1035" s="13"/>
      <c r="W1035" s="4"/>
      <c r="X1035" s="30"/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13"/>
      <c r="T1036" s="13"/>
      <c r="U1036" s="13"/>
      <c r="V1036" s="13"/>
      <c r="W1036" s="4"/>
      <c r="X1036" s="30"/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13"/>
      <c r="T1037" s="13"/>
      <c r="U1037" s="13"/>
      <c r="V1037" s="13"/>
      <c r="W1037" s="4"/>
      <c r="X1037" s="30"/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13"/>
      <c r="T1038" s="13"/>
      <c r="U1038" s="13"/>
      <c r="V1038" s="13"/>
      <c r="W1038" s="4"/>
      <c r="X1038" s="30"/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13"/>
      <c r="T1039" s="13"/>
      <c r="U1039" s="13"/>
      <c r="V1039" s="13"/>
      <c r="W1039" s="4"/>
      <c r="X1039" s="30"/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13"/>
      <c r="T1040" s="13"/>
      <c r="U1040" s="13"/>
      <c r="V1040" s="13"/>
      <c r="W1040" s="4"/>
      <c r="X1040" s="30"/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13"/>
      <c r="T1041" s="13"/>
      <c r="U1041" s="13"/>
      <c r="V1041" s="13"/>
      <c r="W1041" s="4"/>
      <c r="X1041" s="30"/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13"/>
      <c r="T1042" s="13"/>
      <c r="U1042" s="13"/>
      <c r="V1042" s="13"/>
      <c r="W1042" s="4"/>
      <c r="X1042" s="30"/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13"/>
      <c r="T1043" s="13"/>
      <c r="U1043" s="13"/>
      <c r="V1043" s="13"/>
      <c r="W1043" s="4"/>
      <c r="X1043" s="30"/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13"/>
      <c r="T1044" s="13"/>
      <c r="U1044" s="13"/>
      <c r="V1044" s="13"/>
      <c r="W1044" s="4"/>
      <c r="X1044" s="30"/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13"/>
      <c r="T1045" s="13"/>
      <c r="U1045" s="13"/>
      <c r="V1045" s="13"/>
      <c r="W1045" s="4"/>
      <c r="X1045" s="30"/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13"/>
      <c r="T1046" s="13"/>
      <c r="U1046" s="13"/>
      <c r="V1046" s="13"/>
      <c r="W1046" s="4"/>
      <c r="X1046" s="30"/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13"/>
      <c r="T1047" s="13"/>
      <c r="U1047" s="13"/>
      <c r="V1047" s="13"/>
      <c r="W1047" s="4"/>
      <c r="X1047" s="30"/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13"/>
      <c r="T1048" s="13"/>
      <c r="U1048" s="13"/>
      <c r="V1048" s="13"/>
      <c r="W1048" s="4"/>
      <c r="X1048" s="30"/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13"/>
      <c r="T1049" s="13"/>
      <c r="U1049" s="13"/>
      <c r="V1049" s="13"/>
      <c r="W1049" s="4"/>
      <c r="X1049" s="30"/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13"/>
      <c r="T1050" s="13"/>
      <c r="U1050" s="13"/>
      <c r="V1050" s="13"/>
      <c r="W1050" s="4"/>
      <c r="X1050" s="30"/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13"/>
      <c r="T1051" s="13"/>
      <c r="U1051" s="13"/>
      <c r="V1051" s="13"/>
      <c r="W1051" s="4"/>
      <c r="X1051" s="30"/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13"/>
      <c r="T1052" s="13"/>
      <c r="U1052" s="13"/>
      <c r="V1052" s="13"/>
      <c r="W1052" s="4"/>
      <c r="X1052" s="30"/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13"/>
      <c r="T1053" s="13"/>
      <c r="U1053" s="13"/>
      <c r="V1053" s="13"/>
      <c r="W1053" s="4"/>
      <c r="X1053" s="30"/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13"/>
      <c r="T1054" s="13"/>
      <c r="U1054" s="13"/>
      <c r="V1054" s="13"/>
      <c r="W1054" s="4"/>
      <c r="X1054" s="30"/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13"/>
      <c r="T1055" s="13"/>
      <c r="U1055" s="13"/>
      <c r="V1055" s="13"/>
      <c r="W1055" s="4"/>
      <c r="X1055" s="30"/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13"/>
      <c r="T1056" s="13"/>
      <c r="U1056" s="13"/>
      <c r="V1056" s="13"/>
      <c r="W1056" s="4"/>
      <c r="X1056" s="30"/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13"/>
      <c r="T1057" s="13"/>
      <c r="U1057" s="13"/>
      <c r="V1057" s="13"/>
      <c r="W1057" s="4"/>
      <c r="X1057" s="30"/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13"/>
      <c r="T1058" s="13"/>
      <c r="U1058" s="13"/>
      <c r="V1058" s="13"/>
      <c r="W1058" s="4"/>
      <c r="X1058" s="30"/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13"/>
      <c r="T1059" s="13"/>
      <c r="U1059" s="13"/>
      <c r="V1059" s="13"/>
      <c r="W1059" s="4"/>
      <c r="X1059" s="30"/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13"/>
      <c r="T1060" s="13"/>
      <c r="U1060" s="13"/>
      <c r="V1060" s="13"/>
      <c r="W1060" s="4"/>
      <c r="X1060" s="30"/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13"/>
      <c r="T1061" s="13"/>
      <c r="U1061" s="13"/>
      <c r="V1061" s="13"/>
      <c r="W1061" s="4"/>
      <c r="X1061" s="30"/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13"/>
      <c r="T1062" s="13"/>
      <c r="U1062" s="13"/>
      <c r="V1062" s="13"/>
      <c r="W1062" s="4"/>
      <c r="X1062" s="30"/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13"/>
      <c r="T1063" s="13"/>
      <c r="U1063" s="13"/>
      <c r="V1063" s="13"/>
      <c r="W1063" s="4"/>
      <c r="X1063" s="30"/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13"/>
      <c r="T1064" s="13"/>
      <c r="U1064" s="13"/>
      <c r="V1064" s="13"/>
      <c r="W1064" s="4"/>
      <c r="X1064" s="30"/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13"/>
      <c r="T1065" s="13"/>
      <c r="U1065" s="13"/>
      <c r="V1065" s="13"/>
      <c r="W1065" s="4"/>
      <c r="X1065" s="30"/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13"/>
      <c r="T1066" s="13"/>
      <c r="U1066" s="13"/>
      <c r="V1066" s="13"/>
      <c r="W1066" s="4"/>
      <c r="X1066" s="30"/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13"/>
      <c r="T1067" s="13"/>
      <c r="U1067" s="13"/>
      <c r="V1067" s="13"/>
      <c r="W1067" s="4"/>
      <c r="X1067" s="30"/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13"/>
      <c r="T1068" s="13"/>
      <c r="U1068" s="13"/>
      <c r="V1068" s="13"/>
      <c r="W1068" s="4"/>
      <c r="X1068" s="30"/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13"/>
      <c r="T1069" s="13"/>
      <c r="U1069" s="13"/>
      <c r="V1069" s="13"/>
      <c r="W1069" s="4"/>
      <c r="X1069" s="30"/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13"/>
      <c r="T1070" s="13"/>
      <c r="U1070" s="13"/>
      <c r="V1070" s="13"/>
      <c r="W1070" s="4"/>
      <c r="X1070" s="30"/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13"/>
      <c r="T1071" s="13"/>
      <c r="U1071" s="13"/>
      <c r="V1071" s="13"/>
      <c r="W1071" s="4"/>
      <c r="X1071" s="30"/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13"/>
      <c r="T1072" s="13"/>
      <c r="U1072" s="13"/>
      <c r="V1072" s="13"/>
      <c r="W1072" s="4"/>
      <c r="X1072" s="30"/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13"/>
      <c r="T1073" s="13"/>
      <c r="U1073" s="13"/>
      <c r="V1073" s="13"/>
      <c r="W1073" s="4"/>
      <c r="X1073" s="30"/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13"/>
      <c r="T1074" s="13"/>
      <c r="U1074" s="13"/>
      <c r="V1074" s="13"/>
      <c r="W1074" s="4"/>
      <c r="X1074" s="30"/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13"/>
      <c r="T1075" s="13"/>
      <c r="U1075" s="13"/>
      <c r="V1075" s="13"/>
      <c r="W1075" s="4"/>
      <c r="X1075" s="30"/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13"/>
      <c r="T1076" s="13"/>
      <c r="U1076" s="13"/>
      <c r="V1076" s="13"/>
      <c r="W1076" s="4"/>
      <c r="X1076" s="30"/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13"/>
      <c r="T1077" s="13"/>
      <c r="U1077" s="13"/>
      <c r="V1077" s="13"/>
      <c r="W1077" s="4"/>
      <c r="X1077" s="30"/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13"/>
      <c r="T1078" s="13"/>
      <c r="U1078" s="13"/>
      <c r="V1078" s="13"/>
      <c r="W1078" s="4"/>
      <c r="X1078" s="30"/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13"/>
      <c r="T1079" s="13"/>
      <c r="U1079" s="13"/>
      <c r="V1079" s="13"/>
      <c r="W1079" s="4"/>
      <c r="X1079" s="30"/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13"/>
      <c r="T1080" s="13"/>
      <c r="U1080" s="13"/>
      <c r="V1080" s="13"/>
      <c r="W1080" s="4"/>
      <c r="X1080" s="30"/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13"/>
      <c r="T1081" s="13"/>
      <c r="U1081" s="13"/>
      <c r="V1081" s="13"/>
      <c r="W1081" s="4"/>
      <c r="X1081" s="30"/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13"/>
      <c r="T1082" s="13"/>
      <c r="U1082" s="13"/>
      <c r="V1082" s="13"/>
      <c r="W1082" s="4"/>
      <c r="X1082" s="30"/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13"/>
      <c r="T1083" s="13"/>
      <c r="U1083" s="13"/>
      <c r="V1083" s="13"/>
      <c r="W1083" s="4"/>
      <c r="X1083" s="30"/>
      <c r="Y1083" s="3"/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13"/>
      <c r="T1084" s="13"/>
      <c r="U1084" s="13"/>
      <c r="V1084" s="13"/>
      <c r="W1084" s="4"/>
      <c r="X1084" s="30"/>
      <c r="Y1084" s="3"/>
      <c r="Z1084" s="3"/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13"/>
      <c r="T1085" s="13"/>
      <c r="U1085" s="13"/>
      <c r="V1085" s="13"/>
      <c r="W1085" s="4"/>
      <c r="X1085" s="30"/>
      <c r="Y1085" s="3"/>
      <c r="Z1085" s="3"/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13"/>
      <c r="T1086" s="13"/>
      <c r="U1086" s="13"/>
      <c r="V1086" s="13"/>
      <c r="W1086" s="4"/>
      <c r="X1086" s="30"/>
      <c r="Y1086" s="3"/>
      <c r="Z1086" s="3"/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13"/>
      <c r="T1087" s="13"/>
      <c r="U1087" s="13"/>
      <c r="V1087" s="13"/>
      <c r="W1087" s="4"/>
      <c r="X1087" s="30"/>
      <c r="Y1087" s="3"/>
      <c r="Z1087" s="3"/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13"/>
      <c r="T1088" s="13"/>
      <c r="U1088" s="13"/>
      <c r="V1088" s="13"/>
      <c r="W1088" s="4"/>
      <c r="X1088" s="30"/>
      <c r="Y1088" s="3"/>
      <c r="Z1088" s="3"/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13"/>
      <c r="T1089" s="13"/>
      <c r="U1089" s="13"/>
      <c r="V1089" s="13"/>
      <c r="W1089" s="4"/>
      <c r="X1089" s="30"/>
      <c r="Y1089" s="3"/>
      <c r="Z1089" s="3"/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13"/>
      <c r="T1090" s="13"/>
      <c r="U1090" s="13"/>
      <c r="V1090" s="13"/>
      <c r="W1090" s="4"/>
      <c r="X1090" s="30"/>
      <c r="Y1090" s="3"/>
      <c r="Z1090" s="3"/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13"/>
      <c r="T1091" s="13"/>
      <c r="U1091" s="13"/>
      <c r="V1091" s="13"/>
      <c r="W1091" s="4"/>
      <c r="X1091" s="30"/>
      <c r="Y1091" s="3"/>
      <c r="Z1091" s="3"/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13"/>
      <c r="T1092" s="13"/>
      <c r="U1092" s="13"/>
      <c r="V1092" s="13"/>
      <c r="W1092" s="4"/>
      <c r="X1092" s="30"/>
      <c r="Y1092" s="3"/>
      <c r="Z1092" s="3"/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13"/>
      <c r="T1093" s="13"/>
      <c r="U1093" s="13"/>
      <c r="V1093" s="13"/>
      <c r="W1093" s="4"/>
      <c r="X1093" s="30"/>
      <c r="Y1093" s="3"/>
      <c r="Z1093" s="3"/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13"/>
      <c r="T1094" s="13"/>
      <c r="U1094" s="13"/>
      <c r="V1094" s="13"/>
      <c r="W1094" s="4"/>
      <c r="X1094" s="30"/>
      <c r="Y1094" s="3"/>
      <c r="Z1094" s="3"/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13"/>
      <c r="T1095" s="13"/>
      <c r="U1095" s="13"/>
      <c r="V1095" s="13"/>
      <c r="W1095" s="4"/>
      <c r="X1095" s="30"/>
      <c r="Y1095" s="3"/>
      <c r="Z1095" s="3"/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13"/>
      <c r="T1096" s="13"/>
      <c r="U1096" s="13"/>
      <c r="V1096" s="13"/>
      <c r="W1096" s="4"/>
      <c r="X1096" s="30"/>
      <c r="Y1096" s="3"/>
      <c r="Z1096" s="3"/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13"/>
      <c r="T1097" s="13"/>
      <c r="U1097" s="13"/>
      <c r="V1097" s="13"/>
      <c r="W1097" s="4"/>
      <c r="X1097" s="30"/>
      <c r="Y1097" s="3"/>
      <c r="Z1097" s="3"/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13"/>
      <c r="T1098" s="13"/>
      <c r="U1098" s="13"/>
      <c r="V1098" s="13"/>
      <c r="W1098" s="4"/>
      <c r="X1098" s="30"/>
      <c r="Y1098" s="3"/>
      <c r="Z1098" s="3"/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13"/>
      <c r="T1099" s="13"/>
      <c r="U1099" s="13"/>
      <c r="V1099" s="13"/>
      <c r="W1099" s="4"/>
      <c r="X1099" s="30"/>
      <c r="Y1099" s="3"/>
      <c r="Z1099" s="3"/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13"/>
      <c r="T1100" s="13"/>
      <c r="U1100" s="13"/>
      <c r="V1100" s="13"/>
      <c r="W1100" s="4"/>
      <c r="X1100" s="30"/>
      <c r="Y1100" s="3"/>
      <c r="Z1100" s="3"/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13"/>
      <c r="T1101" s="13"/>
      <c r="U1101" s="13"/>
      <c r="V1101" s="13"/>
      <c r="W1101" s="4"/>
      <c r="X1101" s="30"/>
      <c r="Y1101" s="3"/>
      <c r="Z1101" s="3"/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13"/>
      <c r="T1102" s="13"/>
      <c r="U1102" s="13"/>
      <c r="V1102" s="13"/>
      <c r="W1102" s="4"/>
      <c r="X1102" s="30"/>
      <c r="Y1102" s="3"/>
      <c r="Z1102" s="3"/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13"/>
      <c r="T1103" s="13"/>
      <c r="U1103" s="13"/>
      <c r="V1103" s="13"/>
      <c r="W1103" s="4"/>
      <c r="X1103" s="30"/>
      <c r="Y1103" s="3"/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13"/>
      <c r="T1104" s="13"/>
      <c r="U1104" s="13"/>
      <c r="V1104" s="13"/>
      <c r="W1104" s="4"/>
      <c r="X1104" s="30"/>
      <c r="Y1104" s="3"/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13"/>
      <c r="T1105" s="13"/>
      <c r="U1105" s="13"/>
      <c r="V1105" s="13"/>
      <c r="W1105" s="4"/>
      <c r="X1105" s="30"/>
      <c r="Y1105" s="3"/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13"/>
      <c r="T1106" s="13"/>
      <c r="U1106" s="13"/>
      <c r="V1106" s="13"/>
      <c r="W1106" s="4"/>
      <c r="X1106" s="30"/>
      <c r="Y1106" s="3"/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13"/>
      <c r="T1107" s="13"/>
      <c r="U1107" s="13"/>
      <c r="V1107" s="13"/>
      <c r="W1107" s="4"/>
      <c r="X1107" s="30"/>
      <c r="Y1107" s="3"/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13"/>
      <c r="T1108" s="13"/>
      <c r="U1108" s="13"/>
      <c r="V1108" s="13"/>
      <c r="W1108" s="4"/>
      <c r="X1108" s="30"/>
      <c r="Y1108" s="20"/>
      <c r="Z1108" s="20"/>
      <c r="AA1108" s="29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</row>
    <row r="1109" spans="1:145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13"/>
      <c r="T1109" s="13"/>
      <c r="U1109" s="13"/>
      <c r="V1109" s="13"/>
      <c r="W1109" s="4"/>
      <c r="X1109" s="30"/>
      <c r="Y1109" s="20"/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</row>
    <row r="1110" spans="1:145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13"/>
      <c r="T1110" s="13"/>
      <c r="U1110" s="13"/>
      <c r="V1110" s="13"/>
      <c r="W1110" s="4"/>
      <c r="X1110" s="30"/>
      <c r="Y1110" s="3"/>
      <c r="Z1110" s="3"/>
      <c r="AA1110" s="30"/>
      <c r="AB1110" s="3"/>
      <c r="AC1110" s="1"/>
      <c r="AD1110" s="3"/>
      <c r="AE1110" s="3"/>
      <c r="AF1110" s="3"/>
      <c r="AG1110" s="3"/>
      <c r="AH1110" s="3"/>
      <c r="AI1110" s="10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13"/>
      <c r="T1111" s="13"/>
      <c r="U1111" s="13"/>
      <c r="V1111" s="13"/>
      <c r="W1111" s="4"/>
      <c r="X1111" s="30"/>
      <c r="Y1111" s="3"/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13"/>
      <c r="T1112" s="13"/>
      <c r="U1112" s="13"/>
      <c r="V1112" s="13"/>
      <c r="W1112" s="4"/>
      <c r="X1112" s="30"/>
      <c r="Y1112" s="3"/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13"/>
      <c r="T1113" s="13"/>
      <c r="U1113" s="13"/>
      <c r="V1113" s="13"/>
      <c r="W1113" s="4"/>
      <c r="X1113" s="30"/>
      <c r="Y1113" s="3"/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13"/>
      <c r="T1114" s="13"/>
      <c r="U1114" s="13"/>
      <c r="V1114" s="13"/>
      <c r="W1114" s="4"/>
      <c r="X1114" s="30"/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13"/>
      <c r="T1115" s="13"/>
      <c r="U1115" s="13"/>
      <c r="V1115" s="13"/>
      <c r="W1115" s="4"/>
      <c r="X1115" s="30"/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13"/>
      <c r="T1116" s="13"/>
      <c r="U1116" s="13"/>
      <c r="V1116" s="13"/>
      <c r="W1116" s="4"/>
      <c r="X1116" s="30"/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13"/>
      <c r="T1117" s="13"/>
      <c r="U1117" s="13"/>
      <c r="V1117" s="13"/>
      <c r="W1117" s="4"/>
      <c r="X1117" s="30"/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13"/>
      <c r="T1118" s="13"/>
      <c r="U1118" s="13"/>
      <c r="V1118" s="13"/>
      <c r="W1118" s="4"/>
      <c r="X1118" s="30"/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13"/>
      <c r="T1119" s="13"/>
      <c r="U1119" s="13"/>
      <c r="V1119" s="13"/>
      <c r="W1119" s="4"/>
      <c r="X1119" s="30"/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13"/>
      <c r="T1120" s="13"/>
      <c r="U1120" s="13"/>
      <c r="V1120" s="13"/>
      <c r="W1120" s="4"/>
      <c r="X1120" s="30"/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13"/>
      <c r="T1121" s="13"/>
      <c r="U1121" s="13"/>
      <c r="V1121" s="13"/>
      <c r="W1121" s="4"/>
      <c r="X1121" s="30"/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13"/>
      <c r="T1122" s="13"/>
      <c r="U1122" s="13"/>
      <c r="V1122" s="13"/>
      <c r="W1122" s="4"/>
      <c r="X1122" s="30"/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13"/>
      <c r="T1123" s="13"/>
      <c r="U1123" s="13"/>
      <c r="V1123" s="13"/>
      <c r="W1123" s="4"/>
      <c r="X1123" s="30"/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13"/>
      <c r="T1124" s="13"/>
      <c r="U1124" s="13"/>
      <c r="V1124" s="13"/>
      <c r="W1124" s="4"/>
      <c r="X1124" s="30"/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13"/>
      <c r="T1125" s="13"/>
      <c r="U1125" s="13"/>
      <c r="V1125" s="13"/>
      <c r="W1125" s="4"/>
      <c r="X1125" s="30"/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13"/>
      <c r="T1126" s="13"/>
      <c r="U1126" s="13"/>
      <c r="V1126" s="13"/>
      <c r="W1126" s="4"/>
      <c r="X1126" s="30"/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13"/>
      <c r="T1127" s="13"/>
      <c r="U1127" s="13"/>
      <c r="V1127" s="13"/>
      <c r="W1127" s="4"/>
      <c r="X1127" s="30"/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13"/>
      <c r="T1128" s="13"/>
      <c r="U1128" s="13"/>
      <c r="V1128" s="13"/>
      <c r="W1128" s="4"/>
      <c r="X1128" s="30"/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13"/>
      <c r="T1129" s="13"/>
      <c r="U1129" s="13"/>
      <c r="V1129" s="13"/>
      <c r="W1129" s="4"/>
      <c r="X1129" s="30"/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13"/>
      <c r="T1130" s="13"/>
      <c r="U1130" s="13"/>
      <c r="V1130" s="13"/>
      <c r="W1130" s="4"/>
      <c r="X1130" s="30"/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13"/>
      <c r="T1131" s="13"/>
      <c r="U1131" s="13"/>
      <c r="V1131" s="13"/>
      <c r="W1131" s="4"/>
      <c r="X1131" s="30"/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13"/>
      <c r="T1132" s="13"/>
      <c r="U1132" s="13"/>
      <c r="V1132" s="13"/>
      <c r="W1132" s="4"/>
      <c r="X1132" s="30"/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13"/>
      <c r="T1133" s="13"/>
      <c r="U1133" s="13"/>
      <c r="V1133" s="13"/>
      <c r="W1133" s="4"/>
      <c r="X1133" s="30"/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13"/>
      <c r="T1134" s="13"/>
      <c r="U1134" s="13"/>
      <c r="V1134" s="13"/>
      <c r="W1134" s="4"/>
      <c r="X1134" s="30"/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13"/>
      <c r="T1135" s="13"/>
      <c r="U1135" s="13"/>
      <c r="V1135" s="13"/>
      <c r="W1135" s="4"/>
      <c r="X1135" s="30"/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13"/>
      <c r="T1136" s="13"/>
      <c r="U1136" s="13"/>
      <c r="V1136" s="13"/>
      <c r="W1136" s="4"/>
      <c r="X1136" s="30"/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13"/>
      <c r="T1137" s="13"/>
      <c r="U1137" s="13"/>
      <c r="V1137" s="13"/>
      <c r="W1137" s="4"/>
      <c r="X1137" s="30"/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13"/>
      <c r="T1138" s="13"/>
      <c r="U1138" s="13"/>
      <c r="V1138" s="13"/>
      <c r="W1138" s="4"/>
      <c r="X1138" s="30"/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13"/>
      <c r="T1139" s="13"/>
      <c r="U1139" s="13"/>
      <c r="V1139" s="13"/>
      <c r="W1139" s="4"/>
      <c r="X1139" s="30"/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13"/>
      <c r="T1140" s="13"/>
      <c r="U1140" s="13"/>
      <c r="V1140" s="13"/>
      <c r="W1140" s="4"/>
      <c r="X1140" s="30"/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13"/>
      <c r="T1141" s="13"/>
      <c r="U1141" s="13"/>
      <c r="V1141" s="13"/>
      <c r="W1141" s="4"/>
      <c r="X1141" s="30"/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13"/>
      <c r="T1142" s="13"/>
      <c r="U1142" s="13"/>
      <c r="V1142" s="13"/>
      <c r="W1142" s="4"/>
      <c r="X1142" s="30"/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13"/>
      <c r="T1143" s="13"/>
      <c r="U1143" s="13"/>
      <c r="V1143" s="13"/>
      <c r="W1143" s="4"/>
      <c r="X1143" s="30"/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13"/>
      <c r="T1144" s="13"/>
      <c r="U1144" s="13"/>
      <c r="V1144" s="13"/>
      <c r="W1144" s="4"/>
      <c r="X1144" s="30"/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13"/>
      <c r="T1145" s="13"/>
      <c r="U1145" s="13"/>
      <c r="V1145" s="13"/>
      <c r="W1145" s="4"/>
      <c r="X1145" s="30"/>
      <c r="Y1145" s="3"/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13"/>
      <c r="T1146" s="13"/>
      <c r="U1146" s="13"/>
      <c r="V1146" s="13"/>
      <c r="W1146" s="4"/>
      <c r="X1146" s="30"/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13"/>
      <c r="T1147" s="13"/>
      <c r="U1147" s="13"/>
      <c r="V1147" s="13"/>
      <c r="W1147" s="4"/>
      <c r="X1147" s="30"/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13"/>
      <c r="T1148" s="13"/>
      <c r="U1148" s="13"/>
      <c r="V1148" s="13"/>
      <c r="W1148" s="4"/>
      <c r="X1148" s="30"/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13"/>
      <c r="T1149" s="13"/>
      <c r="U1149" s="13"/>
      <c r="V1149" s="13"/>
      <c r="W1149" s="4"/>
      <c r="X1149" s="30"/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13"/>
      <c r="T1150" s="13"/>
      <c r="U1150" s="13"/>
      <c r="V1150" s="13"/>
      <c r="W1150" s="4"/>
      <c r="X1150" s="30"/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13"/>
      <c r="T1151" s="13"/>
      <c r="U1151" s="13"/>
      <c r="V1151" s="13"/>
      <c r="W1151" s="4"/>
      <c r="X1151" s="30"/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13"/>
      <c r="T1152" s="13"/>
      <c r="U1152" s="13"/>
      <c r="V1152" s="13"/>
      <c r="W1152" s="4"/>
      <c r="X1152" s="30"/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13"/>
      <c r="T1153" s="13"/>
      <c r="U1153" s="13"/>
      <c r="V1153" s="13"/>
      <c r="W1153" s="4"/>
      <c r="X1153" s="30"/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13"/>
      <c r="T1154" s="13"/>
      <c r="U1154" s="13"/>
      <c r="V1154" s="13"/>
      <c r="W1154" s="4"/>
      <c r="X1154" s="30"/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13"/>
      <c r="T1155" s="13"/>
      <c r="U1155" s="13"/>
      <c r="V1155" s="13"/>
      <c r="W1155" s="4"/>
      <c r="X1155" s="30"/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13"/>
      <c r="T1156" s="13"/>
      <c r="U1156" s="13"/>
      <c r="V1156" s="13"/>
      <c r="W1156" s="4"/>
      <c r="X1156" s="30"/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13"/>
      <c r="T1157" s="13"/>
      <c r="U1157" s="13"/>
      <c r="V1157" s="13"/>
      <c r="W1157" s="4"/>
      <c r="X1157" s="30"/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13"/>
      <c r="T1158" s="13"/>
      <c r="U1158" s="13"/>
      <c r="V1158" s="13"/>
      <c r="W1158" s="4"/>
      <c r="X1158" s="30"/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13"/>
      <c r="T1159" s="13"/>
      <c r="U1159" s="13"/>
      <c r="V1159" s="13"/>
      <c r="W1159" s="4"/>
      <c r="X1159" s="30"/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13"/>
      <c r="T1160" s="13"/>
      <c r="U1160" s="13"/>
      <c r="V1160" s="13"/>
      <c r="W1160" s="4"/>
      <c r="X1160" s="30"/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13"/>
      <c r="T1161" s="13"/>
      <c r="U1161" s="13"/>
      <c r="V1161" s="13"/>
      <c r="W1161" s="4"/>
      <c r="X1161" s="30"/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13"/>
      <c r="T1162" s="13"/>
      <c r="U1162" s="13"/>
      <c r="V1162" s="13"/>
      <c r="W1162" s="4"/>
      <c r="X1162" s="30"/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13"/>
      <c r="T1163" s="13"/>
      <c r="U1163" s="13"/>
      <c r="V1163" s="13"/>
      <c r="W1163" s="4"/>
      <c r="X1163" s="30"/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13"/>
      <c r="T1164" s="13"/>
      <c r="U1164" s="13"/>
      <c r="V1164" s="13"/>
      <c r="W1164" s="4"/>
      <c r="X1164" s="30"/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13"/>
      <c r="T1165" s="13"/>
      <c r="U1165" s="13"/>
      <c r="V1165" s="13"/>
      <c r="W1165" s="4"/>
      <c r="X1165" s="30"/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13"/>
      <c r="T1166" s="13"/>
      <c r="U1166" s="13"/>
      <c r="V1166" s="13"/>
      <c r="W1166" s="4"/>
      <c r="X1166" s="30"/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13"/>
      <c r="T1167" s="13"/>
      <c r="U1167" s="13"/>
      <c r="V1167" s="13"/>
      <c r="W1167" s="4"/>
      <c r="X1167" s="30"/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13"/>
      <c r="T1168" s="13"/>
      <c r="U1168" s="13"/>
      <c r="V1168" s="13"/>
      <c r="W1168" s="4"/>
      <c r="X1168" s="30"/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13"/>
      <c r="T1169" s="13"/>
      <c r="U1169" s="13"/>
      <c r="V1169" s="13"/>
      <c r="W1169" s="4"/>
      <c r="X1169" s="30"/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13"/>
      <c r="T1170" s="13"/>
      <c r="U1170" s="13"/>
      <c r="V1170" s="13"/>
      <c r="W1170" s="4"/>
      <c r="X1170" s="30"/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13"/>
      <c r="T1171" s="13"/>
      <c r="U1171" s="13"/>
      <c r="V1171" s="13"/>
      <c r="W1171" s="4"/>
      <c r="X1171" s="30"/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13"/>
      <c r="T1172" s="13"/>
      <c r="U1172" s="13"/>
      <c r="V1172" s="13"/>
      <c r="W1172" s="4"/>
      <c r="X1172" s="30"/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13"/>
      <c r="T1173" s="13"/>
      <c r="U1173" s="13"/>
      <c r="V1173" s="13"/>
      <c r="W1173" s="4"/>
      <c r="X1173" s="30"/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13"/>
      <c r="T1174" s="13"/>
      <c r="U1174" s="13"/>
      <c r="V1174" s="13"/>
      <c r="W1174" s="4"/>
      <c r="X1174" s="30"/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13"/>
      <c r="T1175" s="13"/>
      <c r="U1175" s="13"/>
      <c r="V1175" s="13"/>
      <c r="W1175" s="4"/>
      <c r="X1175" s="30"/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13"/>
      <c r="T1176" s="13"/>
      <c r="U1176" s="13"/>
      <c r="V1176" s="13"/>
      <c r="W1176" s="4"/>
      <c r="X1176" s="30"/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13"/>
      <c r="T1177" s="13"/>
      <c r="U1177" s="13"/>
      <c r="V1177" s="13"/>
      <c r="W1177" s="4"/>
      <c r="X1177" s="30"/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13"/>
      <c r="T1178" s="13"/>
      <c r="U1178" s="13"/>
      <c r="V1178" s="13"/>
      <c r="W1178" s="4"/>
      <c r="X1178" s="30"/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13"/>
      <c r="T1179" s="13"/>
      <c r="U1179" s="13"/>
      <c r="V1179" s="13"/>
      <c r="W1179" s="4"/>
      <c r="X1179" s="30"/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13"/>
      <c r="T1180" s="13"/>
      <c r="U1180" s="13"/>
      <c r="V1180" s="13"/>
      <c r="W1180" s="4"/>
      <c r="X1180" s="30"/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13"/>
      <c r="T1181" s="13"/>
      <c r="U1181" s="13"/>
      <c r="V1181" s="13"/>
      <c r="W1181" s="4"/>
      <c r="X1181" s="30"/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13"/>
      <c r="T1182" s="13"/>
      <c r="U1182" s="13"/>
      <c r="V1182" s="13"/>
      <c r="W1182" s="4"/>
      <c r="X1182" s="30"/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13"/>
      <c r="T1183" s="13"/>
      <c r="U1183" s="13"/>
      <c r="V1183" s="13"/>
      <c r="W1183" s="4"/>
      <c r="X1183" s="30"/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13"/>
      <c r="T1184" s="13"/>
      <c r="U1184" s="13"/>
      <c r="V1184" s="13"/>
      <c r="W1184" s="4"/>
      <c r="X1184" s="30"/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13"/>
      <c r="T1185" s="13"/>
      <c r="U1185" s="13"/>
      <c r="V1185" s="13"/>
      <c r="W1185" s="4"/>
      <c r="X1185" s="30"/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13"/>
      <c r="T1186" s="13"/>
      <c r="U1186" s="13"/>
      <c r="V1186" s="13"/>
      <c r="W1186" s="4"/>
      <c r="X1186" s="30"/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13"/>
      <c r="T1187" s="13"/>
      <c r="U1187" s="13"/>
      <c r="V1187" s="13"/>
      <c r="W1187" s="4"/>
      <c r="X1187" s="30"/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13"/>
      <c r="T1188" s="13"/>
      <c r="U1188" s="13"/>
      <c r="V1188" s="13"/>
      <c r="W1188" s="4"/>
      <c r="X1188" s="30"/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13"/>
      <c r="T1189" s="13"/>
      <c r="U1189" s="13"/>
      <c r="V1189" s="13"/>
      <c r="W1189" s="4"/>
      <c r="X1189" s="30"/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13"/>
      <c r="T1190" s="13"/>
      <c r="U1190" s="13"/>
      <c r="V1190" s="13"/>
      <c r="W1190" s="4"/>
      <c r="X1190" s="30"/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13"/>
      <c r="T1191" s="13"/>
      <c r="U1191" s="13"/>
      <c r="V1191" s="13"/>
      <c r="W1191" s="4"/>
      <c r="X1191" s="30"/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13"/>
      <c r="T1192" s="13"/>
      <c r="U1192" s="13"/>
      <c r="V1192" s="13"/>
      <c r="W1192" s="4"/>
      <c r="X1192" s="30"/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13"/>
      <c r="T1193" s="13"/>
      <c r="U1193" s="13"/>
      <c r="V1193" s="13"/>
      <c r="W1193" s="4"/>
      <c r="X1193" s="30"/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13"/>
      <c r="T1194" s="13"/>
      <c r="U1194" s="13"/>
      <c r="V1194" s="13"/>
      <c r="W1194" s="4"/>
      <c r="X1194" s="30"/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13"/>
      <c r="T1195" s="13"/>
      <c r="U1195" s="13"/>
      <c r="V1195" s="13"/>
      <c r="W1195" s="4"/>
      <c r="X1195" s="30"/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13"/>
      <c r="T1196" s="13"/>
      <c r="U1196" s="13"/>
      <c r="V1196" s="13"/>
      <c r="W1196" s="4"/>
      <c r="X1196" s="30"/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13"/>
      <c r="T1197" s="13"/>
      <c r="U1197" s="13"/>
      <c r="V1197" s="13"/>
      <c r="W1197" s="4"/>
      <c r="X1197" s="30"/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13"/>
      <c r="T1198" s="13"/>
      <c r="U1198" s="13"/>
      <c r="V1198" s="13"/>
      <c r="W1198" s="4"/>
      <c r="X1198" s="30"/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13"/>
      <c r="T1199" s="13"/>
      <c r="U1199" s="13"/>
      <c r="V1199" s="13"/>
      <c r="W1199" s="4"/>
      <c r="X1199" s="30"/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13"/>
      <c r="T1200" s="13"/>
      <c r="U1200" s="13"/>
      <c r="V1200" s="13"/>
      <c r="W1200" s="4"/>
      <c r="X1200" s="30"/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13"/>
      <c r="T1201" s="13"/>
      <c r="U1201" s="13"/>
      <c r="V1201" s="13"/>
      <c r="W1201" s="4"/>
      <c r="X1201" s="30"/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13"/>
      <c r="T1202" s="13"/>
      <c r="U1202" s="13"/>
      <c r="V1202" s="13"/>
      <c r="W1202" s="4"/>
      <c r="X1202" s="30"/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13"/>
      <c r="T1203" s="13"/>
      <c r="U1203" s="13"/>
      <c r="V1203" s="13"/>
      <c r="W1203" s="4"/>
      <c r="X1203" s="30"/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13"/>
      <c r="T1204" s="13"/>
      <c r="U1204" s="13"/>
      <c r="V1204" s="13"/>
      <c r="W1204" s="4"/>
      <c r="X1204" s="30"/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13"/>
      <c r="T1205" s="13"/>
      <c r="U1205" s="13"/>
      <c r="V1205" s="13"/>
      <c r="W1205" s="4"/>
      <c r="X1205" s="30"/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13"/>
      <c r="T1206" s="13"/>
      <c r="U1206" s="13"/>
      <c r="V1206" s="13"/>
      <c r="W1206" s="4"/>
      <c r="X1206" s="30"/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13"/>
      <c r="T1207" s="13"/>
      <c r="U1207" s="13"/>
      <c r="V1207" s="13"/>
      <c r="W1207" s="4"/>
      <c r="X1207" s="30"/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13"/>
      <c r="T1208" s="13"/>
      <c r="U1208" s="13"/>
      <c r="V1208" s="13"/>
      <c r="W1208" s="4"/>
      <c r="X1208" s="30"/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13"/>
      <c r="T1209" s="13"/>
      <c r="U1209" s="13"/>
      <c r="V1209" s="13"/>
      <c r="W1209" s="4"/>
      <c r="X1209" s="30"/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13"/>
      <c r="T1210" s="13"/>
      <c r="U1210" s="13"/>
      <c r="V1210" s="13"/>
      <c r="W1210" s="4"/>
      <c r="X1210" s="30"/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13"/>
      <c r="T1211" s="13"/>
      <c r="U1211" s="13"/>
      <c r="V1211" s="13"/>
      <c r="W1211" s="4"/>
      <c r="X1211" s="30"/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13"/>
      <c r="T1212" s="13"/>
      <c r="U1212" s="13"/>
      <c r="V1212" s="13"/>
      <c r="W1212" s="4"/>
      <c r="X1212" s="30"/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13"/>
      <c r="T1213" s="13"/>
      <c r="U1213" s="13"/>
      <c r="V1213" s="13"/>
      <c r="W1213" s="4"/>
      <c r="X1213" s="30"/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13"/>
      <c r="T1214" s="13"/>
      <c r="U1214" s="13"/>
      <c r="V1214" s="13"/>
      <c r="W1214" s="4"/>
      <c r="X1214" s="30"/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13"/>
      <c r="T1215" s="13"/>
      <c r="U1215" s="13"/>
      <c r="V1215" s="13"/>
      <c r="W1215" s="4"/>
      <c r="X1215" s="30"/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13"/>
      <c r="T1216" s="13"/>
      <c r="U1216" s="13"/>
      <c r="V1216" s="13"/>
      <c r="W1216" s="4"/>
      <c r="X1216" s="30"/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13"/>
      <c r="T1217" s="13"/>
      <c r="U1217" s="13"/>
      <c r="V1217" s="13"/>
      <c r="W1217" s="4"/>
      <c r="X1217" s="30"/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13"/>
      <c r="T1218" s="13"/>
      <c r="U1218" s="13"/>
      <c r="V1218" s="13"/>
      <c r="W1218" s="4"/>
      <c r="X1218" s="30"/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13"/>
      <c r="T1219" s="13"/>
      <c r="U1219" s="13"/>
      <c r="V1219" s="13"/>
      <c r="W1219" s="4"/>
      <c r="X1219" s="30"/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13"/>
      <c r="T1220" s="13"/>
      <c r="U1220" s="13"/>
      <c r="V1220" s="13"/>
      <c r="W1220" s="4"/>
      <c r="X1220" s="30"/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13"/>
      <c r="T1221" s="13"/>
      <c r="U1221" s="13"/>
      <c r="V1221" s="13"/>
      <c r="W1221" s="4"/>
      <c r="X1221" s="30"/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13"/>
      <c r="T1222" s="13"/>
      <c r="U1222" s="13"/>
      <c r="V1222" s="13"/>
      <c r="W1222" s="4"/>
      <c r="X1222" s="30"/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13"/>
      <c r="T1223" s="13"/>
      <c r="U1223" s="13"/>
      <c r="V1223" s="13"/>
      <c r="W1223" s="4"/>
      <c r="X1223" s="30"/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13"/>
      <c r="T1224" s="13"/>
      <c r="U1224" s="13"/>
      <c r="V1224" s="13"/>
      <c r="W1224" s="4"/>
      <c r="X1224" s="30"/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13"/>
      <c r="T1225" s="13"/>
      <c r="U1225" s="13"/>
      <c r="V1225" s="13"/>
      <c r="W1225" s="4"/>
      <c r="X1225" s="30"/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13"/>
      <c r="T1226" s="13"/>
      <c r="U1226" s="13"/>
      <c r="V1226" s="13"/>
      <c r="W1226" s="4"/>
      <c r="X1226" s="30"/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13"/>
      <c r="T1227" s="13"/>
      <c r="U1227" s="13"/>
      <c r="V1227" s="13"/>
      <c r="W1227" s="4"/>
      <c r="X1227" s="30"/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13"/>
      <c r="T1228" s="13"/>
      <c r="U1228" s="13"/>
      <c r="V1228" s="13"/>
      <c r="W1228" s="4"/>
      <c r="X1228" s="30"/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13"/>
      <c r="T1229" s="13"/>
      <c r="U1229" s="13"/>
      <c r="V1229" s="13"/>
      <c r="W1229" s="4"/>
      <c r="X1229" s="30"/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13"/>
      <c r="T1230" s="13"/>
      <c r="U1230" s="13"/>
      <c r="V1230" s="13"/>
      <c r="W1230" s="4"/>
      <c r="X1230" s="30"/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13"/>
      <c r="T1231" s="13"/>
      <c r="U1231" s="13"/>
      <c r="V1231" s="13"/>
      <c r="W1231" s="4"/>
      <c r="X1231" s="30"/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13"/>
      <c r="T1232" s="13"/>
      <c r="U1232" s="13"/>
      <c r="V1232" s="13"/>
      <c r="W1232" s="4"/>
      <c r="X1232" s="30"/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13"/>
      <c r="T1233" s="13"/>
      <c r="U1233" s="13"/>
      <c r="V1233" s="13"/>
      <c r="W1233" s="4"/>
      <c r="X1233" s="30"/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13"/>
      <c r="T1234" s="13"/>
      <c r="U1234" s="13"/>
      <c r="V1234" s="13"/>
      <c r="W1234" s="4"/>
      <c r="X1234" s="30"/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13"/>
      <c r="T1235" s="13"/>
      <c r="U1235" s="13"/>
      <c r="V1235" s="13"/>
      <c r="W1235" s="4"/>
      <c r="X1235" s="30"/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13"/>
      <c r="T1236" s="13"/>
      <c r="U1236" s="13"/>
      <c r="V1236" s="13"/>
      <c r="W1236" s="4"/>
      <c r="X1236" s="30"/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13"/>
      <c r="T1237" s="13"/>
      <c r="U1237" s="13"/>
      <c r="V1237" s="13"/>
      <c r="W1237" s="4"/>
      <c r="X1237" s="30"/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13"/>
      <c r="T1238" s="13"/>
      <c r="U1238" s="13"/>
      <c r="V1238" s="13"/>
      <c r="W1238" s="4"/>
      <c r="X1238" s="30"/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13"/>
      <c r="T1239" s="13"/>
      <c r="U1239" s="13"/>
      <c r="V1239" s="13"/>
      <c r="W1239" s="4"/>
      <c r="X1239" s="30"/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13"/>
      <c r="T1240" s="13"/>
      <c r="U1240" s="13"/>
      <c r="V1240" s="13"/>
      <c r="W1240" s="4"/>
      <c r="X1240" s="30"/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13"/>
      <c r="T1241" s="13"/>
      <c r="U1241" s="13"/>
      <c r="V1241" s="13"/>
      <c r="W1241" s="4"/>
      <c r="X1241" s="30"/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13"/>
      <c r="T1242" s="13"/>
      <c r="U1242" s="13"/>
      <c r="V1242" s="13"/>
      <c r="W1242" s="4"/>
      <c r="X1242" s="30"/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13"/>
      <c r="T1243" s="13"/>
      <c r="U1243" s="13"/>
      <c r="V1243" s="13"/>
      <c r="W1243" s="4"/>
      <c r="X1243" s="30"/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13"/>
      <c r="T1244" s="13"/>
      <c r="U1244" s="13"/>
      <c r="V1244" s="13"/>
      <c r="W1244" s="4"/>
      <c r="X1244" s="30"/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13"/>
      <c r="T1245" s="13"/>
      <c r="U1245" s="13"/>
      <c r="V1245" s="13"/>
      <c r="W1245" s="4"/>
      <c r="X1245" s="30"/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13"/>
      <c r="T1246" s="13"/>
      <c r="U1246" s="13"/>
      <c r="V1246" s="13"/>
      <c r="W1246" s="4"/>
      <c r="X1246" s="30"/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13"/>
      <c r="T1247" s="13"/>
      <c r="U1247" s="13"/>
      <c r="V1247" s="13"/>
      <c r="W1247" s="4"/>
      <c r="X1247" s="30"/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13"/>
      <c r="T1248" s="13"/>
      <c r="U1248" s="13"/>
      <c r="V1248" s="13"/>
      <c r="W1248" s="4"/>
      <c r="X1248" s="30"/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13"/>
      <c r="T1249" s="13"/>
      <c r="U1249" s="13"/>
      <c r="V1249" s="13"/>
      <c r="W1249" s="4"/>
      <c r="X1249" s="30"/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13"/>
      <c r="T1250" s="13"/>
      <c r="U1250" s="13"/>
      <c r="V1250" s="13"/>
      <c r="W1250" s="4"/>
      <c r="X1250" s="30"/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13"/>
      <c r="T1251" s="13"/>
      <c r="U1251" s="13"/>
      <c r="V1251" s="13"/>
      <c r="W1251" s="4"/>
      <c r="X1251" s="30"/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13"/>
      <c r="T1252" s="13"/>
      <c r="U1252" s="13"/>
      <c r="V1252" s="13"/>
      <c r="W1252" s="4"/>
      <c r="X1252" s="30"/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13"/>
      <c r="T1253" s="13"/>
      <c r="U1253" s="13"/>
      <c r="V1253" s="13"/>
      <c r="W1253" s="4"/>
      <c r="X1253" s="30"/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13"/>
      <c r="T1254" s="13"/>
      <c r="U1254" s="13"/>
      <c r="V1254" s="13"/>
      <c r="W1254" s="4"/>
      <c r="X1254" s="30"/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13"/>
      <c r="T1255" s="13"/>
      <c r="U1255" s="13"/>
      <c r="V1255" s="13"/>
      <c r="W1255" s="4"/>
      <c r="X1255" s="30"/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13"/>
      <c r="T1256" s="13"/>
      <c r="U1256" s="13"/>
      <c r="V1256" s="13"/>
      <c r="W1256" s="4"/>
      <c r="X1256" s="30"/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13"/>
      <c r="T1257" s="13"/>
      <c r="U1257" s="13"/>
      <c r="V1257" s="13"/>
      <c r="W1257" s="4"/>
      <c r="X1257" s="30"/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13"/>
      <c r="T1258" s="13"/>
      <c r="U1258" s="13"/>
      <c r="V1258" s="13"/>
      <c r="W1258" s="4"/>
      <c r="X1258" s="30"/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13"/>
      <c r="T1259" s="13"/>
      <c r="U1259" s="13"/>
      <c r="V1259" s="13"/>
      <c r="W1259" s="4"/>
      <c r="X1259" s="30"/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13"/>
      <c r="T1260" s="13"/>
      <c r="U1260" s="13"/>
      <c r="V1260" s="13"/>
      <c r="W1260" s="4"/>
      <c r="X1260" s="30"/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13"/>
      <c r="T1261" s="13"/>
      <c r="U1261" s="13"/>
      <c r="V1261" s="13"/>
      <c r="W1261" s="4"/>
      <c r="X1261" s="30"/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13"/>
      <c r="T1262" s="13"/>
      <c r="U1262" s="13"/>
      <c r="V1262" s="13"/>
      <c r="W1262" s="4"/>
      <c r="X1262" s="30"/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13"/>
      <c r="T1263" s="13"/>
      <c r="U1263" s="13"/>
      <c r="V1263" s="13"/>
      <c r="W1263" s="4"/>
      <c r="X1263" s="30"/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13"/>
      <c r="T1264" s="13"/>
      <c r="U1264" s="13"/>
      <c r="V1264" s="13"/>
      <c r="W1264" s="4"/>
      <c r="X1264" s="30"/>
      <c r="Y1264" s="3"/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13"/>
      <c r="T1265" s="13"/>
      <c r="U1265" s="13"/>
      <c r="V1265" s="13"/>
      <c r="W1265" s="4"/>
      <c r="X1265" s="30"/>
      <c r="Y1265" s="3"/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13"/>
      <c r="T1266" s="13"/>
      <c r="U1266" s="13"/>
      <c r="V1266" s="13"/>
      <c r="W1266" s="4"/>
      <c r="X1266" s="30"/>
      <c r="Y1266" s="3"/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13"/>
      <c r="T1267" s="13"/>
      <c r="U1267" s="13"/>
      <c r="V1267" s="13"/>
      <c r="W1267" s="4"/>
      <c r="X1267" s="30"/>
      <c r="Y1267" s="3"/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13"/>
      <c r="T1268" s="13"/>
      <c r="U1268" s="13"/>
      <c r="V1268" s="13"/>
      <c r="W1268" s="4"/>
      <c r="X1268" s="30"/>
      <c r="Y1268" s="3"/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13"/>
      <c r="T1269" s="13"/>
      <c r="U1269" s="13"/>
      <c r="V1269" s="13"/>
      <c r="W1269" s="4"/>
      <c r="X1269" s="30"/>
      <c r="Y1269" s="3"/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13"/>
      <c r="T1270" s="13"/>
      <c r="U1270" s="13"/>
      <c r="V1270" s="13"/>
      <c r="W1270" s="4"/>
      <c r="X1270" s="30"/>
      <c r="Y1270" s="3"/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13"/>
      <c r="T1271" s="13"/>
      <c r="U1271" s="13"/>
      <c r="V1271" s="13"/>
      <c r="W1271" s="4"/>
      <c r="X1271" s="30"/>
      <c r="Y1271" s="3"/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13"/>
      <c r="T1272" s="13"/>
      <c r="U1272" s="13"/>
      <c r="V1272" s="13"/>
      <c r="W1272" s="4"/>
      <c r="X1272" s="30"/>
      <c r="Y1272" s="3"/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13"/>
      <c r="T1273" s="13"/>
      <c r="U1273" s="13"/>
      <c r="V1273" s="13"/>
      <c r="W1273" s="4"/>
      <c r="X1273" s="30"/>
      <c r="Y1273" s="3"/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13"/>
      <c r="T1274" s="13"/>
      <c r="U1274" s="13"/>
      <c r="V1274" s="13"/>
      <c r="W1274" s="4"/>
      <c r="X1274" s="30"/>
      <c r="Y1274" s="3"/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13"/>
      <c r="T1275" s="13"/>
      <c r="U1275" s="13"/>
      <c r="V1275" s="13"/>
      <c r="W1275" s="4"/>
      <c r="X1275" s="30"/>
      <c r="Y1275" s="3"/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13"/>
      <c r="T1276" s="13"/>
      <c r="U1276" s="13"/>
      <c r="V1276" s="13"/>
      <c r="W1276" s="4"/>
      <c r="X1276" s="30"/>
      <c r="Y1276" s="3"/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13"/>
      <c r="T1277" s="13"/>
      <c r="U1277" s="13"/>
      <c r="V1277" s="13"/>
      <c r="W1277" s="4"/>
      <c r="X1277" s="30"/>
      <c r="Y1277" s="3"/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13"/>
      <c r="T1278" s="13"/>
      <c r="U1278" s="13"/>
      <c r="V1278" s="13"/>
      <c r="W1278" s="4"/>
      <c r="X1278" s="30"/>
      <c r="Y1278" s="3"/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13"/>
      <c r="T1279" s="13"/>
      <c r="U1279" s="13"/>
      <c r="V1279" s="13"/>
      <c r="W1279" s="4"/>
      <c r="X1279" s="30"/>
      <c r="Y1279" s="3"/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13"/>
      <c r="T1280" s="13"/>
      <c r="U1280" s="13"/>
      <c r="V1280" s="13"/>
      <c r="W1280" s="4"/>
      <c r="X1280" s="30"/>
      <c r="Y1280" s="3"/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13"/>
      <c r="T1281" s="13"/>
      <c r="U1281" s="13"/>
      <c r="V1281" s="13"/>
      <c r="W1281" s="4"/>
      <c r="X1281" s="30"/>
      <c r="Y1281" s="3"/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13"/>
      <c r="T1282" s="13"/>
      <c r="U1282" s="13"/>
      <c r="V1282" s="13"/>
      <c r="W1282" s="4"/>
      <c r="X1282" s="30"/>
      <c r="Y1282" s="3"/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13"/>
      <c r="T1283" s="13"/>
      <c r="U1283" s="13"/>
      <c r="V1283" s="13"/>
      <c r="W1283" s="4"/>
      <c r="X1283" s="30"/>
      <c r="Y1283" s="3"/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13"/>
      <c r="T1284" s="13"/>
      <c r="U1284" s="13"/>
      <c r="V1284" s="13"/>
      <c r="W1284" s="4"/>
      <c r="X1284" s="30"/>
      <c r="Y1284" s="3"/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13"/>
      <c r="T1285" s="13"/>
      <c r="U1285" s="13"/>
      <c r="V1285" s="13"/>
      <c r="W1285" s="4"/>
      <c r="X1285" s="30"/>
      <c r="Y1285" s="3"/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13"/>
      <c r="T1286" s="13"/>
      <c r="U1286" s="13"/>
      <c r="V1286" s="13"/>
      <c r="W1286" s="4"/>
      <c r="X1286" s="30"/>
      <c r="Y1286" s="3"/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13"/>
      <c r="T1287" s="13"/>
      <c r="U1287" s="13"/>
      <c r="V1287" s="13"/>
      <c r="W1287" s="4"/>
      <c r="X1287" s="30"/>
      <c r="Y1287" s="3"/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13"/>
      <c r="T1288" s="13"/>
      <c r="U1288" s="13"/>
      <c r="V1288" s="13"/>
      <c r="W1288" s="4"/>
      <c r="X1288" s="30"/>
      <c r="Y1288" s="3"/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13"/>
      <c r="T1289" s="13"/>
      <c r="U1289" s="13"/>
      <c r="V1289" s="13"/>
      <c r="W1289" s="4"/>
      <c r="X1289" s="30"/>
      <c r="Y1289" s="20"/>
      <c r="Z1289" s="20"/>
      <c r="AA1289" s="29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</row>
    <row r="1290" spans="1:145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13"/>
      <c r="T1290" s="13"/>
      <c r="U1290" s="13"/>
      <c r="V1290" s="13"/>
      <c r="W1290" s="4"/>
      <c r="X1290" s="30"/>
      <c r="Y1290" s="20"/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</row>
    <row r="1291" spans="1:145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13"/>
      <c r="T1291" s="13"/>
      <c r="U1291" s="13"/>
      <c r="V1291" s="13"/>
      <c r="W1291" s="4"/>
      <c r="X1291" s="30"/>
      <c r="Y1291" s="20"/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</row>
    <row r="1292" spans="1:145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13"/>
      <c r="T1292" s="13"/>
      <c r="U1292" s="13"/>
      <c r="V1292" s="13"/>
      <c r="W1292" s="4"/>
      <c r="X1292" s="30"/>
      <c r="Y1292" s="3"/>
      <c r="Z1292" s="3"/>
      <c r="AA1292" s="30"/>
      <c r="AB1292" s="3"/>
      <c r="AC1292" s="1"/>
      <c r="AD1292" s="3"/>
      <c r="AE1292" s="3"/>
      <c r="AF1292" s="3"/>
      <c r="AG1292" s="3"/>
      <c r="AH1292" s="3"/>
      <c r="AI1292" s="10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13"/>
      <c r="T1293" s="13"/>
      <c r="U1293" s="13"/>
      <c r="V1293" s="13"/>
      <c r="W1293" s="4"/>
      <c r="X1293" s="30"/>
      <c r="Y1293" s="3"/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13"/>
      <c r="T1294" s="13"/>
      <c r="U1294" s="13"/>
      <c r="V1294" s="13"/>
      <c r="W1294" s="4"/>
      <c r="X1294" s="30"/>
      <c r="Y1294" s="3"/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13"/>
      <c r="T1295" s="13"/>
      <c r="U1295" s="13"/>
      <c r="V1295" s="13"/>
      <c r="W1295" s="4"/>
      <c r="X1295" s="30"/>
      <c r="Y1295" s="3"/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13"/>
      <c r="T1296" s="13"/>
      <c r="U1296" s="13"/>
      <c r="V1296" s="13"/>
      <c r="W1296" s="4"/>
      <c r="X1296" s="30"/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13"/>
      <c r="T1297" s="13"/>
      <c r="U1297" s="13"/>
      <c r="V1297" s="13"/>
      <c r="W1297" s="4"/>
      <c r="X1297" s="30"/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13"/>
      <c r="T1298" s="13"/>
      <c r="U1298" s="13"/>
      <c r="V1298" s="13"/>
      <c r="W1298" s="4"/>
      <c r="X1298" s="30"/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13"/>
      <c r="T1299" s="13"/>
      <c r="U1299" s="13"/>
      <c r="V1299" s="13"/>
      <c r="W1299" s="4"/>
      <c r="X1299" s="30"/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13"/>
      <c r="T1300" s="13"/>
      <c r="U1300" s="13"/>
      <c r="V1300" s="13"/>
      <c r="W1300" s="4"/>
      <c r="X1300" s="30"/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13"/>
      <c r="T1301" s="13"/>
      <c r="U1301" s="13"/>
      <c r="V1301" s="13"/>
      <c r="W1301" s="4"/>
      <c r="X1301" s="30"/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13"/>
      <c r="T1302" s="13"/>
      <c r="U1302" s="13"/>
      <c r="V1302" s="13"/>
      <c r="W1302" s="4"/>
      <c r="X1302" s="30"/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13"/>
      <c r="T1303" s="13"/>
      <c r="U1303" s="13"/>
      <c r="V1303" s="13"/>
      <c r="W1303" s="4"/>
      <c r="X1303" s="30"/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13"/>
      <c r="T1304" s="13"/>
      <c r="U1304" s="13"/>
      <c r="V1304" s="13"/>
      <c r="W1304" s="4"/>
      <c r="X1304" s="30"/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13"/>
      <c r="T1305" s="13"/>
      <c r="U1305" s="13"/>
      <c r="V1305" s="13"/>
      <c r="W1305" s="4"/>
      <c r="X1305" s="30"/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13"/>
      <c r="T1306" s="13"/>
      <c r="U1306" s="13"/>
      <c r="V1306" s="13"/>
      <c r="W1306" s="4"/>
      <c r="X1306" s="30"/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13"/>
      <c r="T1307" s="13"/>
      <c r="U1307" s="13"/>
      <c r="V1307" s="13"/>
      <c r="W1307" s="4"/>
      <c r="X1307" s="30"/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13"/>
      <c r="T1308" s="13"/>
      <c r="U1308" s="13"/>
      <c r="V1308" s="13"/>
      <c r="W1308" s="4"/>
      <c r="X1308" s="30"/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13"/>
      <c r="T1309" s="13"/>
      <c r="U1309" s="13"/>
      <c r="V1309" s="13"/>
      <c r="W1309" s="4"/>
      <c r="X1309" s="30"/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13"/>
      <c r="T1310" s="13"/>
      <c r="U1310" s="13"/>
      <c r="V1310" s="13"/>
      <c r="W1310" s="4"/>
      <c r="X1310" s="30"/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13"/>
      <c r="T1311" s="13"/>
      <c r="U1311" s="13"/>
      <c r="V1311" s="13"/>
      <c r="W1311" s="4"/>
      <c r="X1311" s="30"/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13"/>
      <c r="T1312" s="13"/>
      <c r="U1312" s="13"/>
      <c r="V1312" s="13"/>
      <c r="W1312" s="4"/>
      <c r="X1312" s="30"/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13"/>
      <c r="T1313" s="13"/>
      <c r="U1313" s="13"/>
      <c r="V1313" s="13"/>
      <c r="W1313" s="4"/>
      <c r="X1313" s="30"/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13"/>
      <c r="T1314" s="13"/>
      <c r="U1314" s="13"/>
      <c r="V1314" s="13"/>
      <c r="W1314" s="4"/>
      <c r="X1314" s="30"/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13"/>
      <c r="T1315" s="13"/>
      <c r="U1315" s="13"/>
      <c r="V1315" s="13"/>
      <c r="W1315" s="4"/>
      <c r="X1315" s="30"/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13"/>
      <c r="T1316" s="13"/>
      <c r="U1316" s="13"/>
      <c r="V1316" s="13"/>
      <c r="W1316" s="4"/>
      <c r="X1316" s="30"/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13"/>
      <c r="T1317" s="13"/>
      <c r="U1317" s="13"/>
      <c r="V1317" s="13"/>
      <c r="W1317" s="4"/>
      <c r="X1317" s="30"/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13"/>
      <c r="T1318" s="13"/>
      <c r="U1318" s="13"/>
      <c r="V1318" s="13"/>
      <c r="W1318" s="4"/>
      <c r="X1318" s="30"/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13"/>
      <c r="T1319" s="13"/>
      <c r="U1319" s="13"/>
      <c r="V1319" s="13"/>
      <c r="W1319" s="4"/>
      <c r="X1319" s="30"/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13"/>
      <c r="T1320" s="13"/>
      <c r="U1320" s="13"/>
      <c r="V1320" s="13"/>
      <c r="W1320" s="4"/>
      <c r="X1320" s="30"/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13"/>
      <c r="T1321" s="13"/>
      <c r="U1321" s="13"/>
      <c r="V1321" s="13"/>
      <c r="W1321" s="4"/>
      <c r="X1321" s="30"/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13"/>
      <c r="T1322" s="13"/>
      <c r="U1322" s="13"/>
      <c r="V1322" s="13"/>
      <c r="W1322" s="4"/>
      <c r="X1322" s="30"/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13"/>
      <c r="T1323" s="13"/>
      <c r="U1323" s="13"/>
      <c r="V1323" s="13"/>
      <c r="W1323" s="4"/>
      <c r="X1323" s="30"/>
      <c r="Y1323" s="3"/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13"/>
      <c r="T1324" s="13"/>
      <c r="U1324" s="13"/>
      <c r="V1324" s="13"/>
      <c r="W1324" s="4"/>
      <c r="X1324" s="30"/>
      <c r="Y1324" s="3"/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13"/>
      <c r="T1325" s="13"/>
      <c r="U1325" s="13"/>
      <c r="V1325" s="13"/>
      <c r="W1325" s="4"/>
      <c r="X1325" s="30"/>
      <c r="Y1325" s="3"/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13"/>
      <c r="T1326" s="13"/>
      <c r="U1326" s="13"/>
      <c r="V1326" s="13"/>
      <c r="W1326" s="4"/>
      <c r="X1326" s="30"/>
      <c r="Y1326" s="3"/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13"/>
      <c r="T1327" s="13"/>
      <c r="U1327" s="13"/>
      <c r="V1327" s="13"/>
      <c r="W1327" s="4"/>
      <c r="X1327" s="30"/>
      <c r="Y1327" s="3"/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13"/>
      <c r="T1328" s="13"/>
      <c r="U1328" s="13"/>
      <c r="V1328" s="13"/>
      <c r="W1328" s="4"/>
      <c r="X1328" s="30"/>
      <c r="Y1328" s="3"/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13"/>
      <c r="T1329" s="13"/>
      <c r="U1329" s="13"/>
      <c r="V1329" s="13"/>
      <c r="W1329" s="4"/>
      <c r="X1329" s="30"/>
      <c r="Y1329" s="3"/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13"/>
      <c r="T1330" s="13"/>
      <c r="U1330" s="13"/>
      <c r="V1330" s="13"/>
      <c r="W1330" s="4"/>
      <c r="X1330" s="30"/>
      <c r="Y1330" s="3"/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13"/>
      <c r="T1331" s="13"/>
      <c r="U1331" s="13"/>
      <c r="V1331" s="13"/>
      <c r="W1331" s="4"/>
      <c r="X1331" s="30"/>
      <c r="Y1331" s="3"/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13"/>
      <c r="T1332" s="13"/>
      <c r="U1332" s="13"/>
      <c r="V1332" s="13"/>
      <c r="W1332" s="4"/>
      <c r="X1332" s="30"/>
      <c r="Y1332" s="3"/>
      <c r="Z1332" s="3"/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13"/>
      <c r="T1333" s="13"/>
      <c r="U1333" s="13"/>
      <c r="V1333" s="13"/>
      <c r="W1333" s="4"/>
      <c r="X1333" s="30"/>
      <c r="Y1333" s="3"/>
      <c r="Z1333" s="3"/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13"/>
      <c r="T1334" s="13"/>
      <c r="U1334" s="13"/>
      <c r="V1334" s="13"/>
      <c r="W1334" s="4"/>
      <c r="X1334" s="30"/>
      <c r="Y1334" s="3"/>
      <c r="Z1334" s="3"/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13"/>
      <c r="T1335" s="13"/>
      <c r="U1335" s="13"/>
      <c r="V1335" s="13"/>
      <c r="W1335" s="4"/>
      <c r="X1335" s="30"/>
      <c r="Y1335" s="3"/>
      <c r="Z1335" s="3"/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13"/>
      <c r="T1336" s="13"/>
      <c r="U1336" s="13"/>
      <c r="V1336" s="13"/>
      <c r="W1336" s="4"/>
      <c r="X1336" s="30"/>
      <c r="Y1336" s="3"/>
      <c r="Z1336" s="3"/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13"/>
      <c r="T1337" s="13"/>
      <c r="U1337" s="13"/>
      <c r="V1337" s="13"/>
      <c r="W1337" s="4"/>
      <c r="X1337" s="30"/>
      <c r="Y1337" s="3"/>
      <c r="Z1337" s="3"/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13"/>
      <c r="T1338" s="13"/>
      <c r="U1338" s="13"/>
      <c r="V1338" s="13"/>
      <c r="W1338" s="4"/>
      <c r="X1338" s="30"/>
      <c r="Y1338" s="3"/>
      <c r="Z1338" s="3"/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13"/>
      <c r="T1339" s="13"/>
      <c r="U1339" s="13"/>
      <c r="V1339" s="13"/>
      <c r="W1339" s="4"/>
      <c r="X1339" s="30"/>
      <c r="Y1339" s="3"/>
      <c r="Z1339" s="3"/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13"/>
      <c r="T1340" s="13"/>
      <c r="U1340" s="13"/>
      <c r="V1340" s="13"/>
      <c r="W1340" s="4"/>
      <c r="X1340" s="30"/>
      <c r="Y1340" s="3"/>
      <c r="Z1340" s="3"/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13"/>
      <c r="T1341" s="13"/>
      <c r="U1341" s="13"/>
      <c r="V1341" s="13"/>
      <c r="W1341" s="4"/>
      <c r="X1341" s="30"/>
      <c r="Y1341" s="3"/>
      <c r="Z1341" s="3"/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13"/>
      <c r="T1342" s="13"/>
      <c r="U1342" s="13"/>
      <c r="V1342" s="13"/>
      <c r="W1342" s="4"/>
      <c r="X1342" s="30"/>
      <c r="Y1342" s="3"/>
      <c r="Z1342" s="3"/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13"/>
      <c r="T1343" s="13"/>
      <c r="U1343" s="13"/>
      <c r="V1343" s="13"/>
      <c r="W1343" s="4"/>
      <c r="X1343" s="30"/>
      <c r="Y1343" s="3"/>
      <c r="Z1343" s="3"/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13"/>
      <c r="T1344" s="13"/>
      <c r="U1344" s="13"/>
      <c r="V1344" s="13"/>
      <c r="W1344" s="4"/>
      <c r="X1344" s="30"/>
      <c r="Y1344" s="3"/>
      <c r="Z1344" s="3"/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13"/>
      <c r="T1345" s="13"/>
      <c r="U1345" s="13"/>
      <c r="V1345" s="13"/>
      <c r="W1345" s="4"/>
      <c r="X1345" s="30"/>
      <c r="Y1345" s="3"/>
      <c r="Z1345" s="3"/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13"/>
      <c r="T1346" s="13"/>
      <c r="U1346" s="13"/>
      <c r="V1346" s="13"/>
      <c r="W1346" s="4"/>
      <c r="X1346" s="30"/>
      <c r="Y1346" s="3"/>
      <c r="Z1346" s="3"/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13"/>
      <c r="T1347" s="13"/>
      <c r="U1347" s="13"/>
      <c r="V1347" s="13"/>
      <c r="W1347" s="4"/>
      <c r="X1347" s="30"/>
      <c r="Y1347" s="3"/>
      <c r="Z1347" s="3"/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13"/>
      <c r="T1348" s="13"/>
      <c r="U1348" s="13"/>
      <c r="V1348" s="13"/>
      <c r="W1348" s="4"/>
      <c r="X1348" s="30"/>
      <c r="Y1348" s="3"/>
      <c r="Z1348" s="3"/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13"/>
      <c r="T1349" s="13"/>
      <c r="U1349" s="13"/>
      <c r="V1349" s="13"/>
      <c r="W1349" s="4"/>
      <c r="X1349" s="30"/>
      <c r="Y1349" s="3"/>
      <c r="Z1349" s="3"/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13"/>
      <c r="T1350" s="13"/>
      <c r="U1350" s="13"/>
      <c r="V1350" s="13"/>
      <c r="W1350" s="4"/>
      <c r="X1350" s="30"/>
      <c r="Y1350" s="3"/>
      <c r="Z1350" s="3"/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13"/>
      <c r="T1351" s="13"/>
      <c r="U1351" s="13"/>
      <c r="V1351" s="13"/>
      <c r="W1351" s="4"/>
      <c r="X1351" s="30"/>
      <c r="Y1351" s="3"/>
      <c r="Z1351" s="3"/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13"/>
      <c r="T1352" s="13"/>
      <c r="U1352" s="13"/>
      <c r="V1352" s="13"/>
      <c r="W1352" s="4"/>
      <c r="X1352" s="30"/>
      <c r="Y1352" s="3"/>
      <c r="Z1352" s="3"/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13"/>
      <c r="T1353" s="13"/>
      <c r="U1353" s="13"/>
      <c r="V1353" s="13"/>
      <c r="W1353" s="4"/>
      <c r="X1353" s="30"/>
      <c r="Y1353" s="3"/>
      <c r="Z1353" s="3"/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13"/>
      <c r="T1354" s="13"/>
      <c r="U1354" s="13"/>
      <c r="V1354" s="13"/>
      <c r="W1354" s="4"/>
      <c r="X1354" s="30"/>
      <c r="Y1354" s="3"/>
      <c r="Z1354" s="3"/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13"/>
      <c r="T1355" s="13"/>
      <c r="U1355" s="13"/>
      <c r="V1355" s="13"/>
      <c r="W1355" s="4"/>
      <c r="X1355" s="30"/>
      <c r="Y1355" s="3"/>
      <c r="Z1355" s="3"/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13"/>
      <c r="T1356" s="13"/>
      <c r="U1356" s="13"/>
      <c r="V1356" s="13"/>
      <c r="W1356" s="4"/>
      <c r="X1356" s="30"/>
      <c r="Y1356" s="3"/>
      <c r="Z1356" s="3"/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13"/>
      <c r="T1357" s="13"/>
      <c r="U1357" s="13"/>
      <c r="V1357" s="13"/>
      <c r="W1357" s="4"/>
      <c r="X1357" s="30"/>
      <c r="Y1357" s="3"/>
      <c r="Z1357" s="3"/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13"/>
      <c r="T1358" s="13"/>
      <c r="U1358" s="13"/>
      <c r="V1358" s="13"/>
      <c r="W1358" s="4"/>
      <c r="X1358" s="30"/>
      <c r="Y1358" s="3"/>
      <c r="Z1358" s="3"/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13"/>
      <c r="T1359" s="13"/>
      <c r="U1359" s="13"/>
      <c r="V1359" s="13"/>
      <c r="W1359" s="4"/>
      <c r="X1359" s="30"/>
      <c r="Y1359" s="3"/>
      <c r="Z1359" s="3"/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13"/>
      <c r="T1360" s="13"/>
      <c r="U1360" s="13"/>
      <c r="V1360" s="13"/>
      <c r="W1360" s="4"/>
      <c r="X1360" s="30"/>
      <c r="Y1360" s="3"/>
      <c r="Z1360" s="3"/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13"/>
      <c r="T1361" s="13"/>
      <c r="U1361" s="13"/>
      <c r="V1361" s="13"/>
      <c r="W1361" s="4"/>
      <c r="X1361" s="30"/>
      <c r="Y1361" s="3"/>
      <c r="Z1361" s="3"/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13"/>
      <c r="T1362" s="13"/>
      <c r="U1362" s="13"/>
      <c r="V1362" s="13"/>
      <c r="W1362" s="4"/>
      <c r="X1362" s="30"/>
      <c r="Y1362" s="3"/>
      <c r="Z1362" s="3"/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13"/>
      <c r="T1363" s="13"/>
      <c r="U1363" s="13"/>
      <c r="V1363" s="13"/>
      <c r="W1363" s="4"/>
      <c r="X1363" s="30"/>
      <c r="Y1363" s="3"/>
      <c r="Z1363" s="3"/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13"/>
      <c r="T1364" s="13"/>
      <c r="U1364" s="13"/>
      <c r="V1364" s="13"/>
      <c r="W1364" s="4"/>
      <c r="X1364" s="30"/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13"/>
      <c r="T1365" s="13"/>
      <c r="U1365" s="13"/>
      <c r="V1365" s="13"/>
      <c r="W1365" s="4"/>
      <c r="X1365" s="30"/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13"/>
      <c r="T1366" s="13"/>
      <c r="U1366" s="13"/>
      <c r="V1366" s="13"/>
      <c r="W1366" s="4"/>
      <c r="X1366" s="30"/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13"/>
      <c r="T1367" s="13"/>
      <c r="U1367" s="13"/>
      <c r="V1367" s="13"/>
      <c r="W1367" s="4"/>
      <c r="X1367" s="30"/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13"/>
      <c r="T1368" s="13"/>
      <c r="U1368" s="13"/>
      <c r="V1368" s="13"/>
      <c r="W1368" s="4"/>
      <c r="X1368" s="30"/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13"/>
      <c r="T1369" s="13"/>
      <c r="U1369" s="13"/>
      <c r="V1369" s="13"/>
      <c r="W1369" s="4"/>
      <c r="X1369" s="30"/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13"/>
      <c r="T1370" s="13"/>
      <c r="U1370" s="13"/>
      <c r="V1370" s="13"/>
      <c r="W1370" s="4"/>
      <c r="X1370" s="30"/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13"/>
      <c r="T1371" s="13"/>
      <c r="U1371" s="13"/>
      <c r="V1371" s="13"/>
      <c r="W1371" s="4"/>
      <c r="X1371" s="30"/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13"/>
      <c r="T1372" s="13"/>
      <c r="U1372" s="13"/>
      <c r="V1372" s="13"/>
      <c r="W1372" s="4"/>
      <c r="X1372" s="30"/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13"/>
      <c r="T1373" s="13"/>
      <c r="U1373" s="13"/>
      <c r="V1373" s="13"/>
      <c r="W1373" s="4"/>
      <c r="X1373" s="30"/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13"/>
      <c r="T1374" s="13"/>
      <c r="U1374" s="13"/>
      <c r="V1374" s="13"/>
      <c r="W1374" s="4"/>
      <c r="X1374" s="30"/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13"/>
      <c r="T1375" s="13"/>
      <c r="U1375" s="13"/>
      <c r="V1375" s="13"/>
      <c r="W1375" s="4"/>
      <c r="X1375" s="30"/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13"/>
      <c r="T1376" s="13"/>
      <c r="U1376" s="13"/>
      <c r="V1376" s="13"/>
      <c r="W1376" s="4"/>
      <c r="X1376" s="30"/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13"/>
      <c r="T1377" s="13"/>
      <c r="U1377" s="13"/>
      <c r="V1377" s="13"/>
      <c r="W1377" s="4"/>
      <c r="X1377" s="30"/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13"/>
      <c r="T1378" s="13"/>
      <c r="U1378" s="13"/>
      <c r="V1378" s="13"/>
      <c r="W1378" s="4"/>
      <c r="X1378" s="30"/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13"/>
      <c r="T1379" s="13"/>
      <c r="U1379" s="13"/>
      <c r="V1379" s="13"/>
      <c r="W1379" s="4"/>
      <c r="X1379" s="30"/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13"/>
      <c r="T1380" s="13"/>
      <c r="U1380" s="13"/>
      <c r="V1380" s="13"/>
      <c r="W1380" s="4"/>
      <c r="X1380" s="30"/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13"/>
      <c r="T1381" s="13"/>
      <c r="U1381" s="13"/>
      <c r="V1381" s="13"/>
      <c r="W1381" s="4"/>
      <c r="X1381" s="30"/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13"/>
      <c r="T1382" s="13"/>
      <c r="U1382" s="13"/>
      <c r="V1382" s="13"/>
      <c r="W1382" s="4"/>
      <c r="X1382" s="30"/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13"/>
      <c r="T1383" s="13"/>
      <c r="U1383" s="13"/>
      <c r="V1383" s="13"/>
      <c r="W1383" s="4"/>
      <c r="X1383" s="30"/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13"/>
      <c r="T1384" s="13"/>
      <c r="U1384" s="13"/>
      <c r="V1384" s="13"/>
      <c r="W1384" s="4"/>
      <c r="X1384" s="30"/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13"/>
      <c r="T1385" s="13"/>
      <c r="U1385" s="13"/>
      <c r="V1385" s="13"/>
      <c r="W1385" s="4"/>
      <c r="X1385" s="30"/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13"/>
      <c r="T1386" s="13"/>
      <c r="U1386" s="13"/>
      <c r="V1386" s="13"/>
      <c r="W1386" s="4"/>
      <c r="X1386" s="30"/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13"/>
      <c r="T1387" s="13"/>
      <c r="U1387" s="13"/>
      <c r="V1387" s="13"/>
      <c r="W1387" s="4"/>
      <c r="X1387" s="30"/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13"/>
      <c r="T1388" s="13"/>
      <c r="U1388" s="13"/>
      <c r="V1388" s="13"/>
      <c r="W1388" s="4"/>
      <c r="X1388" s="30"/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13"/>
      <c r="T1389" s="13"/>
      <c r="U1389" s="13"/>
      <c r="V1389" s="13"/>
      <c r="W1389" s="4"/>
      <c r="X1389" s="30"/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13"/>
      <c r="T1390" s="13"/>
      <c r="U1390" s="13"/>
      <c r="V1390" s="13"/>
      <c r="W1390" s="4"/>
      <c r="X1390" s="30"/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13"/>
      <c r="T1391" s="13"/>
      <c r="U1391" s="13"/>
      <c r="V1391" s="13"/>
      <c r="W1391" s="4"/>
      <c r="X1391" s="30"/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13"/>
      <c r="T1392" s="13"/>
      <c r="U1392" s="13"/>
      <c r="V1392" s="13"/>
      <c r="W1392" s="4"/>
      <c r="X1392" s="30"/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13"/>
      <c r="T1393" s="13"/>
      <c r="U1393" s="13"/>
      <c r="V1393" s="13"/>
      <c r="W1393" s="4"/>
      <c r="X1393" s="30"/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13"/>
      <c r="T1394" s="13"/>
      <c r="U1394" s="13"/>
      <c r="V1394" s="13"/>
      <c r="W1394" s="4"/>
      <c r="X1394" s="30"/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13"/>
      <c r="T1395" s="13"/>
      <c r="U1395" s="13"/>
      <c r="V1395" s="13"/>
      <c r="W1395" s="4"/>
      <c r="X1395" s="30"/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13"/>
      <c r="T1396" s="13"/>
      <c r="U1396" s="13"/>
      <c r="V1396" s="13"/>
      <c r="W1396" s="4"/>
      <c r="X1396" s="30"/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13"/>
      <c r="T1397" s="13"/>
      <c r="U1397" s="13"/>
      <c r="V1397" s="13"/>
      <c r="W1397" s="4"/>
      <c r="X1397" s="30"/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13"/>
      <c r="T1398" s="13"/>
      <c r="U1398" s="13"/>
      <c r="V1398" s="13"/>
      <c r="W1398" s="4"/>
      <c r="X1398" s="30"/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13"/>
      <c r="T1399" s="13"/>
      <c r="U1399" s="13"/>
      <c r="V1399" s="13"/>
      <c r="W1399" s="4"/>
      <c r="X1399" s="30"/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13"/>
      <c r="T1400" s="13"/>
      <c r="U1400" s="13"/>
      <c r="V1400" s="13"/>
      <c r="W1400" s="4"/>
      <c r="X1400" s="30"/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13"/>
      <c r="T1401" s="13"/>
      <c r="U1401" s="13"/>
      <c r="V1401" s="13"/>
      <c r="W1401" s="4"/>
      <c r="X1401" s="30"/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13"/>
      <c r="T1402" s="13"/>
      <c r="U1402" s="13"/>
      <c r="V1402" s="13"/>
      <c r="W1402" s="4"/>
      <c r="X1402" s="30"/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13"/>
      <c r="T1403" s="13"/>
      <c r="U1403" s="13"/>
      <c r="V1403" s="13"/>
      <c r="W1403" s="4"/>
      <c r="X1403" s="30"/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13"/>
      <c r="T1404" s="13"/>
      <c r="U1404" s="13"/>
      <c r="V1404" s="13"/>
      <c r="W1404" s="4"/>
      <c r="X1404" s="30"/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13"/>
      <c r="T1405" s="13"/>
      <c r="U1405" s="13"/>
      <c r="V1405" s="13"/>
      <c r="W1405" s="4"/>
      <c r="X1405" s="30"/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13"/>
      <c r="T1406" s="13"/>
      <c r="U1406" s="13"/>
      <c r="V1406" s="13"/>
      <c r="W1406" s="4"/>
      <c r="X1406" s="30"/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13"/>
      <c r="T1407" s="13"/>
      <c r="U1407" s="13"/>
      <c r="V1407" s="13"/>
      <c r="W1407" s="4"/>
      <c r="X1407" s="30"/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13"/>
      <c r="T1408" s="13"/>
      <c r="U1408" s="13"/>
      <c r="V1408" s="13"/>
      <c r="W1408" s="4"/>
      <c r="X1408" s="30"/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13"/>
      <c r="T1409" s="13"/>
      <c r="U1409" s="13"/>
      <c r="V1409" s="13"/>
      <c r="W1409" s="4"/>
      <c r="X1409" s="30"/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13"/>
      <c r="T1410" s="13"/>
      <c r="U1410" s="13"/>
      <c r="V1410" s="13"/>
      <c r="W1410" s="4"/>
      <c r="X1410" s="30"/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13"/>
      <c r="T1411" s="13"/>
      <c r="U1411" s="13"/>
      <c r="V1411" s="13"/>
      <c r="W1411" s="4"/>
      <c r="X1411" s="30"/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13"/>
      <c r="T1412" s="13"/>
      <c r="U1412" s="13"/>
      <c r="V1412" s="13"/>
      <c r="W1412" s="4"/>
      <c r="X1412" s="30"/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13"/>
      <c r="T1413" s="13"/>
      <c r="U1413" s="13"/>
      <c r="V1413" s="13"/>
      <c r="W1413" s="4"/>
      <c r="X1413" s="30"/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13"/>
      <c r="T1414" s="13"/>
      <c r="U1414" s="13"/>
      <c r="V1414" s="13"/>
      <c r="W1414" s="4"/>
      <c r="X1414" s="30"/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13"/>
      <c r="T1415" s="13"/>
      <c r="U1415" s="13"/>
      <c r="V1415" s="13"/>
      <c r="W1415" s="4"/>
      <c r="X1415" s="30"/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13"/>
      <c r="T1416" s="13"/>
      <c r="U1416" s="13"/>
      <c r="V1416" s="13"/>
      <c r="W1416" s="4"/>
      <c r="X1416" s="30"/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13"/>
      <c r="T1417" s="13"/>
      <c r="U1417" s="13"/>
      <c r="V1417" s="13"/>
      <c r="W1417" s="4"/>
      <c r="X1417" s="30"/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13"/>
      <c r="T1418" s="13"/>
      <c r="U1418" s="13"/>
      <c r="V1418" s="13"/>
      <c r="W1418" s="4"/>
      <c r="X1418" s="30"/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13"/>
      <c r="T1419" s="13"/>
      <c r="U1419" s="13"/>
      <c r="V1419" s="13"/>
      <c r="W1419" s="4"/>
      <c r="X1419" s="30"/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13"/>
      <c r="T1420" s="13"/>
      <c r="U1420" s="13"/>
      <c r="V1420" s="13"/>
      <c r="W1420" s="4"/>
      <c r="X1420" s="30"/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13"/>
      <c r="T1421" s="13"/>
      <c r="U1421" s="13"/>
      <c r="V1421" s="13"/>
      <c r="W1421" s="4"/>
      <c r="X1421" s="30"/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13"/>
      <c r="T1422" s="13"/>
      <c r="U1422" s="13"/>
      <c r="V1422" s="13"/>
      <c r="W1422" s="4"/>
      <c r="X1422" s="30"/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13"/>
      <c r="T1423" s="13"/>
      <c r="U1423" s="13"/>
      <c r="V1423" s="13"/>
      <c r="W1423" s="4"/>
      <c r="X1423" s="30"/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13"/>
      <c r="T1424" s="13"/>
      <c r="U1424" s="13"/>
      <c r="V1424" s="13"/>
      <c r="W1424" s="4"/>
      <c r="X1424" s="30"/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13"/>
      <c r="T1425" s="13"/>
      <c r="U1425" s="13"/>
      <c r="V1425" s="13"/>
      <c r="W1425" s="4"/>
      <c r="X1425" s="30"/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13"/>
      <c r="T1426" s="13"/>
      <c r="U1426" s="13"/>
      <c r="V1426" s="13"/>
      <c r="W1426" s="4"/>
      <c r="X1426" s="30"/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13"/>
      <c r="T1427" s="13"/>
      <c r="U1427" s="13"/>
      <c r="V1427" s="13"/>
      <c r="W1427" s="4"/>
      <c r="X1427" s="30"/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13"/>
      <c r="T1428" s="13"/>
      <c r="U1428" s="13"/>
      <c r="V1428" s="13"/>
      <c r="W1428" s="4"/>
      <c r="X1428" s="30"/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13"/>
      <c r="T1429" s="13"/>
      <c r="U1429" s="13"/>
      <c r="V1429" s="13"/>
      <c r="W1429" s="4"/>
      <c r="X1429" s="30"/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13"/>
      <c r="T1430" s="13"/>
      <c r="U1430" s="13"/>
      <c r="V1430" s="13"/>
      <c r="W1430" s="4"/>
      <c r="X1430" s="30"/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13"/>
      <c r="T1431" s="13"/>
      <c r="U1431" s="13"/>
      <c r="V1431" s="13"/>
      <c r="W1431" s="4"/>
      <c r="X1431" s="30"/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13"/>
      <c r="T1432" s="13"/>
      <c r="U1432" s="13"/>
      <c r="V1432" s="13"/>
      <c r="W1432" s="4"/>
      <c r="X1432" s="30"/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13"/>
      <c r="T1433" s="13"/>
      <c r="U1433" s="13"/>
      <c r="V1433" s="13"/>
      <c r="W1433" s="4"/>
      <c r="X1433" s="30"/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13"/>
      <c r="T1434" s="13"/>
      <c r="U1434" s="13"/>
      <c r="V1434" s="13"/>
      <c r="W1434" s="4"/>
      <c r="X1434" s="30"/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13"/>
      <c r="T1435" s="13"/>
      <c r="U1435" s="13"/>
      <c r="V1435" s="13"/>
      <c r="W1435" s="4"/>
      <c r="X1435" s="30"/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13"/>
      <c r="T1436" s="13"/>
      <c r="U1436" s="13"/>
      <c r="V1436" s="13"/>
      <c r="W1436" s="4"/>
      <c r="X1436" s="30"/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13"/>
      <c r="T1437" s="13"/>
      <c r="U1437" s="13"/>
      <c r="V1437" s="13"/>
      <c r="W1437" s="4"/>
      <c r="X1437" s="30"/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13"/>
      <c r="T1438" s="13"/>
      <c r="U1438" s="13"/>
      <c r="V1438" s="13"/>
      <c r="W1438" s="4"/>
      <c r="X1438" s="30"/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13"/>
      <c r="T1439" s="13"/>
      <c r="U1439" s="13"/>
      <c r="V1439" s="13"/>
      <c r="W1439" s="4"/>
      <c r="X1439" s="30"/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13"/>
      <c r="T1440" s="13"/>
      <c r="U1440" s="13"/>
      <c r="V1440" s="13"/>
      <c r="W1440" s="4"/>
      <c r="X1440" s="30"/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13"/>
      <c r="T1441" s="13"/>
      <c r="U1441" s="13"/>
      <c r="V1441" s="13"/>
      <c r="W1441" s="4"/>
      <c r="X1441" s="30"/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13"/>
      <c r="T1442" s="13"/>
      <c r="U1442" s="13"/>
      <c r="V1442" s="13"/>
      <c r="W1442" s="4"/>
      <c r="X1442" s="30"/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13"/>
      <c r="T1443" s="13"/>
      <c r="U1443" s="13"/>
      <c r="V1443" s="13"/>
      <c r="W1443" s="4"/>
      <c r="X1443" s="30"/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13"/>
      <c r="T1444" s="13"/>
      <c r="U1444" s="13"/>
      <c r="V1444" s="13"/>
      <c r="W1444" s="4"/>
      <c r="X1444" s="30"/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13"/>
      <c r="T1445" s="13"/>
      <c r="U1445" s="13"/>
      <c r="V1445" s="13"/>
      <c r="W1445" s="4"/>
      <c r="X1445" s="30"/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13"/>
      <c r="T1446" s="13"/>
      <c r="U1446" s="13"/>
      <c r="V1446" s="13"/>
      <c r="W1446" s="4"/>
      <c r="X1446" s="30"/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13"/>
      <c r="T1447" s="13"/>
      <c r="U1447" s="13"/>
      <c r="V1447" s="13"/>
      <c r="W1447" s="4"/>
      <c r="X1447" s="30"/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13"/>
      <c r="T1448" s="13"/>
      <c r="U1448" s="13"/>
      <c r="V1448" s="13"/>
      <c r="W1448" s="4"/>
      <c r="X1448" s="30"/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13"/>
      <c r="T1449" s="13"/>
      <c r="U1449" s="13"/>
      <c r="V1449" s="13"/>
      <c r="W1449" s="4"/>
      <c r="X1449" s="30"/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13"/>
      <c r="T1450" s="13"/>
      <c r="U1450" s="13"/>
      <c r="V1450" s="13"/>
      <c r="W1450" s="4"/>
      <c r="X1450" s="30"/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13"/>
      <c r="T1451" s="13"/>
      <c r="U1451" s="13"/>
      <c r="V1451" s="13"/>
      <c r="W1451" s="4"/>
      <c r="X1451" s="30"/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13"/>
      <c r="T1452" s="13"/>
      <c r="U1452" s="13"/>
      <c r="V1452" s="13"/>
      <c r="W1452" s="4"/>
      <c r="X1452" s="30"/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13"/>
      <c r="T1453" s="13"/>
      <c r="U1453" s="13"/>
      <c r="V1453" s="13"/>
      <c r="W1453" s="4"/>
      <c r="X1453" s="30"/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13"/>
      <c r="T1454" s="13"/>
      <c r="U1454" s="13"/>
      <c r="V1454" s="13"/>
      <c r="W1454" s="4"/>
      <c r="X1454" s="30"/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13"/>
      <c r="T1455" s="13"/>
      <c r="U1455" s="13"/>
      <c r="V1455" s="13"/>
      <c r="W1455" s="4"/>
      <c r="X1455" s="30"/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13"/>
      <c r="T1456" s="13"/>
      <c r="U1456" s="13"/>
      <c r="V1456" s="13"/>
      <c r="W1456" s="4"/>
      <c r="X1456" s="30"/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13"/>
      <c r="T1457" s="13"/>
      <c r="U1457" s="13"/>
      <c r="V1457" s="13"/>
      <c r="W1457" s="4"/>
      <c r="X1457" s="30"/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13"/>
      <c r="T1458" s="13"/>
      <c r="U1458" s="13"/>
      <c r="V1458" s="13"/>
      <c r="W1458" s="4"/>
      <c r="X1458" s="30"/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13"/>
      <c r="T1459" s="13"/>
      <c r="U1459" s="13"/>
      <c r="V1459" s="13"/>
      <c r="W1459" s="4"/>
      <c r="X1459" s="30"/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13"/>
      <c r="T1460" s="13"/>
      <c r="U1460" s="13"/>
      <c r="V1460" s="13"/>
      <c r="W1460" s="4"/>
      <c r="X1460" s="30"/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13"/>
      <c r="T1461" s="13"/>
      <c r="U1461" s="13"/>
      <c r="V1461" s="13"/>
      <c r="W1461" s="4"/>
      <c r="X1461" s="30"/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13"/>
      <c r="T1462" s="13"/>
      <c r="U1462" s="13"/>
      <c r="V1462" s="13"/>
      <c r="W1462" s="4"/>
      <c r="X1462" s="30"/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13"/>
      <c r="T1463" s="13"/>
      <c r="U1463" s="13"/>
      <c r="V1463" s="13"/>
      <c r="W1463" s="4"/>
      <c r="X1463" s="30"/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13"/>
      <c r="T1464" s="13"/>
      <c r="U1464" s="13"/>
      <c r="V1464" s="13"/>
      <c r="W1464" s="4"/>
      <c r="X1464" s="30"/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13"/>
      <c r="T1465" s="13"/>
      <c r="U1465" s="13"/>
      <c r="V1465" s="13"/>
      <c r="W1465" s="4"/>
      <c r="X1465" s="30"/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13"/>
      <c r="T1466" s="13"/>
      <c r="U1466" s="13"/>
      <c r="V1466" s="13"/>
      <c r="W1466" s="4"/>
      <c r="X1466" s="30"/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13"/>
      <c r="T1467" s="13"/>
      <c r="U1467" s="13"/>
      <c r="V1467" s="13"/>
      <c r="W1467" s="4"/>
      <c r="X1467" s="30"/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13"/>
      <c r="T1468" s="13"/>
      <c r="U1468" s="13"/>
      <c r="V1468" s="13"/>
      <c r="W1468" s="4"/>
      <c r="X1468" s="30"/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13"/>
      <c r="T1469" s="13"/>
      <c r="U1469" s="13"/>
      <c r="V1469" s="13"/>
      <c r="W1469" s="4"/>
      <c r="X1469" s="30"/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13"/>
      <c r="T1470" s="13"/>
      <c r="U1470" s="13"/>
      <c r="V1470" s="13"/>
      <c r="W1470" s="4"/>
      <c r="X1470" s="30"/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13"/>
      <c r="T1471" s="13"/>
      <c r="U1471" s="13"/>
      <c r="V1471" s="13"/>
      <c r="W1471" s="4"/>
      <c r="X1471" s="30"/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13"/>
      <c r="T1472" s="13"/>
      <c r="U1472" s="13"/>
      <c r="V1472" s="13"/>
      <c r="W1472" s="4"/>
      <c r="X1472" s="30"/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13"/>
      <c r="T1473" s="13"/>
      <c r="U1473" s="13"/>
      <c r="V1473" s="13"/>
      <c r="W1473" s="4"/>
      <c r="X1473" s="30"/>
      <c r="Y1473" s="20"/>
      <c r="Z1473" s="20"/>
      <c r="AA1473" s="29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</row>
    <row r="1474" spans="1:145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13"/>
      <c r="T1474" s="13"/>
      <c r="U1474" s="13"/>
      <c r="V1474" s="13"/>
      <c r="W1474" s="4"/>
      <c r="X1474" s="30"/>
      <c r="Y1474" s="3"/>
      <c r="Z1474" s="3"/>
      <c r="AA1474" s="30"/>
      <c r="AB1474" s="3"/>
      <c r="AC1474" s="1"/>
      <c r="AD1474" s="3"/>
      <c r="AE1474" s="3"/>
      <c r="AF1474" s="3"/>
      <c r="AG1474" s="3"/>
      <c r="AH1474" s="3"/>
      <c r="AI1474" s="10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13"/>
      <c r="T1475" s="13"/>
      <c r="U1475" s="13"/>
      <c r="V1475" s="13"/>
      <c r="W1475" s="4"/>
      <c r="X1475" s="30"/>
      <c r="Y1475" s="20"/>
      <c r="Z1475" s="20"/>
      <c r="AA1475" s="29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</row>
    <row r="1476" spans="1:145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13"/>
      <c r="T1476" s="13"/>
      <c r="U1476" s="13"/>
      <c r="V1476" s="13"/>
      <c r="W1476" s="4"/>
      <c r="X1476" s="30"/>
      <c r="Y1476" s="3"/>
      <c r="Z1476" s="3"/>
      <c r="AA1476" s="30"/>
      <c r="AB1476" s="3"/>
      <c r="AC1476" s="1"/>
      <c r="AD1476" s="3"/>
      <c r="AE1476" s="3"/>
      <c r="AF1476" s="3"/>
      <c r="AG1476" s="3"/>
      <c r="AH1476" s="3"/>
      <c r="AI1476" s="10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13"/>
      <c r="T1477" s="13"/>
      <c r="U1477" s="13"/>
      <c r="V1477" s="13"/>
      <c r="W1477" s="4"/>
      <c r="X1477" s="30"/>
      <c r="Y1477" s="3"/>
      <c r="Z1477" s="3"/>
      <c r="AA1477" s="30"/>
      <c r="AB1477" s="3"/>
      <c r="AC1477" s="1"/>
      <c r="AD1477" s="3"/>
      <c r="AE1477" s="3"/>
      <c r="AF1477" s="3"/>
      <c r="AG1477" s="3"/>
      <c r="AH1477" s="3"/>
      <c r="AI1477" s="10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13"/>
      <c r="T1478" s="13"/>
      <c r="U1478" s="13"/>
      <c r="V1478" s="13"/>
      <c r="W1478" s="4"/>
      <c r="X1478" s="30"/>
      <c r="Y1478" s="3"/>
      <c r="Z1478" s="3"/>
      <c r="AA1478" s="30"/>
      <c r="AB1478" s="3"/>
      <c r="AC1478" s="1"/>
      <c r="AD1478" s="3"/>
      <c r="AE1478" s="3"/>
      <c r="AF1478" s="3"/>
      <c r="AG1478" s="3"/>
      <c r="AH1478" s="3"/>
      <c r="AI1478" s="10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13"/>
      <c r="T1479" s="13"/>
      <c r="U1479" s="13"/>
      <c r="V1479" s="13"/>
      <c r="W1479" s="4"/>
      <c r="X1479" s="30"/>
      <c r="Y1479" s="3"/>
      <c r="Z1479" s="3"/>
      <c r="AA1479" s="30"/>
      <c r="AB1479" s="3"/>
      <c r="AC1479" s="1"/>
      <c r="AD1479" s="3"/>
      <c r="AE1479" s="3"/>
      <c r="AF1479" s="3"/>
      <c r="AG1479" s="3"/>
      <c r="AH1479" s="3"/>
      <c r="AI1479" s="10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13"/>
      <c r="T1480" s="13"/>
      <c r="U1480" s="13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13"/>
      <c r="T1481" s="13"/>
      <c r="U1481" s="13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13"/>
      <c r="T1482" s="13"/>
      <c r="U1482" s="13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13"/>
      <c r="T1483" s="13"/>
      <c r="U1483" s="13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13"/>
      <c r="T1484" s="13"/>
      <c r="U1484" s="13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13"/>
      <c r="T1485" s="13"/>
      <c r="U1485" s="13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13"/>
      <c r="T1486" s="13"/>
      <c r="U1486" s="13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13"/>
      <c r="T1487" s="13"/>
      <c r="U1487" s="13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13"/>
      <c r="T1488" s="13"/>
      <c r="U1488" s="13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13"/>
      <c r="T1489" s="13"/>
      <c r="U1489" s="13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13"/>
      <c r="T1490" s="13"/>
      <c r="U1490" s="13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13"/>
      <c r="T1491" s="13"/>
      <c r="U1491" s="13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13"/>
      <c r="T1492" s="13"/>
      <c r="U1492" s="13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13"/>
      <c r="T1493" s="13"/>
      <c r="U1493" s="13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13"/>
      <c r="T1494" s="13"/>
      <c r="U1494" s="13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13"/>
      <c r="T1495" s="13"/>
      <c r="U1495" s="13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13"/>
      <c r="T1496" s="13"/>
      <c r="U1496" s="13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13"/>
      <c r="T1497" s="13"/>
      <c r="U1497" s="13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13"/>
      <c r="T1498" s="13"/>
      <c r="U1498" s="13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13"/>
      <c r="T1499" s="13"/>
      <c r="U1499" s="13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13"/>
      <c r="T1500" s="13"/>
      <c r="U1500" s="13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13"/>
      <c r="T1501" s="13"/>
      <c r="U1501" s="13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13"/>
      <c r="T1502" s="13"/>
      <c r="U1502" s="13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13"/>
      <c r="T1503" s="13"/>
      <c r="U1503" s="13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13"/>
      <c r="T1504" s="13"/>
      <c r="U1504" s="13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13"/>
      <c r="T1505" s="13"/>
      <c r="U1505" s="13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13"/>
      <c r="T1506" s="13"/>
      <c r="U1506" s="13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13"/>
      <c r="T1507" s="13"/>
      <c r="U1507" s="13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13"/>
      <c r="T1508" s="13"/>
      <c r="U1508" s="13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13"/>
      <c r="T1509" s="13"/>
      <c r="U1509" s="13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13"/>
      <c r="T1510" s="13"/>
      <c r="U1510" s="13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13"/>
      <c r="T1511" s="13"/>
      <c r="U1511" s="13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13"/>
      <c r="T1512" s="13"/>
      <c r="U1512" s="13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13"/>
      <c r="T1513" s="13"/>
      <c r="U1513" s="13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13"/>
      <c r="T1514" s="13"/>
      <c r="U1514" s="13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13"/>
      <c r="T1515" s="13"/>
      <c r="U1515" s="13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13"/>
      <c r="T1516" s="13"/>
      <c r="U1516" s="13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13"/>
      <c r="T1517" s="13"/>
      <c r="U1517" s="13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13"/>
      <c r="T1518" s="13"/>
      <c r="U1518" s="13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13"/>
      <c r="T1519" s="13"/>
      <c r="U1519" s="13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13"/>
      <c r="T1520" s="13"/>
      <c r="U1520" s="13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13"/>
      <c r="T1521" s="13"/>
      <c r="U1521" s="13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13"/>
      <c r="T1522" s="13"/>
      <c r="U1522" s="13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13"/>
      <c r="T1523" s="13"/>
      <c r="U1523" s="13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13"/>
      <c r="T1524" s="13"/>
      <c r="U1524" s="13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13"/>
      <c r="T1525" s="13"/>
      <c r="U1525" s="13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13"/>
      <c r="T1526" s="13"/>
      <c r="U1526" s="13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13"/>
      <c r="T1527" s="13"/>
      <c r="U1527" s="13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13"/>
      <c r="T1528" s="13"/>
      <c r="U1528" s="13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13"/>
      <c r="T1529" s="13"/>
      <c r="U1529" s="13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13"/>
      <c r="T1530" s="13"/>
      <c r="U1530" s="13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13"/>
      <c r="T1531" s="13"/>
      <c r="U1531" s="13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13"/>
      <c r="T1532" s="13"/>
      <c r="U1532" s="13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13"/>
      <c r="T1533" s="13"/>
      <c r="U1533" s="13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13"/>
      <c r="T1534" s="13"/>
      <c r="U1534" s="13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13"/>
      <c r="T1535" s="13"/>
      <c r="U1535" s="13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13"/>
      <c r="T1536" s="13"/>
      <c r="U1536" s="13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13"/>
      <c r="T1537" s="13"/>
      <c r="U1537" s="13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13"/>
      <c r="T1538" s="13"/>
      <c r="U1538" s="13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13"/>
      <c r="T1539" s="13"/>
      <c r="U1539" s="13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13"/>
      <c r="T1540" s="13"/>
      <c r="U1540" s="13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13"/>
      <c r="T1541" s="13"/>
      <c r="U1541" s="13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13"/>
      <c r="T1542" s="13"/>
      <c r="U1542" s="13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13"/>
      <c r="T1543" s="13"/>
      <c r="U1543" s="13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13"/>
      <c r="T1544" s="13"/>
      <c r="U1544" s="13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13"/>
      <c r="T1545" s="13"/>
      <c r="U1545" s="13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13"/>
      <c r="T1546" s="13"/>
      <c r="U1546" s="13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13"/>
      <c r="T1547" s="13"/>
      <c r="U1547" s="13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13"/>
      <c r="T1548" s="13"/>
      <c r="U1548" s="13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13"/>
      <c r="T1549" s="13"/>
      <c r="U1549" s="13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13"/>
      <c r="T1550" s="13"/>
      <c r="U1550" s="13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13"/>
      <c r="T1551" s="13"/>
      <c r="U1551" s="13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13"/>
      <c r="T1552" s="13"/>
      <c r="U1552" s="13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13"/>
      <c r="T1553" s="13"/>
      <c r="U1553" s="13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13"/>
      <c r="T1554" s="13"/>
      <c r="U1554" s="13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13"/>
      <c r="T1555" s="13"/>
      <c r="U1555" s="13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13"/>
      <c r="T1556" s="13"/>
      <c r="U1556" s="13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13"/>
      <c r="T1557" s="13"/>
      <c r="U1557" s="13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13"/>
      <c r="T1558" s="13"/>
      <c r="U1558" s="13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13"/>
      <c r="T1559" s="13"/>
      <c r="U1559" s="13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13"/>
      <c r="T1560" s="13"/>
      <c r="U1560" s="13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13"/>
      <c r="T1561" s="13"/>
      <c r="U1561" s="13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13"/>
      <c r="T1562" s="13"/>
      <c r="U1562" s="13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13"/>
      <c r="T1563" s="13"/>
      <c r="U1563" s="13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13"/>
      <c r="T1564" s="13"/>
      <c r="U1564" s="13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13"/>
      <c r="T1565" s="13"/>
      <c r="U1565" s="13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13"/>
      <c r="T1566" s="13"/>
      <c r="U1566" s="13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13"/>
      <c r="T1567" s="13"/>
      <c r="U1567" s="13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13"/>
      <c r="T1568" s="13"/>
      <c r="U1568" s="13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13"/>
      <c r="T1569" s="13"/>
      <c r="U1569" s="13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13"/>
      <c r="T1570" s="13"/>
      <c r="U1570" s="13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13"/>
      <c r="T1571" s="13"/>
      <c r="U1571" s="13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13"/>
      <c r="T1572" s="13"/>
      <c r="U1572" s="13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13"/>
      <c r="T1573" s="13"/>
      <c r="U1573" s="13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13"/>
      <c r="T1574" s="13"/>
      <c r="U1574" s="13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13"/>
      <c r="T1575" s="13"/>
      <c r="U1575" s="13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13"/>
      <c r="T1576" s="13"/>
      <c r="U1576" s="13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13"/>
      <c r="T1577" s="13"/>
      <c r="U1577" s="13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13"/>
      <c r="T1578" s="13"/>
      <c r="U1578" s="13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13"/>
      <c r="T1579" s="13"/>
      <c r="U1579" s="13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13"/>
      <c r="T1580" s="13"/>
      <c r="U1580" s="13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13"/>
      <c r="T1581" s="13"/>
      <c r="U1581" s="13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13"/>
      <c r="T1582" s="13"/>
      <c r="U1582" s="13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13"/>
      <c r="T1583" s="13"/>
      <c r="U1583" s="13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13"/>
      <c r="T1584" s="13"/>
      <c r="U1584" s="13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13"/>
      <c r="T1585" s="13"/>
      <c r="U1585" s="13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13"/>
      <c r="T1586" s="13"/>
      <c r="U1586" s="13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13"/>
      <c r="T1587" s="13"/>
      <c r="U1587" s="13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13"/>
      <c r="T1588" s="13"/>
      <c r="U1588" s="13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13"/>
      <c r="T1589" s="13"/>
      <c r="U1589" s="13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13"/>
      <c r="T1590" s="13"/>
      <c r="U1590" s="13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13"/>
      <c r="T1591" s="13"/>
      <c r="U1591" s="13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13"/>
      <c r="T1592" s="13"/>
      <c r="U1592" s="13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13"/>
      <c r="T1593" s="13"/>
      <c r="U1593" s="13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13"/>
      <c r="T1594" s="13"/>
      <c r="U1594" s="13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13"/>
      <c r="T1595" s="13"/>
      <c r="U1595" s="13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13"/>
      <c r="T1596" s="13"/>
      <c r="U1596" s="13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13"/>
      <c r="T1597" s="13"/>
      <c r="U1597" s="13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13"/>
      <c r="T1598" s="13"/>
      <c r="U1598" s="13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13"/>
      <c r="T1599" s="13"/>
      <c r="U1599" s="13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13"/>
      <c r="T1600" s="13"/>
      <c r="U1600" s="13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13"/>
      <c r="T1601" s="13"/>
      <c r="U1601" s="13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13"/>
      <c r="T1602" s="13"/>
      <c r="U1602" s="13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13"/>
      <c r="T1603" s="13"/>
      <c r="U1603" s="13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13"/>
      <c r="T1604" s="13"/>
      <c r="U1604" s="13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13"/>
      <c r="T1605" s="13"/>
      <c r="U1605" s="13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13"/>
      <c r="T1606" s="13"/>
      <c r="U1606" s="13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13"/>
      <c r="T1607" s="13"/>
      <c r="U1607" s="13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13"/>
      <c r="T1608" s="13"/>
      <c r="U1608" s="13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13"/>
      <c r="T1609" s="13"/>
      <c r="U1609" s="13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13"/>
      <c r="T1610" s="13"/>
      <c r="U1610" s="13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13"/>
      <c r="T1611" s="13"/>
      <c r="U1611" s="13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13"/>
      <c r="T1612" s="13"/>
      <c r="U1612" s="13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13"/>
      <c r="T1613" s="13"/>
      <c r="U1613" s="13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13"/>
      <c r="T1614" s="13"/>
      <c r="U1614" s="13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13"/>
      <c r="T1615" s="13"/>
      <c r="U1615" s="13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13"/>
      <c r="T1616" s="13"/>
      <c r="U1616" s="13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13"/>
      <c r="T1617" s="13"/>
      <c r="U1617" s="13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13"/>
      <c r="T1618" s="13"/>
      <c r="U1618" s="13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13"/>
      <c r="T1619" s="13"/>
      <c r="U1619" s="13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13"/>
      <c r="T1620" s="13"/>
      <c r="U1620" s="13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13"/>
      <c r="T1621" s="13"/>
      <c r="U1621" s="13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13"/>
      <c r="T1622" s="13"/>
      <c r="U1622" s="13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13"/>
      <c r="T1623" s="13"/>
      <c r="U1623" s="13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13"/>
      <c r="T1624" s="13"/>
      <c r="U1624" s="13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13"/>
      <c r="T1625" s="13"/>
      <c r="U1625" s="13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13"/>
      <c r="T1626" s="13"/>
      <c r="U1626" s="13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13"/>
      <c r="T1627" s="13"/>
      <c r="U1627" s="13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13"/>
      <c r="T1628" s="13"/>
      <c r="U1628" s="13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13"/>
      <c r="T1629" s="13"/>
      <c r="U1629" s="13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13"/>
      <c r="T1630" s="13"/>
      <c r="U1630" s="13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13"/>
      <c r="T1631" s="13"/>
      <c r="U1631" s="13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13"/>
      <c r="T1632" s="13"/>
      <c r="U1632" s="13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13"/>
      <c r="T1633" s="13"/>
      <c r="U1633" s="13"/>
      <c r="V1633" s="13"/>
      <c r="W1633" s="4"/>
      <c r="X1633" s="30"/>
      <c r="Y1633" s="9"/>
      <c r="Z1633" s="9"/>
      <c r="AA1633" s="28"/>
      <c r="AB1633" s="3"/>
      <c r="AC1633" s="1"/>
      <c r="AD1633" s="9"/>
      <c r="AE1633" s="3"/>
      <c r="AF1633" s="3"/>
      <c r="AG1633" s="3"/>
      <c r="AH1633" s="9"/>
      <c r="AI1633" s="10"/>
      <c r="AJ1633" s="9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13"/>
      <c r="T1634" s="13"/>
      <c r="U1634" s="13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13"/>
      <c r="T1635" s="13"/>
      <c r="U1635" s="13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13"/>
      <c r="T1636" s="13"/>
      <c r="U1636" s="13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13"/>
      <c r="T1637" s="13"/>
      <c r="U1637" s="13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13"/>
      <c r="T1638" s="13"/>
      <c r="U1638" s="13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13"/>
      <c r="T1639" s="13"/>
      <c r="U1639" s="13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13"/>
      <c r="T1640" s="13"/>
      <c r="U1640" s="13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13"/>
      <c r="T1641" s="13"/>
      <c r="U1641" s="13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13"/>
      <c r="T1642" s="13"/>
      <c r="U1642" s="13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13"/>
      <c r="T1643" s="13"/>
      <c r="U1643" s="13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13"/>
      <c r="T1644" s="13"/>
      <c r="U1644" s="13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13"/>
      <c r="T1645" s="13"/>
      <c r="U1645" s="13"/>
      <c r="V1645" s="13"/>
      <c r="W1645" s="4"/>
      <c r="X1645" s="30"/>
      <c r="Y1645" s="9"/>
      <c r="Z1645" s="9"/>
      <c r="AA1645" s="28"/>
      <c r="AB1645" s="3"/>
      <c r="AC1645" s="1"/>
      <c r="AD1645" s="9"/>
      <c r="AE1645" s="3"/>
      <c r="AF1645" s="3"/>
      <c r="AG1645" s="3"/>
      <c r="AH1645" s="9"/>
      <c r="AI1645" s="10"/>
      <c r="AJ1645" s="9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13"/>
      <c r="T1646" s="13"/>
      <c r="U1646" s="13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13"/>
      <c r="T1647" s="13"/>
      <c r="U1647" s="13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13"/>
      <c r="T1648" s="13"/>
      <c r="U1648" s="13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13"/>
      <c r="T1649" s="13"/>
      <c r="U1649" s="13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13"/>
      <c r="T1650" s="13"/>
      <c r="U1650" s="13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13"/>
      <c r="T1651" s="13"/>
      <c r="U1651" s="13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13"/>
      <c r="T1652" s="13"/>
      <c r="U1652" s="13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13"/>
      <c r="T1653" s="13"/>
      <c r="U1653" s="13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13"/>
      <c r="T1654" s="13"/>
      <c r="U1654" s="13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13"/>
      <c r="T1655" s="13"/>
      <c r="U1655" s="13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13"/>
      <c r="T1656" s="13"/>
      <c r="U1656" s="13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13"/>
      <c r="T1657" s="13"/>
      <c r="U1657" s="13"/>
      <c r="V1657" s="13"/>
      <c r="W1657" s="4"/>
      <c r="X1657" s="30"/>
      <c r="Y1657" s="27"/>
      <c r="Z1657" s="27"/>
      <c r="AA1657" s="32"/>
      <c r="AB1657" s="20"/>
      <c r="AC1657" s="23"/>
      <c r="AD1657" s="27"/>
      <c r="AE1657" s="20"/>
      <c r="AF1657" s="20"/>
      <c r="AG1657" s="20"/>
      <c r="AH1657" s="27"/>
      <c r="AI1657" s="21"/>
      <c r="AJ1657" s="27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</row>
    <row r="1658" spans="1:145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13"/>
      <c r="T1658" s="13"/>
      <c r="U1658" s="13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13"/>
      <c r="T1659" s="13"/>
      <c r="U1659" s="13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13"/>
      <c r="T1660" s="13"/>
      <c r="U1660" s="13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13"/>
      <c r="T1661" s="13"/>
      <c r="U1661" s="13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13"/>
      <c r="T1662" s="13"/>
      <c r="U1662" s="13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13"/>
      <c r="T1663" s="13"/>
      <c r="U1663" s="13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13"/>
      <c r="T1664" s="13"/>
      <c r="U1664" s="13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13"/>
      <c r="T1665" s="13"/>
      <c r="U1665" s="13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13"/>
      <c r="T1666" s="13"/>
      <c r="U1666" s="13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13"/>
      <c r="T1667" s="13"/>
      <c r="U1667" s="13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13"/>
      <c r="T1668" s="13"/>
      <c r="U1668" s="13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13"/>
      <c r="T1669" s="13"/>
      <c r="U1669" s="13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13"/>
      <c r="T1670" s="13"/>
      <c r="U1670" s="13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13"/>
      <c r="T1671" s="13"/>
      <c r="U1671" s="13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13"/>
      <c r="T1672" s="13"/>
      <c r="U1672" s="13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13"/>
      <c r="T1673" s="13"/>
      <c r="U1673" s="13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13"/>
      <c r="T1674" s="13"/>
      <c r="U1674" s="13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13"/>
      <c r="T1675" s="13"/>
      <c r="U1675" s="13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13"/>
      <c r="T1676" s="13"/>
      <c r="U1676" s="13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13"/>
      <c r="T1677" s="13"/>
      <c r="U1677" s="13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13"/>
      <c r="T1678" s="13"/>
      <c r="U1678" s="13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13"/>
      <c r="T1679" s="13"/>
      <c r="U1679" s="13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13"/>
      <c r="T1680" s="13"/>
      <c r="U1680" s="13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13"/>
      <c r="T1681" s="13"/>
      <c r="U1681" s="13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13"/>
      <c r="T1682" s="13"/>
      <c r="U1682" s="13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13"/>
      <c r="T1683" s="13"/>
      <c r="U1683" s="13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13"/>
      <c r="T1684" s="13"/>
      <c r="U1684" s="13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13"/>
      <c r="T1685" s="13"/>
      <c r="U1685" s="13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13"/>
      <c r="T1686" s="13"/>
      <c r="U1686" s="13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13"/>
      <c r="T1687" s="13"/>
      <c r="U1687" s="13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13"/>
      <c r="T1688" s="13"/>
      <c r="U1688" s="13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13"/>
      <c r="T1689" s="13"/>
      <c r="U1689" s="13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13"/>
      <c r="T1690" s="13"/>
      <c r="U1690" s="13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13"/>
      <c r="T1691" s="13"/>
      <c r="U1691" s="13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13"/>
      <c r="T1692" s="13"/>
      <c r="U1692" s="13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13"/>
      <c r="T1693" s="13"/>
      <c r="U1693" s="13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13"/>
      <c r="T1694" s="13"/>
      <c r="U1694" s="13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13"/>
      <c r="T1695" s="13"/>
      <c r="U1695" s="13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13"/>
      <c r="T1696" s="13"/>
      <c r="U1696" s="13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13"/>
      <c r="T1697" s="13"/>
      <c r="U1697" s="13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13"/>
      <c r="T1698" s="13"/>
      <c r="U1698" s="13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13"/>
      <c r="T1699" s="13"/>
      <c r="U1699" s="13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13"/>
      <c r="T1700" s="13"/>
      <c r="U1700" s="13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13"/>
      <c r="T1701" s="13"/>
      <c r="U1701" s="13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13"/>
      <c r="T1702" s="13"/>
      <c r="U1702" s="13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13"/>
      <c r="T1703" s="13"/>
      <c r="U1703" s="13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13"/>
      <c r="T1704" s="13"/>
      <c r="U1704" s="13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13"/>
      <c r="T1705" s="13"/>
      <c r="U1705" s="13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13"/>
      <c r="T1706" s="13"/>
      <c r="U1706" s="13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13"/>
      <c r="T1707" s="13"/>
      <c r="U1707" s="13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13"/>
      <c r="T1708" s="13"/>
      <c r="U1708" s="13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13"/>
      <c r="T1709" s="13"/>
      <c r="U1709" s="13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13"/>
      <c r="T1710" s="13"/>
      <c r="U1710" s="13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13"/>
      <c r="T1711" s="13"/>
      <c r="U1711" s="13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13"/>
      <c r="T1712" s="13"/>
      <c r="U1712" s="13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13"/>
      <c r="T1713" s="13"/>
      <c r="U1713" s="13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13"/>
      <c r="T1714" s="13"/>
      <c r="U1714" s="13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13"/>
      <c r="T1715" s="13"/>
      <c r="U1715" s="13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13"/>
      <c r="T1716" s="13"/>
      <c r="U1716" s="13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13"/>
      <c r="T1717" s="13"/>
      <c r="U1717" s="13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13"/>
      <c r="T1718" s="13"/>
      <c r="U1718" s="13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13"/>
      <c r="T1719" s="13"/>
      <c r="U1719" s="13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13"/>
      <c r="T1720" s="13"/>
      <c r="U1720" s="13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13"/>
      <c r="T1721" s="13"/>
      <c r="U1721" s="13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13"/>
      <c r="T1722" s="13"/>
      <c r="U1722" s="13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13"/>
      <c r="T1723" s="13"/>
      <c r="U1723" s="13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13"/>
      <c r="T1724" s="13"/>
      <c r="U1724" s="13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13"/>
      <c r="T1725" s="13"/>
      <c r="U1725" s="13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13"/>
      <c r="T1726" s="13"/>
      <c r="U1726" s="13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13"/>
      <c r="T1727" s="13"/>
      <c r="U1727" s="13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13"/>
      <c r="T1728" s="13"/>
      <c r="U1728" s="13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13"/>
      <c r="T1729" s="13"/>
      <c r="U1729" s="13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13"/>
      <c r="T1730" s="13"/>
      <c r="U1730" s="13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13"/>
      <c r="T1731" s="13"/>
      <c r="U1731" s="13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13"/>
      <c r="T1732" s="13"/>
      <c r="U1732" s="13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13"/>
      <c r="T1733" s="13"/>
      <c r="U1733" s="13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13"/>
      <c r="T1734" s="13"/>
      <c r="U1734" s="13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13"/>
      <c r="T1735" s="13"/>
      <c r="U1735" s="13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13"/>
      <c r="T1736" s="13"/>
      <c r="U1736" s="13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13"/>
      <c r="T1737" s="13"/>
      <c r="U1737" s="13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13"/>
      <c r="T1738" s="13"/>
      <c r="U1738" s="13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13"/>
      <c r="T1739" s="13"/>
      <c r="U1739" s="13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13"/>
      <c r="T1740" s="13"/>
      <c r="U1740" s="13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13"/>
      <c r="T1741" s="13"/>
      <c r="U1741" s="13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13"/>
      <c r="T1742" s="13"/>
      <c r="U1742" s="13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13"/>
      <c r="T1743" s="13"/>
      <c r="U1743" s="13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13"/>
      <c r="T1744" s="13"/>
      <c r="U1744" s="13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13"/>
      <c r="T1745" s="13"/>
      <c r="U1745" s="13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13"/>
      <c r="T1746" s="13"/>
      <c r="U1746" s="13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13"/>
      <c r="T1747" s="13"/>
      <c r="U1747" s="13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13"/>
      <c r="T1748" s="13"/>
      <c r="U1748" s="13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13"/>
      <c r="T1749" s="13"/>
      <c r="U1749" s="13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13"/>
      <c r="T1750" s="13"/>
      <c r="U1750" s="13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13"/>
      <c r="T1751" s="13"/>
      <c r="U1751" s="13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13"/>
      <c r="T1752" s="13"/>
      <c r="U1752" s="13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13"/>
      <c r="T1753" s="13"/>
      <c r="U1753" s="13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13"/>
      <c r="T1754" s="13"/>
      <c r="U1754" s="13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13"/>
      <c r="T1755" s="13"/>
      <c r="U1755" s="13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13"/>
      <c r="T1756" s="13"/>
      <c r="U1756" s="13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13"/>
      <c r="T1757" s="13"/>
      <c r="U1757" s="13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13"/>
      <c r="T1758" s="13"/>
      <c r="U1758" s="13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13"/>
      <c r="T1759" s="13"/>
      <c r="U1759" s="13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13"/>
      <c r="T1760" s="13"/>
      <c r="U1760" s="13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13"/>
      <c r="T1761" s="13"/>
      <c r="U1761" s="13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13"/>
      <c r="T1762" s="13"/>
      <c r="U1762" s="13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13"/>
      <c r="T1763" s="13"/>
      <c r="U1763" s="13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13"/>
      <c r="T1764" s="13"/>
      <c r="U1764" s="13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13"/>
      <c r="T1765" s="13"/>
      <c r="U1765" s="13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13"/>
      <c r="T1766" s="13"/>
      <c r="U1766" s="13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13"/>
      <c r="T1767" s="13"/>
      <c r="U1767" s="13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13"/>
      <c r="T1768" s="13"/>
      <c r="U1768" s="13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13"/>
      <c r="T1769" s="13"/>
      <c r="U1769" s="13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13"/>
      <c r="T1770" s="13"/>
      <c r="U1770" s="13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13"/>
      <c r="T1771" s="13"/>
      <c r="U1771" s="13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13"/>
      <c r="T1772" s="13"/>
      <c r="U1772" s="13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13"/>
      <c r="T1773" s="13"/>
      <c r="U1773" s="13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13"/>
      <c r="T1774" s="13"/>
      <c r="U1774" s="13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13"/>
      <c r="T1775" s="13"/>
      <c r="U1775" s="13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13"/>
      <c r="T1776" s="13"/>
      <c r="U1776" s="13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13"/>
      <c r="T1777" s="13"/>
      <c r="U1777" s="13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13"/>
      <c r="T1778" s="13"/>
      <c r="U1778" s="13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13"/>
      <c r="T1779" s="13"/>
      <c r="U1779" s="13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13"/>
      <c r="T1780" s="13"/>
      <c r="U1780" s="13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13"/>
      <c r="T1781" s="13"/>
      <c r="U1781" s="13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13"/>
      <c r="T1782" s="13"/>
      <c r="U1782" s="13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13"/>
      <c r="T1783" s="13"/>
      <c r="U1783" s="13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13"/>
      <c r="T1784" s="13"/>
      <c r="U1784" s="13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13"/>
      <c r="T1785" s="13"/>
      <c r="U1785" s="13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13"/>
      <c r="T1786" s="13"/>
      <c r="U1786" s="13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13"/>
      <c r="T1787" s="13"/>
      <c r="U1787" s="13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13"/>
      <c r="T1788" s="13"/>
      <c r="U1788" s="13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13"/>
      <c r="T1789" s="13"/>
      <c r="U1789" s="13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13"/>
      <c r="T1790" s="13"/>
      <c r="U1790" s="13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13"/>
      <c r="T1791" s="13"/>
      <c r="U1791" s="13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13"/>
      <c r="T1792" s="13"/>
      <c r="U1792" s="13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13"/>
      <c r="T1793" s="13"/>
      <c r="U1793" s="13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13"/>
      <c r="T1794" s="13"/>
      <c r="U1794" s="13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13"/>
      <c r="T1795" s="13"/>
      <c r="U1795" s="13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13"/>
      <c r="T1796" s="13"/>
      <c r="U1796" s="13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13"/>
      <c r="T1797" s="13"/>
      <c r="U1797" s="13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13"/>
      <c r="T1798" s="13"/>
      <c r="U1798" s="13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13"/>
      <c r="T1799" s="13"/>
      <c r="U1799" s="13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13"/>
      <c r="T1800" s="13"/>
      <c r="U1800" s="13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13"/>
      <c r="T1801" s="13"/>
      <c r="U1801" s="13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13"/>
      <c r="T1802" s="13"/>
      <c r="U1802" s="13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13"/>
      <c r="T1803" s="13"/>
      <c r="U1803" s="13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13"/>
      <c r="T1804" s="13"/>
      <c r="U1804" s="13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13"/>
      <c r="T1805" s="13"/>
      <c r="U1805" s="13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13"/>
      <c r="T1806" s="13"/>
      <c r="U1806" s="13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13"/>
      <c r="T1807" s="13"/>
      <c r="U1807" s="13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13"/>
      <c r="T1808" s="13"/>
      <c r="U1808" s="13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13"/>
      <c r="T1809" s="13"/>
      <c r="U1809" s="13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13"/>
      <c r="T1810" s="13"/>
      <c r="U1810" s="13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13"/>
      <c r="T1811" s="13"/>
      <c r="U1811" s="13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13"/>
      <c r="T1812" s="13"/>
      <c r="U1812" s="13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13"/>
      <c r="T1813" s="13"/>
      <c r="U1813" s="13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13"/>
      <c r="T1814" s="13"/>
      <c r="U1814" s="13"/>
      <c r="V1814" s="13"/>
      <c r="W1814" s="4"/>
      <c r="X1814" s="30"/>
      <c r="Y1814" s="9"/>
      <c r="Z1814" s="9"/>
      <c r="AA1814" s="28"/>
      <c r="AB1814" s="3"/>
      <c r="AC1814" s="1"/>
      <c r="AD1814" s="9"/>
      <c r="AE1814" s="3"/>
      <c r="AF1814" s="3"/>
      <c r="AG1814" s="3"/>
      <c r="AH1814" s="9"/>
      <c r="AI1814" s="10"/>
      <c r="AJ1814" s="9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13"/>
      <c r="T1815" s="13"/>
      <c r="U1815" s="13"/>
      <c r="V1815" s="13"/>
      <c r="W1815" s="4"/>
      <c r="X1815" s="30"/>
      <c r="Y1815" s="9"/>
      <c r="Z1815" s="9"/>
      <c r="AA1815" s="28"/>
      <c r="AB1815" s="3"/>
      <c r="AC1815" s="1"/>
      <c r="AD1815" s="9"/>
      <c r="AE1815" s="3"/>
      <c r="AF1815" s="3"/>
      <c r="AG1815" s="3"/>
      <c r="AH1815" s="9"/>
      <c r="AI1815" s="10"/>
      <c r="AJ1815" s="9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13"/>
      <c r="T1816" s="13"/>
      <c r="U1816" s="13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13"/>
      <c r="T1817" s="13"/>
      <c r="U1817" s="13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13"/>
      <c r="T1818" s="13"/>
      <c r="U1818" s="13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13"/>
      <c r="T1819" s="13"/>
      <c r="U1819" s="13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13"/>
      <c r="T1820" s="13"/>
      <c r="U1820" s="13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13"/>
      <c r="T1821" s="13"/>
      <c r="U1821" s="13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13"/>
      <c r="T1822" s="13"/>
      <c r="U1822" s="13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13"/>
      <c r="T1823" s="13"/>
      <c r="U1823" s="13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13"/>
      <c r="T1824" s="13"/>
      <c r="U1824" s="13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13"/>
      <c r="T1825" s="13"/>
      <c r="U1825" s="13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13"/>
      <c r="T1826" s="13"/>
      <c r="U1826" s="13"/>
      <c r="V1826" s="13"/>
      <c r="W1826" s="4"/>
      <c r="X1826" s="30"/>
      <c r="Y1826" s="9"/>
      <c r="Z1826" s="9"/>
      <c r="AA1826" s="28"/>
      <c r="AB1826" s="3"/>
      <c r="AC1826" s="1"/>
      <c r="AD1826" s="9"/>
      <c r="AE1826" s="3"/>
      <c r="AF1826" s="3"/>
      <c r="AG1826" s="3"/>
      <c r="AH1826" s="9"/>
      <c r="AI1826" s="10"/>
      <c r="AJ1826" s="9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13"/>
      <c r="T1827" s="13"/>
      <c r="U1827" s="13"/>
      <c r="V1827" s="13"/>
      <c r="W1827" s="4"/>
      <c r="X1827" s="30"/>
      <c r="Y1827" s="9"/>
      <c r="Z1827" s="9"/>
      <c r="AA1827" s="28"/>
      <c r="AB1827" s="3"/>
      <c r="AC1827" s="1"/>
      <c r="AD1827" s="9"/>
      <c r="AE1827" s="3"/>
      <c r="AF1827" s="3"/>
      <c r="AG1827" s="3"/>
      <c r="AH1827" s="9"/>
      <c r="AI1827" s="10"/>
      <c r="AJ1827" s="9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13"/>
      <c r="T1828" s="13"/>
      <c r="U1828" s="13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13"/>
      <c r="T1829" s="13"/>
      <c r="U1829" s="13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13"/>
      <c r="T1830" s="13"/>
      <c r="U1830" s="13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13"/>
      <c r="T1831" s="13"/>
      <c r="U1831" s="13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13"/>
      <c r="T1832" s="13"/>
      <c r="U1832" s="13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13"/>
      <c r="T1833" s="13"/>
      <c r="U1833" s="13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13"/>
      <c r="T1834" s="13"/>
      <c r="U1834" s="13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13"/>
      <c r="T1835" s="13"/>
      <c r="U1835" s="13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13"/>
      <c r="T1836" s="13"/>
      <c r="U1836" s="13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13"/>
      <c r="T1837" s="13"/>
      <c r="U1837" s="13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13"/>
      <c r="T1838" s="13"/>
      <c r="U1838" s="13"/>
      <c r="V1838" s="13"/>
      <c r="W1838" s="4"/>
      <c r="X1838" s="30"/>
      <c r="Y1838" s="27"/>
      <c r="Z1838" s="27"/>
      <c r="AA1838" s="32"/>
      <c r="AB1838" s="20"/>
      <c r="AC1838" s="23"/>
      <c r="AD1838" s="27"/>
      <c r="AE1838" s="20"/>
      <c r="AF1838" s="20"/>
      <c r="AG1838" s="20"/>
      <c r="AH1838" s="27"/>
      <c r="AI1838" s="21"/>
      <c r="AJ1838" s="27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</row>
    <row r="1839" spans="1:145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13"/>
      <c r="T1839" s="13"/>
      <c r="U1839" s="13"/>
      <c r="V1839" s="13"/>
      <c r="W1839" s="4"/>
      <c r="X1839" s="30"/>
      <c r="Y1839" s="27"/>
      <c r="Z1839" s="27"/>
      <c r="AA1839" s="32"/>
      <c r="AB1839" s="20"/>
      <c r="AC1839" s="23"/>
      <c r="AD1839" s="27"/>
      <c r="AE1839" s="20"/>
      <c r="AF1839" s="20"/>
      <c r="AG1839" s="20"/>
      <c r="AH1839" s="27"/>
      <c r="AI1839" s="21"/>
      <c r="AJ1839" s="27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</row>
    <row r="1840" spans="1:145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13"/>
      <c r="T1840" s="13"/>
      <c r="U1840" s="13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13"/>
      <c r="T1841" s="13"/>
      <c r="U1841" s="13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13"/>
      <c r="T1842" s="13"/>
      <c r="U1842" s="13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13"/>
      <c r="T1843" s="13"/>
      <c r="U1843" s="13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13"/>
      <c r="T1844" s="13"/>
      <c r="U1844" s="13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13"/>
      <c r="T1845" s="13"/>
      <c r="U1845" s="13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13"/>
      <c r="T1846" s="13"/>
      <c r="U1846" s="13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13"/>
      <c r="T1847" s="13"/>
      <c r="U1847" s="13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13"/>
      <c r="T1848" s="13"/>
      <c r="U1848" s="13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13"/>
      <c r="T1849" s="13"/>
      <c r="U1849" s="13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13"/>
      <c r="T1850" s="13"/>
      <c r="U1850" s="13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13"/>
      <c r="T1851" s="13"/>
      <c r="U1851" s="13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13"/>
      <c r="T1852" s="13"/>
      <c r="U1852" s="13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13"/>
      <c r="T1853" s="13"/>
      <c r="U1853" s="13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13"/>
      <c r="T1854" s="13"/>
      <c r="U1854" s="13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13"/>
      <c r="T1855" s="13"/>
      <c r="U1855" s="13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13"/>
      <c r="T1856" s="13"/>
      <c r="U1856" s="13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13"/>
      <c r="T1857" s="13"/>
      <c r="U1857" s="13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13"/>
      <c r="T1858" s="13"/>
      <c r="U1858" s="13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13"/>
      <c r="T1859" s="13"/>
      <c r="U1859" s="13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13"/>
      <c r="T1860" s="13"/>
      <c r="U1860" s="13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13"/>
      <c r="T1861" s="13"/>
      <c r="U1861" s="13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13"/>
      <c r="T1862" s="13"/>
      <c r="U1862" s="13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13"/>
      <c r="T1863" s="13"/>
      <c r="U1863" s="13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13"/>
      <c r="T1864" s="13"/>
      <c r="U1864" s="13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13"/>
      <c r="T1865" s="13"/>
      <c r="U1865" s="13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13"/>
      <c r="T1866" s="13"/>
      <c r="U1866" s="13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13"/>
      <c r="T1867" s="13"/>
      <c r="U1867" s="13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13"/>
      <c r="T1868" s="13"/>
      <c r="U1868" s="13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13"/>
      <c r="T1869" s="13"/>
      <c r="U1869" s="13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13"/>
      <c r="T1870" s="13"/>
      <c r="U1870" s="13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13"/>
      <c r="T1871" s="13"/>
      <c r="U1871" s="13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13"/>
      <c r="T1872" s="13"/>
      <c r="U1872" s="13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13"/>
      <c r="T1873" s="13"/>
      <c r="U1873" s="13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13"/>
      <c r="T1874" s="13"/>
      <c r="U1874" s="13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13"/>
      <c r="T1875" s="13"/>
      <c r="U1875" s="13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13"/>
      <c r="T1876" s="13"/>
      <c r="U1876" s="13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13"/>
      <c r="T1877" s="13"/>
      <c r="U1877" s="13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13"/>
      <c r="T1878" s="13"/>
      <c r="U1878" s="13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13"/>
      <c r="T1879" s="13"/>
      <c r="U1879" s="13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13"/>
      <c r="T1880" s="13"/>
      <c r="U1880" s="13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13"/>
      <c r="T1881" s="13"/>
      <c r="U1881" s="13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13"/>
      <c r="T1882" s="13"/>
      <c r="U1882" s="13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13"/>
      <c r="T1883" s="13"/>
      <c r="U1883" s="13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13"/>
      <c r="T1884" s="13"/>
      <c r="U1884" s="13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13"/>
      <c r="T1885" s="13"/>
      <c r="U1885" s="13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13"/>
      <c r="T1886" s="13"/>
      <c r="U1886" s="13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13"/>
      <c r="T1887" s="13"/>
      <c r="U1887" s="13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13"/>
      <c r="T1888" s="13"/>
      <c r="U1888" s="13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13"/>
      <c r="T1889" s="13"/>
      <c r="U1889" s="13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13"/>
      <c r="T1890" s="13"/>
      <c r="U1890" s="13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13"/>
      <c r="T1891" s="13"/>
      <c r="U1891" s="13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13"/>
      <c r="T1892" s="13"/>
      <c r="U1892" s="13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13"/>
      <c r="T1893" s="13"/>
      <c r="U1893" s="13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13"/>
      <c r="T1894" s="13"/>
      <c r="U1894" s="13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13"/>
      <c r="T1895" s="13"/>
      <c r="U1895" s="13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13"/>
      <c r="T1896" s="13"/>
      <c r="U1896" s="13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13"/>
      <c r="T1897" s="13"/>
      <c r="U1897" s="13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13"/>
      <c r="T1898" s="13"/>
      <c r="U1898" s="13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13"/>
      <c r="T1899" s="13"/>
      <c r="U1899" s="13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13"/>
      <c r="T1900" s="13"/>
      <c r="U1900" s="13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13"/>
      <c r="T1901" s="13"/>
      <c r="U1901" s="13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13"/>
      <c r="T1902" s="13"/>
      <c r="U1902" s="13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13"/>
      <c r="T1903" s="13"/>
      <c r="U1903" s="13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13"/>
      <c r="T1904" s="13"/>
      <c r="U1904" s="13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13"/>
      <c r="T1905" s="13"/>
      <c r="U1905" s="13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13"/>
      <c r="T1906" s="13"/>
      <c r="U1906" s="13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13"/>
      <c r="T1907" s="13"/>
      <c r="U1907" s="13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13"/>
      <c r="T1908" s="13"/>
      <c r="U1908" s="13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13"/>
      <c r="T1909" s="13"/>
      <c r="U1909" s="13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13"/>
      <c r="T1910" s="13"/>
      <c r="U1910" s="13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13"/>
      <c r="T1911" s="13"/>
      <c r="U1911" s="13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13"/>
      <c r="T1912" s="13"/>
      <c r="U1912" s="13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13"/>
      <c r="T1913" s="13"/>
      <c r="U1913" s="13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13"/>
      <c r="T1914" s="13"/>
      <c r="U1914" s="13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13"/>
      <c r="T1915" s="13"/>
      <c r="U1915" s="13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13"/>
      <c r="T1916" s="13"/>
      <c r="U1916" s="13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13"/>
      <c r="T1917" s="13"/>
      <c r="U1917" s="13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13"/>
      <c r="T1918" s="13"/>
      <c r="U1918" s="13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13"/>
      <c r="T1919" s="13"/>
      <c r="U1919" s="13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13"/>
      <c r="T1920" s="13"/>
      <c r="U1920" s="13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13"/>
      <c r="T1921" s="13"/>
      <c r="U1921" s="13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13"/>
      <c r="T1922" s="13"/>
      <c r="U1922" s="13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13"/>
      <c r="T1923" s="13"/>
      <c r="U1923" s="13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13"/>
      <c r="T1924" s="13"/>
      <c r="U1924" s="13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13"/>
      <c r="T1925" s="13"/>
      <c r="U1925" s="13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13"/>
      <c r="T1926" s="13"/>
      <c r="U1926" s="13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13"/>
      <c r="T1927" s="13"/>
      <c r="U1927" s="13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13"/>
      <c r="T1928" s="13"/>
      <c r="U1928" s="13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13"/>
      <c r="T1929" s="13"/>
      <c r="U1929" s="13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13"/>
      <c r="T1930" s="13"/>
      <c r="U1930" s="13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13"/>
      <c r="T1931" s="13"/>
      <c r="U1931" s="13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13"/>
      <c r="T1932" s="13"/>
      <c r="U1932" s="13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13"/>
      <c r="T1933" s="13"/>
      <c r="U1933" s="13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13"/>
      <c r="T1934" s="13"/>
      <c r="U1934" s="13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13"/>
      <c r="T1935" s="13"/>
      <c r="U1935" s="13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13"/>
      <c r="T1936" s="13"/>
      <c r="U1936" s="13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13"/>
      <c r="T1937" s="13"/>
      <c r="U1937" s="13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13"/>
      <c r="T1938" s="13"/>
      <c r="U1938" s="13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13"/>
      <c r="T1939" s="13"/>
      <c r="U1939" s="13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13"/>
      <c r="T1940" s="13"/>
      <c r="U1940" s="13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13"/>
      <c r="T1941" s="13"/>
      <c r="U1941" s="13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13"/>
      <c r="T1942" s="13"/>
      <c r="U1942" s="13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13"/>
      <c r="T1943" s="13"/>
      <c r="U1943" s="13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13"/>
      <c r="T1944" s="13"/>
      <c r="U1944" s="13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13"/>
      <c r="T1945" s="13"/>
      <c r="U1945" s="13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13"/>
      <c r="T1946" s="13"/>
      <c r="U1946" s="13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13"/>
      <c r="T1947" s="13"/>
      <c r="U1947" s="13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13"/>
      <c r="T1948" s="13"/>
      <c r="U1948" s="13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13"/>
      <c r="T1949" s="13"/>
      <c r="U1949" s="13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13"/>
      <c r="T1950" s="13"/>
      <c r="U1950" s="13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13"/>
      <c r="T1951" s="13"/>
      <c r="U1951" s="13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13"/>
      <c r="T1952" s="13"/>
      <c r="U1952" s="13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13"/>
      <c r="T1953" s="13"/>
      <c r="U1953" s="13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13"/>
      <c r="T1954" s="13"/>
      <c r="U1954" s="13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13"/>
      <c r="T1955" s="13"/>
      <c r="U1955" s="13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13"/>
      <c r="T1956" s="13"/>
      <c r="U1956" s="13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13"/>
      <c r="T1957" s="13"/>
      <c r="U1957" s="13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13"/>
      <c r="T1958" s="13"/>
      <c r="U1958" s="13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13"/>
      <c r="T1959" s="13"/>
      <c r="U1959" s="13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13"/>
      <c r="T1960" s="13"/>
      <c r="U1960" s="13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13"/>
      <c r="T1961" s="13"/>
      <c r="U1961" s="13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13"/>
      <c r="T1962" s="13"/>
      <c r="U1962" s="13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13"/>
      <c r="T1963" s="13"/>
      <c r="U1963" s="13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13"/>
      <c r="T1964" s="13"/>
      <c r="U1964" s="13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13"/>
      <c r="T1965" s="13"/>
      <c r="U1965" s="13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13"/>
      <c r="T1966" s="13"/>
      <c r="U1966" s="13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13"/>
      <c r="T1967" s="13"/>
      <c r="U1967" s="13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13"/>
      <c r="T1968" s="13"/>
      <c r="U1968" s="13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13"/>
      <c r="T1969" s="13"/>
      <c r="U1969" s="13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13"/>
      <c r="T1970" s="13"/>
      <c r="U1970" s="13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13"/>
      <c r="T1971" s="13"/>
      <c r="U1971" s="13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13"/>
      <c r="T1972" s="13"/>
      <c r="U1972" s="13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13"/>
      <c r="T1973" s="13"/>
      <c r="U1973" s="13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13"/>
      <c r="T1974" s="13"/>
      <c r="U1974" s="13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13"/>
      <c r="T1975" s="13"/>
      <c r="U1975" s="13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13"/>
      <c r="T1976" s="13"/>
      <c r="U1976" s="13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13"/>
      <c r="T1977" s="13"/>
      <c r="U1977" s="13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13"/>
      <c r="T1978" s="13"/>
      <c r="U1978" s="13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13"/>
      <c r="T1979" s="13"/>
      <c r="U1979" s="13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13"/>
      <c r="T1980" s="13"/>
      <c r="U1980" s="13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13"/>
      <c r="T1981" s="13"/>
      <c r="U1981" s="13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13"/>
      <c r="T1982" s="13"/>
      <c r="U1982" s="13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13"/>
      <c r="T1983" s="13"/>
      <c r="U1983" s="13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13"/>
      <c r="T1984" s="13"/>
      <c r="U1984" s="13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13"/>
      <c r="T1985" s="13"/>
      <c r="U1985" s="13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13"/>
      <c r="T1986" s="13"/>
      <c r="U1986" s="13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13"/>
      <c r="T1987" s="13"/>
      <c r="U1987" s="13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13"/>
      <c r="T1988" s="13"/>
      <c r="U1988" s="13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13"/>
      <c r="T1989" s="13"/>
      <c r="U1989" s="13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13"/>
      <c r="T1990" s="13"/>
      <c r="U1990" s="13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13"/>
      <c r="T1991" s="13"/>
      <c r="U1991" s="13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13"/>
      <c r="T1992" s="13"/>
      <c r="U1992" s="13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13"/>
      <c r="T1993" s="13"/>
      <c r="U1993" s="13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13"/>
      <c r="T1994" s="13"/>
      <c r="U1994" s="13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13"/>
      <c r="T1995" s="13"/>
      <c r="U1995" s="13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13"/>
      <c r="T1996" s="13"/>
      <c r="U1996" s="13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13"/>
      <c r="T1997" s="13"/>
      <c r="U1997" s="13"/>
      <c r="V1997" s="13"/>
      <c r="W1997" s="4"/>
      <c r="X1997" s="30"/>
      <c r="Y1997" s="9"/>
      <c r="Z1997" s="9"/>
      <c r="AA1997" s="28"/>
      <c r="AB1997" s="3"/>
      <c r="AC1997" s="1"/>
      <c r="AD1997" s="9"/>
      <c r="AE1997" s="3"/>
      <c r="AF1997" s="3"/>
      <c r="AG1997" s="3"/>
      <c r="AH1997" s="9"/>
      <c r="AI1997" s="10"/>
      <c r="AJ1997" s="9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13"/>
      <c r="T1998" s="13"/>
      <c r="U1998" s="13"/>
      <c r="V1998" s="13"/>
      <c r="W1998" s="4"/>
      <c r="X1998" s="30"/>
      <c r="Y1998" s="9"/>
      <c r="Z1998" s="9"/>
      <c r="AA1998" s="28"/>
      <c r="AB1998" s="3"/>
      <c r="AC1998" s="1"/>
      <c r="AD1998" s="9"/>
      <c r="AE1998" s="3"/>
      <c r="AF1998" s="3"/>
      <c r="AG1998" s="3"/>
      <c r="AH1998" s="9"/>
      <c r="AI1998" s="10"/>
      <c r="AJ1998" s="9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13"/>
      <c r="T1999" s="13"/>
      <c r="U1999" s="13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13"/>
      <c r="T2000" s="13"/>
      <c r="U2000" s="13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13"/>
      <c r="T2001" s="13"/>
      <c r="U2001" s="13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13"/>
      <c r="T2002" s="13"/>
      <c r="U2002" s="13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13"/>
      <c r="T2003" s="13"/>
      <c r="U2003" s="13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13"/>
      <c r="T2004" s="13"/>
      <c r="U2004" s="13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13"/>
      <c r="T2005" s="13"/>
      <c r="U2005" s="13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13"/>
      <c r="T2006" s="13"/>
      <c r="U2006" s="13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13"/>
      <c r="T2007" s="13"/>
      <c r="U2007" s="13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13"/>
      <c r="T2008" s="13"/>
      <c r="U2008" s="13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13"/>
      <c r="T2009" s="13"/>
      <c r="U2009" s="13"/>
      <c r="V2009" s="13"/>
      <c r="W2009" s="4"/>
      <c r="X2009" s="30"/>
      <c r="Y2009" s="9"/>
      <c r="Z2009" s="9"/>
      <c r="AA2009" s="28"/>
      <c r="AB2009" s="3"/>
      <c r="AC2009" s="1"/>
      <c r="AD2009" s="9"/>
      <c r="AE2009" s="3"/>
      <c r="AF2009" s="3"/>
      <c r="AG2009" s="3"/>
      <c r="AH2009" s="9"/>
      <c r="AI2009" s="10"/>
      <c r="AJ2009" s="9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13"/>
      <c r="T2010" s="13"/>
      <c r="U2010" s="13"/>
      <c r="V2010" s="13"/>
      <c r="W2010" s="4"/>
      <c r="X2010" s="30"/>
      <c r="Y2010" s="9"/>
      <c r="Z2010" s="9"/>
      <c r="AA2010" s="28"/>
      <c r="AB2010" s="3"/>
      <c r="AC2010" s="1"/>
      <c r="AD2010" s="9"/>
      <c r="AE2010" s="3"/>
      <c r="AF2010" s="3"/>
      <c r="AG2010" s="3"/>
      <c r="AH2010" s="9"/>
      <c r="AI2010" s="10"/>
      <c r="AJ2010" s="9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13"/>
      <c r="T2011" s="13"/>
      <c r="U2011" s="13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13"/>
      <c r="T2012" s="13"/>
      <c r="U2012" s="13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13"/>
      <c r="T2013" s="13"/>
      <c r="U2013" s="13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13"/>
      <c r="T2014" s="13"/>
      <c r="U2014" s="13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13"/>
      <c r="T2015" s="13"/>
      <c r="U2015" s="13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13"/>
      <c r="T2016" s="13"/>
      <c r="U2016" s="13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13"/>
      <c r="T2017" s="13"/>
      <c r="U2017" s="13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13"/>
      <c r="T2018" s="13"/>
      <c r="U2018" s="13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13"/>
      <c r="T2019" s="13"/>
      <c r="U2019" s="13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13"/>
      <c r="T2020" s="13"/>
      <c r="U2020" s="13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13"/>
      <c r="T2021" s="13"/>
      <c r="U2021" s="13"/>
      <c r="V2021" s="13"/>
      <c r="W2021" s="4"/>
      <c r="X2021" s="30"/>
      <c r="Y2021" s="27"/>
      <c r="Z2021" s="27"/>
      <c r="AA2021" s="32"/>
      <c r="AB2021" s="20"/>
      <c r="AC2021" s="23"/>
      <c r="AD2021" s="27"/>
      <c r="AE2021" s="20"/>
      <c r="AF2021" s="20"/>
      <c r="AG2021" s="20"/>
      <c r="AH2021" s="27"/>
      <c r="AI2021" s="21"/>
      <c r="AJ2021" s="27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</row>
    <row r="2022" spans="1:145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13"/>
      <c r="T2022" s="13"/>
      <c r="U2022" s="13"/>
      <c r="V2022" s="13"/>
      <c r="W2022" s="4"/>
      <c r="X2022" s="30"/>
      <c r="Y2022" s="27"/>
      <c r="Z2022" s="27"/>
      <c r="AA2022" s="32"/>
      <c r="AB2022" s="20"/>
      <c r="AC2022" s="23"/>
      <c r="AD2022" s="27"/>
      <c r="AE2022" s="20"/>
      <c r="AF2022" s="20"/>
      <c r="AG2022" s="20"/>
      <c r="AH2022" s="27"/>
      <c r="AI2022" s="21"/>
      <c r="AJ2022" s="27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</row>
    <row r="2023" spans="1:145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13"/>
      <c r="T2023" s="13"/>
      <c r="U2023" s="13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13"/>
      <c r="T2024" s="13"/>
      <c r="U2024" s="13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13"/>
      <c r="T2025" s="13"/>
      <c r="U2025" s="13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13"/>
      <c r="T2026" s="13"/>
      <c r="U2026" s="13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13"/>
      <c r="T2027" s="13"/>
      <c r="U2027" s="13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13"/>
      <c r="T2028" s="13"/>
      <c r="U2028" s="13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13"/>
      <c r="T2029" s="13"/>
      <c r="U2029" s="13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13"/>
      <c r="T2030" s="13"/>
      <c r="U2030" s="13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13"/>
      <c r="T2031" s="13"/>
      <c r="U2031" s="13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13"/>
      <c r="T2032" s="13"/>
      <c r="U2032" s="13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13"/>
      <c r="T2033" s="13"/>
      <c r="U2033" s="13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13"/>
      <c r="T2034" s="13"/>
      <c r="U2034" s="13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13"/>
      <c r="T2035" s="13"/>
      <c r="U2035" s="13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13"/>
      <c r="T2036" s="13"/>
      <c r="U2036" s="13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13"/>
      <c r="T2037" s="13"/>
      <c r="U2037" s="13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13"/>
      <c r="T2038" s="13"/>
      <c r="U2038" s="13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13"/>
      <c r="T2039" s="13"/>
      <c r="U2039" s="13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13"/>
      <c r="T2040" s="13"/>
      <c r="U2040" s="13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13"/>
      <c r="T2041" s="13"/>
      <c r="U2041" s="13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13"/>
      <c r="T2042" s="13"/>
      <c r="U2042" s="13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13"/>
      <c r="T2043" s="13"/>
      <c r="U2043" s="13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13"/>
      <c r="T2044" s="13"/>
      <c r="U2044" s="13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13"/>
      <c r="T2045" s="13"/>
      <c r="U2045" s="13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13"/>
      <c r="T2046" s="13"/>
      <c r="U2046" s="13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13"/>
      <c r="T2047" s="13"/>
      <c r="U2047" s="13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13"/>
      <c r="T2048" s="13"/>
      <c r="U2048" s="13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13"/>
      <c r="T2049" s="13"/>
      <c r="U2049" s="13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13"/>
      <c r="T2050" s="13"/>
      <c r="U2050" s="13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13"/>
      <c r="T2051" s="13"/>
      <c r="U2051" s="13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13"/>
      <c r="T2052" s="13"/>
      <c r="U2052" s="13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13"/>
      <c r="T2053" s="13"/>
      <c r="U2053" s="13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13"/>
      <c r="T2054" s="13"/>
      <c r="U2054" s="13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13"/>
      <c r="T2055" s="13"/>
      <c r="U2055" s="13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13"/>
      <c r="T2056" s="13"/>
      <c r="U2056" s="13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13"/>
      <c r="T2057" s="13"/>
      <c r="U2057" s="13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13"/>
      <c r="T2058" s="13"/>
      <c r="U2058" s="13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13"/>
      <c r="T2059" s="13"/>
      <c r="U2059" s="13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13"/>
      <c r="T2060" s="13"/>
      <c r="U2060" s="13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13"/>
      <c r="T2061" s="13"/>
      <c r="U2061" s="13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13"/>
      <c r="T2062" s="13"/>
      <c r="U2062" s="13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13"/>
      <c r="T2063" s="13"/>
      <c r="U2063" s="13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13"/>
      <c r="T2064" s="13"/>
      <c r="U2064" s="13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13"/>
      <c r="T2065" s="13"/>
      <c r="U2065" s="13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13"/>
      <c r="T2066" s="13"/>
      <c r="U2066" s="13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13"/>
      <c r="T2067" s="13"/>
      <c r="U2067" s="13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13"/>
      <c r="T2068" s="13"/>
      <c r="U2068" s="13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13"/>
      <c r="T2069" s="13"/>
      <c r="U2069" s="13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13"/>
      <c r="T2070" s="13"/>
      <c r="U2070" s="13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13"/>
      <c r="T2071" s="13"/>
      <c r="U2071" s="13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13"/>
      <c r="T2072" s="13"/>
      <c r="U2072" s="13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13"/>
      <c r="T2073" s="13"/>
      <c r="U2073" s="13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13"/>
      <c r="T2074" s="13"/>
      <c r="U2074" s="13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13"/>
      <c r="T2075" s="13"/>
      <c r="U2075" s="13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13"/>
      <c r="T2076" s="13"/>
      <c r="U2076" s="13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13"/>
      <c r="T2077" s="13"/>
      <c r="U2077" s="13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13"/>
      <c r="T2078" s="13"/>
      <c r="U2078" s="13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13"/>
      <c r="T2079" s="13"/>
      <c r="U2079" s="13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13"/>
      <c r="T2080" s="13"/>
      <c r="U2080" s="13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13"/>
      <c r="T2081" s="13"/>
      <c r="U2081" s="13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13"/>
      <c r="T2082" s="13"/>
      <c r="U2082" s="13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13"/>
      <c r="T2083" s="13"/>
      <c r="U2083" s="13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13"/>
      <c r="T2084" s="13"/>
      <c r="U2084" s="13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13"/>
      <c r="T2085" s="13"/>
      <c r="U2085" s="13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13"/>
      <c r="T2086" s="13"/>
      <c r="U2086" s="13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13"/>
      <c r="T2087" s="13"/>
      <c r="U2087" s="13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13"/>
      <c r="T2088" s="13"/>
      <c r="U2088" s="13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13"/>
      <c r="T2089" s="13"/>
      <c r="U2089" s="13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13"/>
      <c r="T2090" s="13"/>
      <c r="U2090" s="13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13"/>
      <c r="T2091" s="13"/>
      <c r="U2091" s="13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13"/>
      <c r="T2092" s="13"/>
      <c r="U2092" s="13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13"/>
      <c r="T2093" s="13"/>
      <c r="U2093" s="13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13"/>
      <c r="T2094" s="13"/>
      <c r="U2094" s="13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13"/>
      <c r="T2095" s="13"/>
      <c r="U2095" s="13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13"/>
      <c r="T2096" s="13"/>
      <c r="U2096" s="13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13"/>
      <c r="T2097" s="13"/>
      <c r="U2097" s="13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13"/>
      <c r="T2098" s="13"/>
      <c r="U2098" s="13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13"/>
      <c r="T2099" s="13"/>
      <c r="U2099" s="13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13"/>
      <c r="T2100" s="13"/>
      <c r="U2100" s="13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13"/>
      <c r="T2101" s="13"/>
      <c r="U2101" s="13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13"/>
      <c r="T2102" s="13"/>
      <c r="U2102" s="13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13"/>
      <c r="T2103" s="13"/>
      <c r="U2103" s="13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13"/>
      <c r="T2104" s="13"/>
      <c r="U2104" s="13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13"/>
      <c r="T2105" s="13"/>
      <c r="U2105" s="13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13"/>
      <c r="T2106" s="13"/>
      <c r="U2106" s="13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13"/>
      <c r="T2107" s="13"/>
      <c r="U2107" s="13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13"/>
      <c r="T2108" s="13"/>
      <c r="U2108" s="13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13"/>
      <c r="T2109" s="13"/>
      <c r="U2109" s="13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13"/>
      <c r="T2110" s="13"/>
      <c r="U2110" s="13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13"/>
      <c r="T2111" s="13"/>
      <c r="U2111" s="13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13"/>
      <c r="T2112" s="13"/>
      <c r="U2112" s="13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13"/>
      <c r="T2113" s="13"/>
      <c r="U2113" s="13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13"/>
      <c r="T2114" s="13"/>
      <c r="U2114" s="13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13"/>
      <c r="T2115" s="13"/>
      <c r="U2115" s="13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13"/>
      <c r="T2116" s="13"/>
      <c r="U2116" s="13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13"/>
      <c r="T2117" s="13"/>
      <c r="U2117" s="13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13"/>
      <c r="T2118" s="13"/>
      <c r="U2118" s="13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13"/>
      <c r="T2119" s="13"/>
      <c r="U2119" s="13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13"/>
      <c r="T2120" s="13"/>
      <c r="U2120" s="13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13"/>
      <c r="T2121" s="13"/>
      <c r="U2121" s="13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13"/>
      <c r="T2122" s="13"/>
      <c r="U2122" s="13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13"/>
      <c r="T2123" s="13"/>
      <c r="U2123" s="13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13"/>
      <c r="T2124" s="13"/>
      <c r="U2124" s="13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13"/>
      <c r="T2125" s="13"/>
      <c r="U2125" s="13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13"/>
      <c r="T2126" s="13"/>
      <c r="U2126" s="13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13"/>
      <c r="T2127" s="13"/>
      <c r="U2127" s="13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13"/>
      <c r="T2128" s="13"/>
      <c r="U2128" s="13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13"/>
      <c r="T2129" s="13"/>
      <c r="U2129" s="13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13"/>
      <c r="T2130" s="13"/>
      <c r="U2130" s="13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13"/>
      <c r="T2131" s="13"/>
      <c r="U2131" s="13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13"/>
      <c r="T2132" s="13"/>
      <c r="U2132" s="13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13"/>
      <c r="T2133" s="13"/>
      <c r="U2133" s="13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13"/>
      <c r="T2134" s="13"/>
      <c r="U2134" s="13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13"/>
      <c r="T2135" s="13"/>
      <c r="U2135" s="13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13"/>
      <c r="T2136" s="13"/>
      <c r="U2136" s="13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13"/>
      <c r="T2137" s="13"/>
      <c r="U2137" s="13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13"/>
      <c r="T2138" s="13"/>
      <c r="U2138" s="13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13"/>
      <c r="T2139" s="13"/>
      <c r="U2139" s="13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13"/>
      <c r="T2140" s="13"/>
      <c r="U2140" s="13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13"/>
      <c r="T2141" s="13"/>
      <c r="U2141" s="13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13"/>
      <c r="T2142" s="13"/>
      <c r="U2142" s="13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13"/>
      <c r="T2143" s="13"/>
      <c r="U2143" s="13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13"/>
      <c r="T2144" s="13"/>
      <c r="U2144" s="13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13"/>
      <c r="T2145" s="13"/>
      <c r="U2145" s="13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13"/>
      <c r="T2146" s="13"/>
      <c r="U2146" s="13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13"/>
      <c r="T2147" s="13"/>
      <c r="U2147" s="13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13"/>
      <c r="T2148" s="13"/>
      <c r="U2148" s="13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13"/>
      <c r="T2149" s="13"/>
      <c r="U2149" s="13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13"/>
      <c r="T2150" s="13"/>
      <c r="U2150" s="13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13"/>
      <c r="T2151" s="13"/>
      <c r="U2151" s="13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13"/>
      <c r="T2152" s="13"/>
      <c r="U2152" s="13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13"/>
      <c r="T2153" s="13"/>
      <c r="U2153" s="13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13"/>
      <c r="T2154" s="13"/>
      <c r="U2154" s="13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13"/>
      <c r="T2155" s="13"/>
      <c r="U2155" s="13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13"/>
      <c r="T2156" s="13"/>
      <c r="U2156" s="13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13"/>
      <c r="T2157" s="13"/>
      <c r="U2157" s="13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13"/>
      <c r="T2158" s="13"/>
      <c r="U2158" s="13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13"/>
      <c r="T2159" s="13"/>
      <c r="U2159" s="13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13"/>
      <c r="T2160" s="13"/>
      <c r="U2160" s="13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13"/>
      <c r="T2161" s="13"/>
      <c r="U2161" s="13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13"/>
      <c r="T2162" s="13"/>
      <c r="U2162" s="13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13"/>
      <c r="T2163" s="13"/>
      <c r="U2163" s="13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13"/>
      <c r="T2164" s="13"/>
      <c r="U2164" s="13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13"/>
      <c r="T2165" s="13"/>
      <c r="U2165" s="13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13"/>
      <c r="T2166" s="13"/>
      <c r="U2166" s="13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13"/>
      <c r="T2167" s="13"/>
      <c r="U2167" s="13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13"/>
      <c r="T2168" s="13"/>
      <c r="U2168" s="13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13"/>
      <c r="T2169" s="13"/>
      <c r="U2169" s="13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13"/>
      <c r="T2170" s="13"/>
      <c r="U2170" s="13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13"/>
      <c r="T2171" s="13"/>
      <c r="U2171" s="13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13"/>
      <c r="T2172" s="13"/>
      <c r="U2172" s="13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13"/>
      <c r="T2173" s="13"/>
      <c r="U2173" s="13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13"/>
      <c r="T2174" s="13"/>
      <c r="U2174" s="13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13"/>
      <c r="T2175" s="13"/>
      <c r="U2175" s="13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13"/>
      <c r="T2176" s="13"/>
      <c r="U2176" s="13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13"/>
      <c r="T2177" s="13"/>
      <c r="U2177" s="13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13"/>
      <c r="T2178" s="13"/>
      <c r="U2178" s="13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13"/>
      <c r="T2179" s="13"/>
      <c r="U2179" s="13"/>
      <c r="V2179" s="13"/>
      <c r="W2179" s="4"/>
      <c r="X2179" s="30"/>
      <c r="Y2179" s="9"/>
      <c r="Z2179" s="9"/>
      <c r="AA2179" s="28"/>
      <c r="AB2179" s="3"/>
      <c r="AC2179" s="1"/>
      <c r="AD2179" s="9"/>
      <c r="AE2179" s="3"/>
      <c r="AF2179" s="3"/>
      <c r="AG2179" s="3"/>
      <c r="AH2179" s="9"/>
      <c r="AI2179" s="10"/>
      <c r="AJ2179" s="9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13"/>
      <c r="T2180" s="13"/>
      <c r="U2180" s="13"/>
      <c r="V2180" s="13"/>
      <c r="W2180" s="4"/>
      <c r="X2180" s="30"/>
      <c r="Y2180" s="9"/>
      <c r="Z2180" s="9"/>
      <c r="AA2180" s="28"/>
      <c r="AB2180" s="3"/>
      <c r="AC2180" s="1"/>
      <c r="AD2180" s="9"/>
      <c r="AE2180" s="3"/>
      <c r="AF2180" s="3"/>
      <c r="AG2180" s="3"/>
      <c r="AH2180" s="9"/>
      <c r="AI2180" s="10"/>
      <c r="AJ2180" s="9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13"/>
      <c r="T2181" s="13"/>
      <c r="U2181" s="13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13"/>
      <c r="T2182" s="13"/>
      <c r="U2182" s="13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13"/>
      <c r="T2183" s="13"/>
      <c r="U2183" s="13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13"/>
      <c r="T2184" s="13"/>
      <c r="U2184" s="13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13"/>
      <c r="T2185" s="13"/>
      <c r="U2185" s="13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13"/>
      <c r="T2186" s="13"/>
      <c r="U2186" s="13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13"/>
      <c r="T2187" s="13"/>
      <c r="U2187" s="13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13"/>
      <c r="T2188" s="13"/>
      <c r="U2188" s="13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13"/>
      <c r="T2189" s="13"/>
      <c r="U2189" s="13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13"/>
      <c r="T2190" s="13"/>
      <c r="U2190" s="13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13"/>
      <c r="T2191" s="13"/>
      <c r="U2191" s="13"/>
      <c r="V2191" s="13"/>
      <c r="W2191" s="4"/>
      <c r="X2191" s="30"/>
      <c r="Y2191" s="9"/>
      <c r="Z2191" s="9"/>
      <c r="AA2191" s="28"/>
      <c r="AB2191" s="3"/>
      <c r="AC2191" s="1"/>
      <c r="AD2191" s="9"/>
      <c r="AE2191" s="3"/>
      <c r="AF2191" s="3"/>
      <c r="AG2191" s="3"/>
      <c r="AH2191" s="9"/>
      <c r="AI2191" s="10"/>
      <c r="AJ2191" s="9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13"/>
      <c r="T2192" s="13"/>
      <c r="U2192" s="13"/>
      <c r="V2192" s="13"/>
      <c r="W2192" s="4"/>
      <c r="X2192" s="30"/>
      <c r="Y2192" s="9"/>
      <c r="Z2192" s="9"/>
      <c r="AA2192" s="28"/>
      <c r="AB2192" s="3"/>
      <c r="AC2192" s="1"/>
      <c r="AD2192" s="9"/>
      <c r="AE2192" s="3"/>
      <c r="AF2192" s="3"/>
      <c r="AG2192" s="3"/>
      <c r="AH2192" s="9"/>
      <c r="AI2192" s="10"/>
      <c r="AJ2192" s="9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13"/>
      <c r="T2193" s="13"/>
      <c r="U2193" s="13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13"/>
      <c r="T2194" s="13"/>
      <c r="U2194" s="13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13"/>
      <c r="T2195" s="13"/>
      <c r="U2195" s="13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13"/>
      <c r="T2196" s="13"/>
      <c r="U2196" s="13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13"/>
      <c r="T2197" s="13"/>
      <c r="U2197" s="13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13"/>
      <c r="T2198" s="13"/>
      <c r="U2198" s="13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13"/>
      <c r="T2199" s="13"/>
      <c r="U2199" s="13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13"/>
      <c r="T2200" s="13"/>
      <c r="U2200" s="13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13"/>
      <c r="T2201" s="13"/>
      <c r="U2201" s="13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13"/>
      <c r="T2202" s="13"/>
      <c r="U2202" s="13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13"/>
      <c r="T2203" s="13"/>
      <c r="U2203" s="13"/>
      <c r="V2203" s="13"/>
      <c r="W2203" s="4"/>
      <c r="X2203" s="30"/>
      <c r="Y2203" s="27"/>
      <c r="Z2203" s="27"/>
      <c r="AA2203" s="32"/>
      <c r="AB2203" s="20"/>
      <c r="AC2203" s="23"/>
      <c r="AD2203" s="27"/>
      <c r="AE2203" s="20"/>
      <c r="AF2203" s="20"/>
      <c r="AG2203" s="20"/>
      <c r="AH2203" s="27"/>
      <c r="AI2203" s="21"/>
      <c r="AJ2203" s="27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</row>
    <row r="2204" spans="1:145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3"/>
      <c r="J2204" s="30"/>
      <c r="K2204" s="2"/>
      <c r="L2204" s="15"/>
      <c r="M2204" s="11"/>
      <c r="N2204" s="11"/>
      <c r="O2204" s="15"/>
      <c r="P2204" s="13"/>
      <c r="Q2204" s="19"/>
      <c r="R2204" s="13"/>
      <c r="S2204" s="13"/>
      <c r="T2204" s="13"/>
      <c r="U2204" s="13"/>
      <c r="V2204" s="13"/>
      <c r="W2204" s="4"/>
      <c r="X2204" s="30"/>
      <c r="Y2204" s="27"/>
      <c r="Z2204" s="27"/>
      <c r="AA2204" s="32"/>
      <c r="AB2204" s="20"/>
      <c r="AC2204" s="23"/>
      <c r="AD2204" s="27"/>
      <c r="AE2204" s="20"/>
      <c r="AF2204" s="20"/>
      <c r="AG2204" s="20"/>
      <c r="AH2204" s="27"/>
      <c r="AI2204" s="21"/>
      <c r="AJ2204" s="27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</row>
    <row r="2205" spans="1:145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13"/>
      <c r="T2205" s="13"/>
      <c r="U2205" s="13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13"/>
      <c r="T2206" s="13"/>
      <c r="U2206" s="13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13"/>
      <c r="T2207" s="13"/>
      <c r="U2207" s="13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13"/>
      <c r="T2208" s="13"/>
      <c r="U2208" s="13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13"/>
      <c r="T2209" s="13"/>
      <c r="U2209" s="13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13"/>
      <c r="T2210" s="13"/>
      <c r="U2210" s="13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13"/>
      <c r="T2211" s="13"/>
      <c r="U2211" s="13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13"/>
      <c r="T2212" s="13"/>
      <c r="U2212" s="13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13"/>
      <c r="T2213" s="13"/>
      <c r="U2213" s="13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13"/>
      <c r="T2214" s="13"/>
      <c r="U2214" s="13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13"/>
      <c r="T2215" s="13"/>
      <c r="U2215" s="13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13"/>
      <c r="T2216" s="13"/>
      <c r="U2216" s="13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13"/>
      <c r="T2217" s="13"/>
      <c r="U2217" s="13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13"/>
      <c r="T2218" s="13"/>
      <c r="U2218" s="13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13"/>
      <c r="T2219" s="13"/>
      <c r="U2219" s="13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13"/>
      <c r="T2220" s="13"/>
      <c r="U2220" s="13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13"/>
      <c r="T2221" s="13"/>
      <c r="U2221" s="13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13"/>
      <c r="T2222" s="13"/>
      <c r="U2222" s="13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13"/>
      <c r="T2223" s="13"/>
      <c r="U2223" s="13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13"/>
      <c r="T2224" s="13"/>
      <c r="U2224" s="13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13"/>
      <c r="T2225" s="13"/>
      <c r="U2225" s="13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13"/>
      <c r="T2226" s="13"/>
      <c r="U2226" s="13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13"/>
      <c r="T2227" s="13"/>
      <c r="U2227" s="13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13"/>
      <c r="T2228" s="13"/>
      <c r="U2228" s="13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13"/>
      <c r="T2229" s="13"/>
      <c r="U2229" s="13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13"/>
      <c r="T2230" s="13"/>
      <c r="U2230" s="13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13"/>
      <c r="T2231" s="13"/>
      <c r="U2231" s="13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13"/>
      <c r="T2232" s="13"/>
      <c r="U2232" s="13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13"/>
      <c r="T2233" s="13"/>
      <c r="U2233" s="13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13"/>
      <c r="T2234" s="13"/>
      <c r="U2234" s="13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13"/>
      <c r="T2235" s="13"/>
      <c r="U2235" s="13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13"/>
      <c r="T2236" s="13"/>
      <c r="U2236" s="13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13"/>
      <c r="T2237" s="13"/>
      <c r="U2237" s="13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13"/>
      <c r="T2238" s="13"/>
      <c r="U2238" s="13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13"/>
      <c r="T2239" s="13"/>
      <c r="U2239" s="13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13"/>
      <c r="T2240" s="13"/>
      <c r="U2240" s="13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13"/>
      <c r="T2241" s="13"/>
      <c r="U2241" s="13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13"/>
      <c r="T2242" s="13"/>
      <c r="U2242" s="13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13"/>
      <c r="T2243" s="13"/>
      <c r="U2243" s="13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13"/>
      <c r="T2244" s="13"/>
      <c r="U2244" s="13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13"/>
      <c r="T2245" s="13"/>
      <c r="U2245" s="13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13"/>
      <c r="T2246" s="13"/>
      <c r="U2246" s="13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13"/>
      <c r="T2247" s="13"/>
      <c r="U2247" s="13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13"/>
      <c r="T2248" s="13"/>
      <c r="U2248" s="13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13"/>
      <c r="T2249" s="13"/>
      <c r="U2249" s="13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13"/>
      <c r="T2250" s="13"/>
      <c r="U2250" s="13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13"/>
      <c r="T2251" s="13"/>
      <c r="U2251" s="13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13"/>
      <c r="T2252" s="13"/>
      <c r="U2252" s="13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13"/>
      <c r="T2253" s="13"/>
      <c r="U2253" s="13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13"/>
      <c r="T2254" s="13"/>
      <c r="U2254" s="13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13"/>
      <c r="T2255" s="13"/>
      <c r="U2255" s="13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13"/>
      <c r="T2256" s="13"/>
      <c r="U2256" s="13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13"/>
      <c r="T2257" s="13"/>
      <c r="U2257" s="13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13"/>
      <c r="T2258" s="13"/>
      <c r="U2258" s="13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13"/>
      <c r="T2259" s="13"/>
      <c r="U2259" s="13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13"/>
      <c r="T2260" s="13"/>
      <c r="U2260" s="13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13"/>
      <c r="T2261" s="13"/>
      <c r="U2261" s="13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13"/>
      <c r="T2262" s="13"/>
      <c r="U2262" s="13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13"/>
      <c r="T2263" s="13"/>
      <c r="U2263" s="13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13"/>
      <c r="T2264" s="13"/>
      <c r="U2264" s="13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13"/>
      <c r="T2265" s="13"/>
      <c r="U2265" s="13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13"/>
      <c r="T2266" s="13"/>
      <c r="U2266" s="13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13"/>
      <c r="T2267" s="13"/>
      <c r="U2267" s="13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13"/>
      <c r="T2268" s="13"/>
      <c r="U2268" s="13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13"/>
      <c r="T2269" s="13"/>
      <c r="U2269" s="13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13"/>
      <c r="T2270" s="13"/>
      <c r="U2270" s="13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13"/>
      <c r="T2271" s="13"/>
      <c r="U2271" s="13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13"/>
      <c r="T2272" s="13"/>
      <c r="U2272" s="13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13"/>
      <c r="T2273" s="13"/>
      <c r="U2273" s="13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13"/>
      <c r="T2274" s="13"/>
      <c r="U2274" s="13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13"/>
      <c r="T2275" s="13"/>
      <c r="U2275" s="13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13"/>
      <c r="T2276" s="13"/>
      <c r="U2276" s="13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13"/>
      <c r="T2277" s="13"/>
      <c r="U2277" s="13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13"/>
      <c r="T2278" s="13"/>
      <c r="U2278" s="13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13"/>
      <c r="T2279" s="13"/>
      <c r="U2279" s="13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13"/>
      <c r="T2280" s="13"/>
      <c r="U2280" s="13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13"/>
      <c r="T2281" s="13"/>
      <c r="U2281" s="13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13"/>
      <c r="T2282" s="13"/>
      <c r="U2282" s="13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13"/>
      <c r="T2283" s="13"/>
      <c r="U2283" s="13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13"/>
      <c r="T2284" s="13"/>
      <c r="U2284" s="13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13"/>
      <c r="T2285" s="13"/>
      <c r="U2285" s="13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13"/>
      <c r="T2286" s="13"/>
      <c r="U2286" s="13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13"/>
      <c r="T2287" s="13"/>
      <c r="U2287" s="13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13"/>
      <c r="T2288" s="13"/>
      <c r="U2288" s="13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13"/>
      <c r="T2289" s="13"/>
      <c r="U2289" s="13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13"/>
      <c r="T2290" s="13"/>
      <c r="U2290" s="13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13"/>
      <c r="T2291" s="13"/>
      <c r="U2291" s="13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13"/>
      <c r="T2292" s="13"/>
      <c r="U2292" s="13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13"/>
      <c r="T2293" s="13"/>
      <c r="U2293" s="13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13"/>
      <c r="T2294" s="13"/>
      <c r="U2294" s="13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13"/>
      <c r="T2295" s="13"/>
      <c r="U2295" s="13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13"/>
      <c r="T2296" s="13"/>
      <c r="U2296" s="13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13"/>
      <c r="T2297" s="13"/>
      <c r="U2297" s="13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13"/>
      <c r="T2298" s="13"/>
      <c r="U2298" s="13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13"/>
      <c r="T2299" s="13"/>
      <c r="U2299" s="13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13"/>
      <c r="T2300" s="13"/>
      <c r="U2300" s="13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13"/>
      <c r="T2301" s="13"/>
      <c r="U2301" s="13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13"/>
      <c r="T2302" s="13"/>
      <c r="U2302" s="13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13"/>
      <c r="T2303" s="13"/>
      <c r="U2303" s="13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13"/>
      <c r="T2304" s="13"/>
      <c r="U2304" s="13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13"/>
      <c r="T2305" s="13"/>
      <c r="U2305" s="13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13"/>
      <c r="T2306" s="13"/>
      <c r="U2306" s="13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13"/>
      <c r="T2307" s="13"/>
      <c r="U2307" s="13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13"/>
      <c r="T2308" s="13"/>
      <c r="U2308" s="13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13"/>
      <c r="T2309" s="13"/>
      <c r="U2309" s="13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13"/>
      <c r="T2310" s="13"/>
      <c r="U2310" s="13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13"/>
      <c r="T2311" s="13"/>
      <c r="U2311" s="13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13"/>
      <c r="T2312" s="13"/>
      <c r="U2312" s="13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13"/>
      <c r="T2313" s="13"/>
      <c r="U2313" s="13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13"/>
      <c r="T2314" s="13"/>
      <c r="U2314" s="13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13"/>
      <c r="T2315" s="13"/>
      <c r="U2315" s="13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13"/>
      <c r="T2316" s="13"/>
      <c r="U2316" s="13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13"/>
      <c r="T2317" s="13"/>
      <c r="U2317" s="13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13"/>
      <c r="T2318" s="13"/>
      <c r="U2318" s="13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13"/>
      <c r="T2319" s="13"/>
      <c r="U2319" s="13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13"/>
      <c r="T2320" s="13"/>
      <c r="U2320" s="13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13"/>
      <c r="T2321" s="13"/>
      <c r="U2321" s="13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13"/>
      <c r="T2322" s="13"/>
      <c r="U2322" s="13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13"/>
      <c r="T2323" s="13"/>
      <c r="U2323" s="13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13"/>
      <c r="T2324" s="13"/>
      <c r="U2324" s="13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13"/>
      <c r="T2325" s="13"/>
      <c r="U2325" s="13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13"/>
      <c r="T2326" s="13"/>
      <c r="U2326" s="13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13"/>
      <c r="T2327" s="13"/>
      <c r="U2327" s="13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13"/>
      <c r="T2328" s="13"/>
      <c r="U2328" s="13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13"/>
      <c r="T2329" s="13"/>
      <c r="U2329" s="13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13"/>
      <c r="T2330" s="13"/>
      <c r="U2330" s="13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13"/>
      <c r="T2331" s="13"/>
      <c r="U2331" s="13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13"/>
      <c r="T2332" s="13"/>
      <c r="U2332" s="13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13"/>
      <c r="T2333" s="13"/>
      <c r="U2333" s="13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13"/>
      <c r="T2334" s="13"/>
      <c r="U2334" s="13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13"/>
      <c r="T2335" s="13"/>
      <c r="U2335" s="13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13"/>
      <c r="T2336" s="13"/>
      <c r="U2336" s="13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13"/>
      <c r="T2337" s="13"/>
      <c r="U2337" s="13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13"/>
      <c r="T2338" s="13"/>
      <c r="U2338" s="13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13"/>
      <c r="T2339" s="13"/>
      <c r="U2339" s="13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13"/>
      <c r="T2340" s="13"/>
      <c r="U2340" s="13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13"/>
      <c r="T2341" s="13"/>
      <c r="U2341" s="13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13"/>
      <c r="T2342" s="13"/>
      <c r="U2342" s="13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13"/>
      <c r="T2343" s="13"/>
      <c r="U2343" s="13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13"/>
      <c r="T2344" s="13"/>
      <c r="U2344" s="13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13"/>
      <c r="T2345" s="13"/>
      <c r="U2345" s="13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13"/>
      <c r="T2346" s="13"/>
      <c r="U2346" s="13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13"/>
      <c r="T2347" s="13"/>
      <c r="U2347" s="13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13"/>
      <c r="T2348" s="13"/>
      <c r="U2348" s="13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13"/>
      <c r="T2349" s="13"/>
      <c r="U2349" s="13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13"/>
      <c r="T2350" s="13"/>
      <c r="U2350" s="13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13"/>
      <c r="T2351" s="13"/>
      <c r="U2351" s="13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13"/>
      <c r="T2352" s="13"/>
      <c r="U2352" s="13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13"/>
      <c r="T2353" s="13"/>
      <c r="U2353" s="13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13"/>
      <c r="T2354" s="13"/>
      <c r="U2354" s="13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13"/>
      <c r="T2355" s="13"/>
      <c r="U2355" s="13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13"/>
      <c r="T2356" s="13"/>
      <c r="U2356" s="13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13"/>
      <c r="T2357" s="13"/>
      <c r="U2357" s="13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13"/>
      <c r="T2358" s="13"/>
      <c r="U2358" s="13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13"/>
      <c r="T2359" s="13"/>
      <c r="U2359" s="13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13"/>
      <c r="T2360" s="13"/>
      <c r="U2360" s="13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13"/>
      <c r="T2361" s="13"/>
      <c r="U2361" s="13"/>
      <c r="V2361" s="13"/>
      <c r="W2361" s="4"/>
      <c r="X2361" s="30"/>
      <c r="Y2361" s="9"/>
      <c r="Z2361" s="9"/>
      <c r="AA2361" s="28"/>
      <c r="AB2361" s="3"/>
      <c r="AC2361" s="1"/>
      <c r="AD2361" s="9"/>
      <c r="AE2361" s="3"/>
      <c r="AF2361" s="3"/>
      <c r="AG2361" s="3"/>
      <c r="AH2361" s="9"/>
      <c r="AI2361" s="10"/>
      <c r="AJ2361" s="9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13"/>
      <c r="T2362" s="13"/>
      <c r="U2362" s="13"/>
      <c r="V2362" s="13"/>
      <c r="W2362" s="4"/>
      <c r="X2362" s="30"/>
      <c r="Y2362" s="9"/>
      <c r="Z2362" s="9"/>
      <c r="AA2362" s="28"/>
      <c r="AB2362" s="3"/>
      <c r="AC2362" s="1"/>
      <c r="AD2362" s="9"/>
      <c r="AE2362" s="3"/>
      <c r="AF2362" s="3"/>
      <c r="AG2362" s="3"/>
      <c r="AH2362" s="9"/>
      <c r="AI2362" s="10"/>
      <c r="AJ2362" s="9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13"/>
      <c r="T2363" s="13"/>
      <c r="U2363" s="13"/>
      <c r="V2363" s="13"/>
      <c r="W2363" s="4"/>
      <c r="X2363" s="30"/>
      <c r="Y2363" s="9"/>
      <c r="Z2363" s="9"/>
      <c r="AA2363" s="28"/>
      <c r="AB2363" s="3"/>
      <c r="AC2363" s="1"/>
      <c r="AD2363" s="9"/>
      <c r="AE2363" s="3"/>
      <c r="AF2363" s="3"/>
      <c r="AG2363" s="3"/>
      <c r="AH2363" s="9"/>
      <c r="AI2363" s="10"/>
      <c r="AJ2363" s="9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13"/>
      <c r="T2364" s="13"/>
      <c r="U2364" s="13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13"/>
      <c r="T2365" s="13"/>
      <c r="U2365" s="13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13"/>
      <c r="T2366" s="13"/>
      <c r="U2366" s="13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13"/>
      <c r="T2367" s="13"/>
      <c r="U2367" s="13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13"/>
      <c r="T2368" s="13"/>
      <c r="U2368" s="13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13"/>
      <c r="T2369" s="13"/>
      <c r="U2369" s="13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13"/>
      <c r="T2370" s="13"/>
      <c r="U2370" s="13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13"/>
      <c r="T2371" s="13"/>
      <c r="U2371" s="13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13"/>
      <c r="T2372" s="13"/>
      <c r="U2372" s="13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13"/>
      <c r="T2373" s="13"/>
      <c r="U2373" s="13"/>
      <c r="V2373" s="13"/>
      <c r="W2373" s="4"/>
      <c r="X2373" s="30"/>
      <c r="Y2373" s="9"/>
      <c r="Z2373" s="9"/>
      <c r="AA2373" s="28"/>
      <c r="AB2373" s="3"/>
      <c r="AC2373" s="1"/>
      <c r="AD2373" s="9"/>
      <c r="AE2373" s="3"/>
      <c r="AF2373" s="3"/>
      <c r="AG2373" s="3"/>
      <c r="AH2373" s="9"/>
      <c r="AI2373" s="10"/>
      <c r="AJ2373" s="9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13"/>
      <c r="T2374" s="13"/>
      <c r="U2374" s="13"/>
      <c r="V2374" s="13"/>
      <c r="W2374" s="4"/>
      <c r="X2374" s="30"/>
      <c r="Y2374" s="9"/>
      <c r="Z2374" s="9"/>
      <c r="AA2374" s="28"/>
      <c r="AB2374" s="3"/>
      <c r="AC2374" s="1"/>
      <c r="AD2374" s="9"/>
      <c r="AE2374" s="3"/>
      <c r="AF2374" s="3"/>
      <c r="AG2374" s="3"/>
      <c r="AH2374" s="9"/>
      <c r="AI2374" s="10"/>
      <c r="AJ2374" s="9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13"/>
      <c r="T2375" s="13"/>
      <c r="U2375" s="13"/>
      <c r="V2375" s="13"/>
      <c r="W2375" s="4"/>
      <c r="X2375" s="30"/>
      <c r="Y2375" s="9"/>
      <c r="Z2375" s="9"/>
      <c r="AA2375" s="28"/>
      <c r="AB2375" s="3"/>
      <c r="AC2375" s="1"/>
      <c r="AD2375" s="9"/>
      <c r="AE2375" s="3"/>
      <c r="AF2375" s="3"/>
      <c r="AG2375" s="3"/>
      <c r="AH2375" s="9"/>
      <c r="AI2375" s="10"/>
      <c r="AJ2375" s="9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13"/>
      <c r="T2376" s="13"/>
      <c r="U2376" s="13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13"/>
      <c r="T2377" s="13"/>
      <c r="U2377" s="13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13"/>
      <c r="T2378" s="13"/>
      <c r="U2378" s="13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13"/>
      <c r="T2379" s="13"/>
      <c r="U2379" s="13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13"/>
      <c r="T2380" s="13"/>
      <c r="U2380" s="13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13"/>
      <c r="T2381" s="13"/>
      <c r="U2381" s="13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13"/>
      <c r="T2382" s="13"/>
      <c r="U2382" s="13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13"/>
      <c r="T2383" s="13"/>
      <c r="U2383" s="13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13"/>
      <c r="T2384" s="13"/>
      <c r="U2384" s="13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13"/>
      <c r="T2385" s="13"/>
      <c r="U2385" s="13"/>
      <c r="V2385" s="13"/>
      <c r="W2385" s="4"/>
      <c r="X2385" s="30"/>
      <c r="Y2385" s="27"/>
      <c r="Z2385" s="27"/>
      <c r="AA2385" s="32"/>
      <c r="AB2385" s="20"/>
      <c r="AC2385" s="23"/>
      <c r="AD2385" s="27"/>
      <c r="AE2385" s="20"/>
      <c r="AF2385" s="20"/>
      <c r="AG2385" s="20"/>
      <c r="AH2385" s="27"/>
      <c r="AI2385" s="21"/>
      <c r="AJ2385" s="27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</row>
    <row r="2386" spans="1:145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13"/>
      <c r="T2386" s="13"/>
      <c r="U2386" s="13"/>
      <c r="V2386" s="13"/>
      <c r="W2386" s="4"/>
      <c r="X2386" s="30"/>
      <c r="Y2386" s="27"/>
      <c r="Z2386" s="27"/>
      <c r="AA2386" s="32"/>
      <c r="AB2386" s="20"/>
      <c r="AC2386" s="23"/>
      <c r="AD2386" s="27"/>
      <c r="AE2386" s="20"/>
      <c r="AF2386" s="20"/>
      <c r="AG2386" s="20"/>
      <c r="AH2386" s="27"/>
      <c r="AI2386" s="21"/>
      <c r="AJ2386" s="27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</row>
    <row r="2387" spans="1:145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13"/>
      <c r="T2387" s="13"/>
      <c r="U2387" s="13"/>
      <c r="V2387" s="13"/>
      <c r="W2387" s="4"/>
      <c r="X2387" s="30"/>
      <c r="Y2387" s="27"/>
      <c r="Z2387" s="27"/>
      <c r="AA2387" s="32"/>
      <c r="AB2387" s="20"/>
      <c r="AC2387" s="23"/>
      <c r="AD2387" s="27"/>
      <c r="AE2387" s="20"/>
      <c r="AF2387" s="20"/>
      <c r="AG2387" s="20"/>
      <c r="AH2387" s="27"/>
      <c r="AI2387" s="21"/>
      <c r="AJ2387" s="27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</row>
    <row r="2388" spans="1:145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13"/>
      <c r="T2388" s="13"/>
      <c r="U2388" s="13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13"/>
      <c r="T2389" s="13"/>
      <c r="U2389" s="13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13"/>
      <c r="T2390" s="13"/>
      <c r="U2390" s="13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13"/>
      <c r="T2391" s="13"/>
      <c r="U2391" s="13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13"/>
      <c r="T2392" s="13"/>
      <c r="U2392" s="13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13"/>
      <c r="T2393" s="13"/>
      <c r="U2393" s="13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13"/>
      <c r="T2394" s="13"/>
      <c r="U2394" s="13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13"/>
      <c r="T2395" s="13"/>
      <c r="U2395" s="13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13"/>
      <c r="T2396" s="13"/>
      <c r="U2396" s="13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13"/>
      <c r="T2397" s="13"/>
      <c r="U2397" s="13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13"/>
      <c r="T2398" s="13"/>
      <c r="U2398" s="13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13"/>
      <c r="T2399" s="13"/>
      <c r="U2399" s="13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13"/>
      <c r="T2400" s="13"/>
      <c r="U2400" s="13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13"/>
      <c r="T2401" s="13"/>
      <c r="U2401" s="13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13"/>
      <c r="T2402" s="13"/>
      <c r="U2402" s="13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13"/>
      <c r="T2403" s="13"/>
      <c r="U2403" s="13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13"/>
      <c r="T2404" s="13"/>
      <c r="U2404" s="13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13"/>
      <c r="T2405" s="13"/>
      <c r="U2405" s="13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13"/>
      <c r="T2406" s="13"/>
      <c r="U2406" s="13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13"/>
      <c r="T2407" s="13"/>
      <c r="U2407" s="13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13"/>
      <c r="T2408" s="13"/>
      <c r="U2408" s="13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13"/>
      <c r="T2409" s="13"/>
      <c r="U2409" s="13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13"/>
      <c r="T2410" s="13"/>
      <c r="U2410" s="13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13"/>
      <c r="T2411" s="13"/>
      <c r="U2411" s="13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13"/>
      <c r="T2412" s="13"/>
      <c r="U2412" s="13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13"/>
      <c r="T2413" s="13"/>
      <c r="U2413" s="13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13"/>
      <c r="T2414" s="13"/>
      <c r="U2414" s="13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13"/>
      <c r="T2415" s="13"/>
      <c r="U2415" s="13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13"/>
      <c r="T2416" s="13"/>
      <c r="U2416" s="13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13"/>
      <c r="T2417" s="13"/>
      <c r="U2417" s="13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13"/>
      <c r="T2418" s="13"/>
      <c r="U2418" s="13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13"/>
      <c r="T2419" s="13"/>
      <c r="U2419" s="13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13"/>
      <c r="T2420" s="13"/>
      <c r="U2420" s="13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13"/>
      <c r="T2421" s="13"/>
      <c r="U2421" s="13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13"/>
      <c r="T2422" s="13"/>
      <c r="U2422" s="13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13"/>
      <c r="T2423" s="13"/>
      <c r="U2423" s="13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13"/>
      <c r="T2424" s="13"/>
      <c r="U2424" s="13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13"/>
      <c r="T2425" s="13"/>
      <c r="U2425" s="13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13"/>
      <c r="T2426" s="13"/>
      <c r="U2426" s="13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13"/>
      <c r="T2427" s="13"/>
      <c r="U2427" s="13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13"/>
      <c r="T2428" s="13"/>
      <c r="U2428" s="13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13"/>
      <c r="T2429" s="13"/>
      <c r="U2429" s="13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13"/>
      <c r="T2430" s="13"/>
      <c r="U2430" s="13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13"/>
      <c r="T2431" s="13"/>
      <c r="U2431" s="13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13"/>
      <c r="T2432" s="13"/>
      <c r="U2432" s="13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13"/>
      <c r="T2433" s="13"/>
      <c r="U2433" s="13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13"/>
      <c r="T2434" s="13"/>
      <c r="U2434" s="13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13"/>
      <c r="T2435" s="13"/>
      <c r="U2435" s="13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13"/>
      <c r="T2436" s="13"/>
      <c r="U2436" s="13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13"/>
      <c r="T2437" s="13"/>
      <c r="U2437" s="13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13"/>
      <c r="T2438" s="13"/>
      <c r="U2438" s="13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13"/>
      <c r="T2439" s="13"/>
      <c r="U2439" s="13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13"/>
      <c r="T2440" s="13"/>
      <c r="U2440" s="13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13"/>
      <c r="T2441" s="13"/>
      <c r="U2441" s="13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13"/>
      <c r="T2442" s="13"/>
      <c r="U2442" s="13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13"/>
      <c r="T2443" s="13"/>
      <c r="U2443" s="13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13"/>
      <c r="T2444" s="13"/>
      <c r="U2444" s="13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13"/>
      <c r="T2445" s="13"/>
      <c r="U2445" s="13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13"/>
      <c r="T2446" s="13"/>
      <c r="U2446" s="13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13"/>
      <c r="T2447" s="13"/>
      <c r="U2447" s="13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13"/>
      <c r="T2448" s="13"/>
      <c r="U2448" s="13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13"/>
      <c r="T2449" s="13"/>
      <c r="U2449" s="13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13"/>
      <c r="T2450" s="13"/>
      <c r="U2450" s="13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13"/>
      <c r="T2451" s="13"/>
      <c r="U2451" s="13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13"/>
      <c r="T2452" s="13"/>
      <c r="U2452" s="13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13"/>
      <c r="T2453" s="13"/>
      <c r="U2453" s="13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13"/>
      <c r="T2454" s="13"/>
      <c r="U2454" s="13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13"/>
      <c r="T2455" s="13"/>
      <c r="U2455" s="13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13"/>
      <c r="T2456" s="13"/>
      <c r="U2456" s="13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13"/>
      <c r="T2457" s="13"/>
      <c r="U2457" s="13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13"/>
      <c r="T2458" s="13"/>
      <c r="U2458" s="13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13"/>
      <c r="T2459" s="13"/>
      <c r="U2459" s="13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13"/>
      <c r="T2460" s="13"/>
      <c r="U2460" s="13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13"/>
      <c r="T2461" s="13"/>
      <c r="U2461" s="13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13"/>
      <c r="T2462" s="13"/>
      <c r="U2462" s="13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13"/>
      <c r="T2463" s="13"/>
      <c r="U2463" s="13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13"/>
      <c r="T2464" s="13"/>
      <c r="U2464" s="13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13"/>
      <c r="T2465" s="13"/>
      <c r="U2465" s="13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13"/>
      <c r="T2466" s="13"/>
      <c r="U2466" s="13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13"/>
      <c r="T2467" s="13"/>
      <c r="U2467" s="13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13"/>
      <c r="T2468" s="13"/>
      <c r="U2468" s="13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13"/>
      <c r="T2469" s="13"/>
      <c r="U2469" s="13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13"/>
      <c r="T2470" s="13"/>
      <c r="U2470" s="13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13"/>
      <c r="T2471" s="13"/>
      <c r="U2471" s="13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13"/>
      <c r="T2472" s="13"/>
      <c r="U2472" s="13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13"/>
      <c r="T2473" s="13"/>
      <c r="U2473" s="13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13"/>
      <c r="T2474" s="13"/>
      <c r="U2474" s="13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13"/>
      <c r="T2475" s="13"/>
      <c r="U2475" s="13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13"/>
      <c r="T2476" s="13"/>
      <c r="U2476" s="13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13"/>
      <c r="T2477" s="13"/>
      <c r="U2477" s="13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13"/>
      <c r="T2478" s="13"/>
      <c r="U2478" s="13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13"/>
      <c r="T2479" s="13"/>
      <c r="U2479" s="13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13"/>
      <c r="T2480" s="13"/>
      <c r="U2480" s="13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13"/>
      <c r="T2481" s="13"/>
      <c r="U2481" s="13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13"/>
      <c r="T2482" s="13"/>
      <c r="U2482" s="13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13"/>
      <c r="T2483" s="13"/>
      <c r="U2483" s="13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13"/>
      <c r="T2484" s="13"/>
      <c r="U2484" s="13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13"/>
      <c r="T2485" s="13"/>
      <c r="U2485" s="13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13"/>
      <c r="T2486" s="13"/>
      <c r="U2486" s="13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13"/>
      <c r="T2487" s="13"/>
      <c r="U2487" s="13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13"/>
      <c r="T2488" s="13"/>
      <c r="U2488" s="13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13"/>
      <c r="T2489" s="13"/>
      <c r="U2489" s="13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13"/>
      <c r="T2490" s="13"/>
      <c r="U2490" s="13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13"/>
      <c r="T2491" s="13"/>
      <c r="U2491" s="13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13"/>
      <c r="T2492" s="13"/>
      <c r="U2492" s="13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13"/>
      <c r="T2493" s="13"/>
      <c r="U2493" s="13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13"/>
      <c r="T2494" s="13"/>
      <c r="U2494" s="13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13"/>
      <c r="T2495" s="13"/>
      <c r="U2495" s="13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13"/>
      <c r="T2496" s="13"/>
      <c r="U2496" s="13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13"/>
      <c r="T2497" s="13"/>
      <c r="U2497" s="13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13"/>
      <c r="T2498" s="13"/>
      <c r="U2498" s="13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13"/>
      <c r="T2499" s="13"/>
      <c r="U2499" s="13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13"/>
      <c r="T2500" s="13"/>
      <c r="U2500" s="13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13"/>
      <c r="T2501" s="13"/>
      <c r="U2501" s="13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13"/>
      <c r="T2502" s="13"/>
      <c r="U2502" s="13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13"/>
      <c r="T2503" s="13"/>
      <c r="U2503" s="13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13"/>
      <c r="T2504" s="13"/>
      <c r="U2504" s="13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13"/>
      <c r="T2505" s="13"/>
      <c r="U2505" s="13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13"/>
      <c r="T2506" s="13"/>
      <c r="U2506" s="13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13"/>
      <c r="T2507" s="13"/>
      <c r="U2507" s="13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13"/>
      <c r="T2508" s="13"/>
      <c r="U2508" s="13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13"/>
      <c r="T2509" s="13"/>
      <c r="U2509" s="13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13"/>
      <c r="T2510" s="13"/>
      <c r="U2510" s="13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13"/>
      <c r="T2511" s="13"/>
      <c r="U2511" s="13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13"/>
      <c r="T2512" s="13"/>
      <c r="U2512" s="13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13"/>
      <c r="T2513" s="13"/>
      <c r="U2513" s="13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13"/>
      <c r="T2514" s="13"/>
      <c r="U2514" s="13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13"/>
      <c r="T2515" s="13"/>
      <c r="U2515" s="13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13"/>
      <c r="T2516" s="13"/>
      <c r="U2516" s="13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13"/>
      <c r="T2517" s="13"/>
      <c r="U2517" s="13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13"/>
      <c r="T2518" s="13"/>
      <c r="U2518" s="13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13"/>
      <c r="T2519" s="13"/>
      <c r="U2519" s="13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13"/>
      <c r="T2520" s="13"/>
      <c r="U2520" s="13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13"/>
      <c r="T2521" s="13"/>
      <c r="U2521" s="13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13"/>
      <c r="T2522" s="13"/>
      <c r="U2522" s="13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13"/>
      <c r="T2523" s="13"/>
      <c r="U2523" s="13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13"/>
      <c r="T2524" s="13"/>
      <c r="U2524" s="13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13"/>
      <c r="T2525" s="13"/>
      <c r="U2525" s="13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13"/>
      <c r="T2526" s="13"/>
      <c r="U2526" s="13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13"/>
      <c r="T2527" s="13"/>
      <c r="U2527" s="13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13"/>
      <c r="T2528" s="13"/>
      <c r="U2528" s="13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13"/>
      <c r="T2529" s="13"/>
      <c r="U2529" s="13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13"/>
      <c r="T2530" s="13"/>
      <c r="U2530" s="13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13"/>
      <c r="T2531" s="13"/>
      <c r="U2531" s="13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13"/>
      <c r="T2532" s="13"/>
      <c r="U2532" s="13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13"/>
      <c r="T2533" s="13"/>
      <c r="U2533" s="13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13"/>
      <c r="T2534" s="13"/>
      <c r="U2534" s="13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13"/>
      <c r="T2535" s="13"/>
      <c r="U2535" s="13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13"/>
      <c r="T2536" s="13"/>
      <c r="U2536" s="13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13"/>
      <c r="T2537" s="13"/>
      <c r="U2537" s="13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13"/>
      <c r="T2538" s="13"/>
      <c r="U2538" s="13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13"/>
      <c r="T2539" s="13"/>
      <c r="U2539" s="13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13"/>
      <c r="T2540" s="13"/>
      <c r="U2540" s="13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13"/>
      <c r="T2541" s="13"/>
      <c r="U2541" s="13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13"/>
      <c r="T2542" s="13"/>
      <c r="U2542" s="13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13"/>
      <c r="T2543" s="13"/>
      <c r="U2543" s="13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13"/>
      <c r="T2544" s="13"/>
      <c r="U2544" s="13"/>
      <c r="V2544" s="13"/>
      <c r="W2544" s="4"/>
      <c r="X2544" s="30"/>
      <c r="Y2544" s="9"/>
      <c r="Z2544" s="9"/>
      <c r="AA2544" s="28"/>
      <c r="AB2544" s="3"/>
      <c r="AC2544" s="1"/>
      <c r="AD2544" s="9"/>
      <c r="AE2544" s="3"/>
      <c r="AF2544" s="3"/>
      <c r="AG2544" s="3"/>
      <c r="AH2544" s="9"/>
      <c r="AI2544" s="10"/>
      <c r="AJ2544" s="9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13"/>
      <c r="T2545" s="13"/>
      <c r="U2545" s="13"/>
      <c r="V2545" s="13"/>
      <c r="W2545" s="4"/>
      <c r="X2545" s="30"/>
      <c r="Y2545" s="9"/>
      <c r="Z2545" s="9"/>
      <c r="AA2545" s="28"/>
      <c r="AB2545" s="3"/>
      <c r="AC2545" s="1"/>
      <c r="AD2545" s="9"/>
      <c r="AE2545" s="3"/>
      <c r="AF2545" s="3"/>
      <c r="AG2545" s="3"/>
      <c r="AH2545" s="9"/>
      <c r="AI2545" s="10"/>
      <c r="AJ2545" s="9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13"/>
      <c r="T2546" s="13"/>
      <c r="U2546" s="13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13"/>
      <c r="T2547" s="13"/>
      <c r="U2547" s="13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13"/>
      <c r="T2548" s="13"/>
      <c r="U2548" s="13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13"/>
      <c r="T2549" s="13"/>
      <c r="U2549" s="13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13"/>
      <c r="T2550" s="13"/>
      <c r="U2550" s="13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13"/>
      <c r="T2551" s="13"/>
      <c r="U2551" s="13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13"/>
      <c r="T2552" s="13"/>
      <c r="U2552" s="13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13"/>
      <c r="T2553" s="13"/>
      <c r="U2553" s="13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13"/>
      <c r="T2554" s="13"/>
      <c r="U2554" s="13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13"/>
      <c r="T2555" s="13"/>
      <c r="U2555" s="13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13"/>
      <c r="T2556" s="13"/>
      <c r="U2556" s="13"/>
      <c r="V2556" s="13"/>
      <c r="W2556" s="4"/>
      <c r="X2556" s="30"/>
      <c r="Y2556" s="9"/>
      <c r="Z2556" s="9"/>
      <c r="AA2556" s="28"/>
      <c r="AB2556" s="3"/>
      <c r="AC2556" s="1"/>
      <c r="AD2556" s="9"/>
      <c r="AE2556" s="3"/>
      <c r="AF2556" s="3"/>
      <c r="AG2556" s="3"/>
      <c r="AH2556" s="9"/>
      <c r="AI2556" s="10"/>
      <c r="AJ2556" s="9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13"/>
      <c r="T2557" s="13"/>
      <c r="U2557" s="13"/>
      <c r="V2557" s="13"/>
      <c r="W2557" s="4"/>
      <c r="X2557" s="30"/>
      <c r="Y2557" s="9"/>
      <c r="Z2557" s="9"/>
      <c r="AA2557" s="28"/>
      <c r="AB2557" s="3"/>
      <c r="AC2557" s="1"/>
      <c r="AD2557" s="9"/>
      <c r="AE2557" s="3"/>
      <c r="AF2557" s="3"/>
      <c r="AG2557" s="3"/>
      <c r="AH2557" s="9"/>
      <c r="AI2557" s="10"/>
      <c r="AJ2557" s="9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13"/>
      <c r="T2558" s="13"/>
      <c r="U2558" s="13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13"/>
      <c r="T2559" s="13"/>
      <c r="U2559" s="13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13"/>
      <c r="T2560" s="13"/>
      <c r="U2560" s="13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13"/>
      <c r="T2561" s="13"/>
      <c r="U2561" s="13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13"/>
      <c r="T2562" s="13"/>
      <c r="U2562" s="13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13"/>
      <c r="T2563" s="13"/>
      <c r="U2563" s="13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13"/>
      <c r="T2564" s="13"/>
      <c r="U2564" s="13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13"/>
      <c r="T2565" s="13"/>
      <c r="U2565" s="13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13"/>
      <c r="T2566" s="13"/>
      <c r="U2566" s="13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13"/>
      <c r="T2567" s="13"/>
      <c r="U2567" s="13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13"/>
      <c r="T2568" s="13"/>
      <c r="U2568" s="13"/>
      <c r="V2568" s="13"/>
      <c r="W2568" s="4"/>
      <c r="X2568" s="30"/>
      <c r="Y2568" s="27"/>
      <c r="Z2568" s="27"/>
      <c r="AA2568" s="32"/>
      <c r="AB2568" s="20"/>
      <c r="AC2568" s="23"/>
      <c r="AD2568" s="27"/>
      <c r="AE2568" s="20"/>
      <c r="AF2568" s="20"/>
      <c r="AG2568" s="20"/>
      <c r="AH2568" s="27"/>
      <c r="AI2568" s="21"/>
      <c r="AJ2568" s="27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</row>
    <row r="2569" spans="1:145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13"/>
      <c r="T2569" s="13"/>
      <c r="U2569" s="13"/>
      <c r="V2569" s="13"/>
      <c r="W2569" s="4"/>
      <c r="X2569" s="30"/>
      <c r="Y2569" s="27"/>
      <c r="Z2569" s="27"/>
      <c r="AA2569" s="32"/>
      <c r="AB2569" s="20"/>
      <c r="AC2569" s="23"/>
      <c r="AD2569" s="27"/>
      <c r="AE2569" s="20"/>
      <c r="AF2569" s="20"/>
      <c r="AG2569" s="20"/>
      <c r="AH2569" s="27"/>
      <c r="AI2569" s="21"/>
      <c r="AJ2569" s="27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</row>
    <row r="2570" spans="1:145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13"/>
      <c r="T2570" s="13"/>
      <c r="U2570" s="13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13"/>
      <c r="T2571" s="13"/>
      <c r="U2571" s="13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13"/>
      <c r="T2572" s="13"/>
      <c r="U2572" s="13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13"/>
      <c r="T2573" s="13"/>
      <c r="U2573" s="13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13"/>
      <c r="T2574" s="13"/>
      <c r="U2574" s="13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13"/>
      <c r="T2575" s="13"/>
      <c r="U2575" s="13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13"/>
      <c r="T2576" s="13"/>
      <c r="U2576" s="13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13"/>
      <c r="T2577" s="13"/>
      <c r="U2577" s="13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13"/>
      <c r="T2578" s="13"/>
      <c r="U2578" s="13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13"/>
      <c r="T2579" s="13"/>
      <c r="U2579" s="13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13"/>
      <c r="T2580" s="13"/>
      <c r="U2580" s="13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13"/>
      <c r="T2581" s="13"/>
      <c r="U2581" s="13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13"/>
      <c r="T2582" s="13"/>
      <c r="U2582" s="13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13"/>
      <c r="T2583" s="13"/>
      <c r="U2583" s="13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13"/>
      <c r="T2584" s="13"/>
      <c r="U2584" s="13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13"/>
      <c r="T2585" s="13"/>
      <c r="U2585" s="13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13"/>
      <c r="T2586" s="13"/>
      <c r="U2586" s="13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13"/>
      <c r="T2587" s="13"/>
      <c r="U2587" s="13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13"/>
      <c r="T2588" s="13"/>
      <c r="U2588" s="13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13"/>
      <c r="T2589" s="13"/>
      <c r="U2589" s="13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13"/>
      <c r="T2590" s="13"/>
      <c r="U2590" s="13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13"/>
      <c r="T2591" s="13"/>
      <c r="U2591" s="13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13"/>
      <c r="T2592" s="13"/>
      <c r="U2592" s="13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13"/>
      <c r="T2593" s="13"/>
      <c r="U2593" s="13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13"/>
      <c r="T2594" s="13"/>
      <c r="U2594" s="13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13"/>
      <c r="T2595" s="13"/>
      <c r="U2595" s="13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13"/>
      <c r="T2596" s="13"/>
      <c r="U2596" s="13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13"/>
      <c r="T2597" s="13"/>
      <c r="U2597" s="13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13"/>
      <c r="T2598" s="13"/>
      <c r="U2598" s="13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13"/>
      <c r="T2599" s="13"/>
      <c r="U2599" s="13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13"/>
      <c r="T2600" s="13"/>
      <c r="U2600" s="13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13"/>
      <c r="T2601" s="13"/>
      <c r="U2601" s="13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13"/>
      <c r="T2602" s="13"/>
      <c r="U2602" s="13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13"/>
      <c r="T2603" s="13"/>
      <c r="U2603" s="13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13"/>
      <c r="T2604" s="13"/>
      <c r="U2604" s="13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13"/>
      <c r="T2605" s="13"/>
      <c r="U2605" s="13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13"/>
      <c r="T2606" s="13"/>
      <c r="U2606" s="13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13"/>
      <c r="T2607" s="13"/>
      <c r="U2607" s="13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13"/>
      <c r="T2608" s="13"/>
      <c r="U2608" s="13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13"/>
      <c r="T2609" s="13"/>
      <c r="U2609" s="13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13"/>
      <c r="T2610" s="13"/>
      <c r="U2610" s="13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13"/>
      <c r="T2611" s="13"/>
      <c r="U2611" s="13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13"/>
      <c r="T2612" s="13"/>
      <c r="U2612" s="13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13"/>
      <c r="T2613" s="13"/>
      <c r="U2613" s="13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13"/>
      <c r="T2614" s="13"/>
      <c r="U2614" s="13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13"/>
      <c r="T2615" s="13"/>
      <c r="U2615" s="13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13"/>
      <c r="T2616" s="13"/>
      <c r="U2616" s="13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13"/>
      <c r="T2617" s="13"/>
      <c r="U2617" s="13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13"/>
      <c r="T2618" s="13"/>
      <c r="U2618" s="13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13"/>
      <c r="T2619" s="13"/>
      <c r="U2619" s="13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13"/>
      <c r="T2620" s="13"/>
      <c r="U2620" s="13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13"/>
      <c r="T2621" s="13"/>
      <c r="U2621" s="13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13"/>
      <c r="T2622" s="13"/>
      <c r="U2622" s="13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13"/>
      <c r="T2623" s="13"/>
      <c r="U2623" s="13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13"/>
      <c r="T2624" s="13"/>
      <c r="U2624" s="13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13"/>
      <c r="T2625" s="13"/>
      <c r="U2625" s="13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13"/>
      <c r="T2626" s="13"/>
      <c r="U2626" s="13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13"/>
      <c r="T2627" s="13"/>
      <c r="U2627" s="13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13"/>
      <c r="T2628" s="13"/>
      <c r="U2628" s="13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13"/>
      <c r="T2629" s="13"/>
      <c r="U2629" s="13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13"/>
      <c r="T2630" s="13"/>
      <c r="U2630" s="13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13"/>
      <c r="T2631" s="13"/>
      <c r="U2631" s="13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13"/>
      <c r="T2632" s="13"/>
      <c r="U2632" s="13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13"/>
      <c r="T2633" s="13"/>
      <c r="U2633" s="13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13"/>
      <c r="T2634" s="13"/>
      <c r="U2634" s="13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13"/>
      <c r="T2635" s="13"/>
      <c r="U2635" s="13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13"/>
      <c r="T2636" s="13"/>
      <c r="U2636" s="13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13"/>
      <c r="T2637" s="13"/>
      <c r="U2637" s="13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13"/>
      <c r="T2638" s="13"/>
      <c r="U2638" s="13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13"/>
      <c r="T2639" s="13"/>
      <c r="U2639" s="13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13"/>
      <c r="T2640" s="13"/>
      <c r="U2640" s="13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13"/>
      <c r="T2641" s="13"/>
      <c r="U2641" s="13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13"/>
      <c r="T2642" s="13"/>
      <c r="U2642" s="13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13"/>
      <c r="T2643" s="13"/>
      <c r="U2643" s="13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13"/>
      <c r="T2644" s="13"/>
      <c r="U2644" s="13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13"/>
      <c r="T2645" s="13"/>
      <c r="U2645" s="13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13"/>
      <c r="T2646" s="13"/>
      <c r="U2646" s="13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13"/>
      <c r="T2647" s="13"/>
      <c r="U2647" s="13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13"/>
      <c r="T2648" s="13"/>
      <c r="U2648" s="13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13"/>
      <c r="T2649" s="13"/>
      <c r="U2649" s="13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13"/>
      <c r="T2650" s="13"/>
      <c r="U2650" s="13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13"/>
      <c r="T2651" s="13"/>
      <c r="U2651" s="13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13"/>
      <c r="T2652" s="13"/>
      <c r="U2652" s="13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13"/>
      <c r="T2653" s="13"/>
      <c r="U2653" s="13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13"/>
      <c r="T2654" s="13"/>
      <c r="U2654" s="13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13"/>
      <c r="T2655" s="13"/>
      <c r="U2655" s="13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13"/>
      <c r="T2656" s="13"/>
      <c r="U2656" s="13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13"/>
      <c r="T2657" s="13"/>
      <c r="U2657" s="13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13"/>
      <c r="T2658" s="13"/>
      <c r="U2658" s="13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13"/>
      <c r="T2659" s="13"/>
      <c r="U2659" s="13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13"/>
      <c r="T2660" s="13"/>
      <c r="U2660" s="13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13"/>
      <c r="T2661" s="13"/>
      <c r="U2661" s="13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13"/>
      <c r="T2662" s="13"/>
      <c r="U2662" s="13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13"/>
      <c r="T2663" s="13"/>
      <c r="U2663" s="13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13"/>
      <c r="T2664" s="13"/>
      <c r="U2664" s="13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13"/>
      <c r="T2665" s="13"/>
      <c r="U2665" s="13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13"/>
      <c r="T2666" s="13"/>
      <c r="U2666" s="13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13"/>
      <c r="T2667" s="13"/>
      <c r="U2667" s="13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13"/>
      <c r="T2668" s="13"/>
      <c r="U2668" s="13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13"/>
      <c r="T2669" s="13"/>
      <c r="U2669" s="13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13"/>
      <c r="T2670" s="13"/>
      <c r="U2670" s="13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13"/>
      <c r="T2671" s="13"/>
      <c r="U2671" s="13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13"/>
      <c r="T2672" s="13"/>
      <c r="U2672" s="13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13"/>
      <c r="T2673" s="13"/>
      <c r="U2673" s="13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13"/>
      <c r="T2674" s="13"/>
      <c r="U2674" s="13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13"/>
      <c r="T2675" s="13"/>
      <c r="U2675" s="13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13"/>
      <c r="T2676" s="13"/>
      <c r="U2676" s="13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13"/>
      <c r="T2677" s="13"/>
      <c r="U2677" s="13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13"/>
      <c r="T2678" s="13"/>
      <c r="U2678" s="13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13"/>
      <c r="T2679" s="13"/>
      <c r="U2679" s="13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13"/>
      <c r="T2680" s="13"/>
      <c r="U2680" s="13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13"/>
      <c r="T2681" s="13"/>
      <c r="U2681" s="13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13"/>
      <c r="T2682" s="13"/>
      <c r="U2682" s="13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13"/>
      <c r="T2683" s="13"/>
      <c r="U2683" s="13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13"/>
      <c r="T2684" s="13"/>
      <c r="U2684" s="13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13"/>
      <c r="T2685" s="13"/>
      <c r="U2685" s="13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13"/>
      <c r="T2686" s="13"/>
      <c r="U2686" s="13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13"/>
      <c r="T2687" s="13"/>
      <c r="U2687" s="13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13"/>
      <c r="T2688" s="13"/>
      <c r="U2688" s="13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13"/>
      <c r="T2689" s="13"/>
      <c r="U2689" s="13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13"/>
      <c r="T2690" s="13"/>
      <c r="U2690" s="13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13"/>
      <c r="T2691" s="13"/>
      <c r="U2691" s="13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13"/>
      <c r="T2692" s="13"/>
      <c r="U2692" s="13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13"/>
      <c r="T2693" s="13"/>
      <c r="U2693" s="13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13"/>
      <c r="T2694" s="13"/>
      <c r="U2694" s="13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13"/>
      <c r="T2695" s="13"/>
      <c r="U2695" s="13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13"/>
      <c r="T2696" s="13"/>
      <c r="U2696" s="13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13"/>
      <c r="T2697" s="13"/>
      <c r="U2697" s="13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13"/>
      <c r="T2698" s="13"/>
      <c r="U2698" s="13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13"/>
      <c r="T2699" s="13"/>
      <c r="U2699" s="13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13"/>
      <c r="T2700" s="13"/>
      <c r="U2700" s="13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13"/>
      <c r="T2701" s="13"/>
      <c r="U2701" s="13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13"/>
      <c r="T2702" s="13"/>
      <c r="U2702" s="13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13"/>
      <c r="T2703" s="13"/>
      <c r="U2703" s="13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13"/>
      <c r="T2704" s="13"/>
      <c r="U2704" s="13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13"/>
      <c r="T2705" s="13"/>
      <c r="U2705" s="13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13"/>
      <c r="T2706" s="13"/>
      <c r="U2706" s="13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13"/>
      <c r="T2707" s="13"/>
      <c r="U2707" s="13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13"/>
      <c r="T2708" s="13"/>
      <c r="U2708" s="13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13"/>
      <c r="T2709" s="13"/>
      <c r="U2709" s="13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13"/>
      <c r="T2710" s="13"/>
      <c r="U2710" s="13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13"/>
      <c r="T2711" s="13"/>
      <c r="U2711" s="13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13"/>
      <c r="T2712" s="13"/>
      <c r="U2712" s="13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13"/>
      <c r="T2713" s="13"/>
      <c r="U2713" s="13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13"/>
      <c r="T2714" s="13"/>
      <c r="U2714" s="13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13"/>
      <c r="T2715" s="13"/>
      <c r="U2715" s="13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13"/>
      <c r="T2716" s="13"/>
      <c r="U2716" s="13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13"/>
      <c r="T2717" s="13"/>
      <c r="U2717" s="13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13"/>
      <c r="T2718" s="13"/>
      <c r="U2718" s="13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13"/>
      <c r="T2719" s="13"/>
      <c r="U2719" s="13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13"/>
      <c r="T2720" s="13"/>
      <c r="U2720" s="13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13"/>
      <c r="T2721" s="13"/>
      <c r="U2721" s="13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13"/>
      <c r="T2722" s="13"/>
      <c r="U2722" s="13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13"/>
      <c r="T2723" s="13"/>
      <c r="U2723" s="13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13"/>
      <c r="T2724" s="13"/>
      <c r="U2724" s="13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13"/>
      <c r="T2725" s="13"/>
      <c r="U2725" s="13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13"/>
      <c r="T2726" s="13"/>
      <c r="U2726" s="13"/>
      <c r="V2726" s="13"/>
      <c r="W2726" s="4"/>
      <c r="X2726" s="30"/>
      <c r="Y2726" s="9"/>
      <c r="Z2726" s="9"/>
      <c r="AA2726" s="28"/>
      <c r="AB2726" s="3"/>
      <c r="AC2726" s="1"/>
      <c r="AD2726" s="9"/>
      <c r="AE2726" s="3"/>
      <c r="AF2726" s="3"/>
      <c r="AG2726" s="3"/>
      <c r="AH2726" s="9"/>
      <c r="AI2726" s="10"/>
      <c r="AJ2726" s="9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13"/>
      <c r="T2727" s="13"/>
      <c r="U2727" s="13"/>
      <c r="V2727" s="13"/>
      <c r="W2727" s="4"/>
      <c r="X2727" s="30"/>
      <c r="Y2727" s="9"/>
      <c r="Z2727" s="9"/>
      <c r="AA2727" s="28"/>
      <c r="AB2727" s="3"/>
      <c r="AC2727" s="1"/>
      <c r="AD2727" s="9"/>
      <c r="AE2727" s="3"/>
      <c r="AF2727" s="3"/>
      <c r="AG2727" s="3"/>
      <c r="AH2727" s="9"/>
      <c r="AI2727" s="10"/>
      <c r="AJ2727" s="9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13"/>
      <c r="T2728" s="13"/>
      <c r="U2728" s="13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13"/>
      <c r="T2729" s="13"/>
      <c r="U2729" s="13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13"/>
      <c r="T2730" s="13"/>
      <c r="U2730" s="13"/>
      <c r="V2730" s="13"/>
      <c r="W2730" s="4"/>
      <c r="X2730" s="30"/>
      <c r="Y2730" s="9"/>
      <c r="Z2730" s="9"/>
      <c r="AA2730" s="28"/>
      <c r="AB2730" s="3"/>
      <c r="AC2730" s="1"/>
      <c r="AD2730" s="9"/>
      <c r="AE2730" s="3"/>
      <c r="AF2730" s="3"/>
      <c r="AG2730" s="3"/>
      <c r="AH2730" s="9"/>
      <c r="AI2730" s="10"/>
      <c r="AJ2730" s="9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13"/>
      <c r="T2731" s="13"/>
      <c r="U2731" s="13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13"/>
      <c r="T2732" s="13"/>
      <c r="U2732" s="13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13"/>
      <c r="T2733" s="13"/>
      <c r="U2733" s="13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13"/>
      <c r="T2734" s="13"/>
      <c r="U2734" s="13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13"/>
      <c r="T2735" s="13"/>
      <c r="U2735" s="13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13"/>
      <c r="T2736" s="13"/>
      <c r="U2736" s="13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13"/>
      <c r="T2737" s="13"/>
      <c r="U2737" s="13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13"/>
      <c r="T2738" s="13"/>
      <c r="U2738" s="13"/>
      <c r="V2738" s="13"/>
      <c r="W2738" s="4"/>
      <c r="X2738" s="30"/>
      <c r="Y2738" s="9"/>
      <c r="Z2738" s="9"/>
      <c r="AA2738" s="28"/>
      <c r="AB2738" s="3"/>
      <c r="AC2738" s="1"/>
      <c r="AD2738" s="9"/>
      <c r="AE2738" s="3"/>
      <c r="AF2738" s="3"/>
      <c r="AG2738" s="3"/>
      <c r="AH2738" s="9"/>
      <c r="AI2738" s="10"/>
      <c r="AJ2738" s="9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13"/>
      <c r="T2739" s="13"/>
      <c r="U2739" s="13"/>
      <c r="V2739" s="13"/>
      <c r="W2739" s="4"/>
      <c r="X2739" s="30"/>
      <c r="Y2739" s="9"/>
      <c r="Z2739" s="9"/>
      <c r="AA2739" s="28"/>
      <c r="AB2739" s="3"/>
      <c r="AC2739" s="1"/>
      <c r="AD2739" s="9"/>
      <c r="AE2739" s="3"/>
      <c r="AF2739" s="3"/>
      <c r="AG2739" s="3"/>
      <c r="AH2739" s="9"/>
      <c r="AI2739" s="10"/>
      <c r="AJ2739" s="9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13"/>
      <c r="T2740" s="13"/>
      <c r="U2740" s="13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13"/>
      <c r="T2741" s="13"/>
      <c r="U2741" s="13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13"/>
      <c r="T2742" s="13"/>
      <c r="U2742" s="13"/>
      <c r="V2742" s="13"/>
      <c r="W2742" s="4"/>
      <c r="X2742" s="30"/>
      <c r="Y2742" s="9"/>
      <c r="Z2742" s="9"/>
      <c r="AA2742" s="28"/>
      <c r="AB2742" s="3"/>
      <c r="AC2742" s="1"/>
      <c r="AD2742" s="9"/>
      <c r="AE2742" s="3"/>
      <c r="AF2742" s="3"/>
      <c r="AG2742" s="3"/>
      <c r="AH2742" s="9"/>
      <c r="AI2742" s="10"/>
      <c r="AJ2742" s="9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13"/>
      <c r="T2743" s="13"/>
      <c r="U2743" s="13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13"/>
      <c r="T2744" s="13"/>
      <c r="U2744" s="13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13"/>
      <c r="T2745" s="13"/>
      <c r="U2745" s="13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13"/>
      <c r="T2746" s="13"/>
      <c r="U2746" s="13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13"/>
      <c r="T2747" s="13"/>
      <c r="U2747" s="13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13"/>
      <c r="T2748" s="13"/>
      <c r="U2748" s="13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13"/>
      <c r="T2749" s="13"/>
      <c r="U2749" s="13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13"/>
      <c r="T2750" s="13"/>
      <c r="U2750" s="13"/>
      <c r="V2750" s="13"/>
      <c r="W2750" s="4"/>
      <c r="X2750" s="30"/>
      <c r="Y2750" s="27"/>
      <c r="Z2750" s="27"/>
      <c r="AA2750" s="32"/>
      <c r="AB2750" s="20"/>
      <c r="AC2750" s="23"/>
      <c r="AD2750" s="27"/>
      <c r="AE2750" s="20"/>
      <c r="AF2750" s="20"/>
      <c r="AG2750" s="20"/>
      <c r="AH2750" s="27"/>
      <c r="AI2750" s="21"/>
      <c r="AJ2750" s="27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</row>
    <row r="2751" spans="1:145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13"/>
      <c r="T2751" s="13"/>
      <c r="U2751" s="13"/>
      <c r="V2751" s="13"/>
      <c r="W2751" s="4"/>
      <c r="X2751" s="30"/>
      <c r="Y2751" s="27"/>
      <c r="Z2751" s="27"/>
      <c r="AA2751" s="32"/>
      <c r="AB2751" s="20"/>
      <c r="AC2751" s="23"/>
      <c r="AD2751" s="27"/>
      <c r="AE2751" s="20"/>
      <c r="AF2751" s="20"/>
      <c r="AG2751" s="20"/>
      <c r="AH2751" s="27"/>
      <c r="AI2751" s="21"/>
      <c r="AJ2751" s="27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</row>
    <row r="2752" spans="1:145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13"/>
      <c r="T2752" s="13"/>
      <c r="U2752" s="13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13"/>
      <c r="T2753" s="13"/>
      <c r="U2753" s="13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13"/>
      <c r="T2754" s="13"/>
      <c r="U2754" s="13"/>
      <c r="V2754" s="13"/>
      <c r="W2754" s="4"/>
      <c r="X2754" s="30"/>
      <c r="Y2754" s="27"/>
      <c r="Z2754" s="27"/>
      <c r="AA2754" s="32"/>
      <c r="AB2754" s="20"/>
      <c r="AC2754" s="23"/>
      <c r="AD2754" s="27"/>
      <c r="AE2754" s="20"/>
      <c r="AF2754" s="20"/>
      <c r="AG2754" s="20"/>
      <c r="AH2754" s="27"/>
      <c r="AI2754" s="21"/>
      <c r="AJ2754" s="27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</row>
    <row r="2755" spans="1:145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13"/>
      <c r="T2755" s="13"/>
      <c r="U2755" s="13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13"/>
      <c r="T2756" s="13"/>
      <c r="U2756" s="13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13"/>
      <c r="T2757" s="13"/>
      <c r="U2757" s="13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13"/>
      <c r="T2758" s="13"/>
      <c r="U2758" s="13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13"/>
      <c r="T2759" s="13"/>
      <c r="U2759" s="13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13"/>
      <c r="T2760" s="13"/>
      <c r="U2760" s="13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13"/>
      <c r="T2761" s="13"/>
      <c r="U2761" s="13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13"/>
      <c r="T2762" s="13"/>
      <c r="U2762" s="13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13"/>
      <c r="T2763" s="13"/>
      <c r="U2763" s="13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13"/>
      <c r="T2764" s="13"/>
      <c r="U2764" s="13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13"/>
      <c r="T2765" s="13"/>
      <c r="U2765" s="13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13"/>
      <c r="T2766" s="13"/>
      <c r="U2766" s="13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13"/>
      <c r="T2767" s="13"/>
      <c r="U2767" s="13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13"/>
      <c r="T2768" s="13"/>
      <c r="U2768" s="13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13"/>
      <c r="T2769" s="13"/>
      <c r="U2769" s="13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13"/>
      <c r="T2770" s="13"/>
      <c r="U2770" s="13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13"/>
      <c r="T2771" s="13"/>
      <c r="U2771" s="13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13"/>
      <c r="T2772" s="13"/>
      <c r="U2772" s="13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13"/>
      <c r="T2773" s="13"/>
      <c r="U2773" s="13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13"/>
      <c r="T2774" s="13"/>
      <c r="U2774" s="13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13"/>
      <c r="T2775" s="13"/>
      <c r="U2775" s="13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13"/>
      <c r="T2776" s="13"/>
      <c r="U2776" s="13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13"/>
      <c r="T2777" s="13"/>
      <c r="U2777" s="13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13"/>
      <c r="T2778" s="13"/>
      <c r="U2778" s="13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13"/>
      <c r="T2779" s="13"/>
      <c r="U2779" s="13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13"/>
      <c r="T2780" s="13"/>
      <c r="U2780" s="13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13"/>
      <c r="T2781" s="13"/>
      <c r="U2781" s="13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13"/>
      <c r="T2782" s="13"/>
      <c r="U2782" s="13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13"/>
      <c r="T2783" s="13"/>
      <c r="U2783" s="13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13"/>
      <c r="T2784" s="13"/>
      <c r="U2784" s="13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13"/>
      <c r="T2785" s="13"/>
      <c r="U2785" s="13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13"/>
      <c r="T2786" s="13"/>
      <c r="U2786" s="13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13"/>
      <c r="T2787" s="13"/>
      <c r="U2787" s="13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13"/>
      <c r="T2788" s="13"/>
      <c r="U2788" s="13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13"/>
      <c r="T2789" s="13"/>
      <c r="U2789" s="13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13"/>
      <c r="T2790" s="13"/>
      <c r="U2790" s="13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13"/>
      <c r="T2791" s="13"/>
      <c r="U2791" s="13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13"/>
      <c r="T2792" s="13"/>
      <c r="U2792" s="13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13"/>
      <c r="T2793" s="13"/>
      <c r="U2793" s="13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13"/>
      <c r="T2794" s="13"/>
      <c r="U2794" s="13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13"/>
      <c r="T2795" s="13"/>
      <c r="U2795" s="13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13"/>
      <c r="T2796" s="13"/>
      <c r="U2796" s="13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13"/>
      <c r="T2797" s="13"/>
      <c r="U2797" s="13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13"/>
      <c r="T2798" s="13"/>
      <c r="U2798" s="13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13"/>
      <c r="T2799" s="13"/>
      <c r="U2799" s="13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13"/>
      <c r="T2800" s="13"/>
      <c r="U2800" s="13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13"/>
      <c r="T2801" s="13"/>
      <c r="U2801" s="13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13"/>
      <c r="T2802" s="13"/>
      <c r="U2802" s="13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13"/>
      <c r="T2803" s="13"/>
      <c r="U2803" s="13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13"/>
      <c r="T2804" s="13"/>
      <c r="U2804" s="13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13"/>
      <c r="T2805" s="13"/>
      <c r="U2805" s="13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13"/>
      <c r="T2806" s="13"/>
      <c r="U2806" s="13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13"/>
      <c r="T2807" s="13"/>
      <c r="U2807" s="13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13"/>
      <c r="T2808" s="13"/>
      <c r="U2808" s="13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13"/>
      <c r="T2809" s="13"/>
      <c r="U2809" s="13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13"/>
      <c r="T2810" s="13"/>
      <c r="U2810" s="13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13"/>
      <c r="T2811" s="13"/>
      <c r="U2811" s="13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13"/>
      <c r="T2812" s="13"/>
      <c r="U2812" s="13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13"/>
      <c r="T2813" s="13"/>
      <c r="U2813" s="13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13"/>
      <c r="T2814" s="13"/>
      <c r="U2814" s="13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13"/>
      <c r="T2815" s="13"/>
      <c r="U2815" s="13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13"/>
      <c r="T2816" s="13"/>
      <c r="U2816" s="13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13"/>
      <c r="T2817" s="13"/>
      <c r="U2817" s="13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13"/>
      <c r="T2818" s="13"/>
      <c r="U2818" s="13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13"/>
      <c r="T2819" s="13"/>
      <c r="U2819" s="13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13"/>
      <c r="T2820" s="13"/>
      <c r="U2820" s="13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13"/>
      <c r="T2821" s="13"/>
      <c r="U2821" s="13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13"/>
      <c r="T2822" s="13"/>
      <c r="U2822" s="13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13"/>
      <c r="T2823" s="13"/>
      <c r="U2823" s="13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13"/>
      <c r="T2824" s="13"/>
      <c r="U2824" s="13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13"/>
      <c r="T2825" s="13"/>
      <c r="U2825" s="13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13"/>
      <c r="T2826" s="13"/>
      <c r="U2826" s="13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13"/>
      <c r="T2827" s="13"/>
      <c r="U2827" s="13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13"/>
      <c r="T2828" s="13"/>
      <c r="U2828" s="13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13"/>
      <c r="T2829" s="13"/>
      <c r="U2829" s="13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13"/>
      <c r="T2830" s="13"/>
      <c r="U2830" s="13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13"/>
      <c r="T2831" s="13"/>
      <c r="U2831" s="13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13"/>
      <c r="T2832" s="13"/>
      <c r="U2832" s="13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13"/>
      <c r="T2833" s="13"/>
      <c r="U2833" s="13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13"/>
      <c r="T2834" s="13"/>
      <c r="U2834" s="13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13"/>
      <c r="T2835" s="13"/>
      <c r="U2835" s="13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13"/>
      <c r="T2836" s="13"/>
      <c r="U2836" s="13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13"/>
      <c r="T2837" s="13"/>
      <c r="U2837" s="13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13"/>
      <c r="T2838" s="13"/>
      <c r="U2838" s="13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13"/>
      <c r="T2839" s="13"/>
      <c r="U2839" s="13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13"/>
      <c r="T2840" s="13"/>
      <c r="U2840" s="13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13"/>
      <c r="T2841" s="13"/>
      <c r="U2841" s="13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13"/>
      <c r="T2842" s="13"/>
      <c r="U2842" s="13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13"/>
      <c r="T2843" s="13"/>
      <c r="U2843" s="13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13"/>
      <c r="T2844" s="13"/>
      <c r="U2844" s="13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13"/>
      <c r="T2845" s="13"/>
      <c r="U2845" s="13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13"/>
      <c r="T2846" s="13"/>
      <c r="U2846" s="13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13"/>
      <c r="T2847" s="13"/>
      <c r="U2847" s="13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13"/>
      <c r="T2848" s="13"/>
      <c r="U2848" s="13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13"/>
      <c r="T2849" s="13"/>
      <c r="U2849" s="13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13"/>
      <c r="T2850" s="13"/>
      <c r="U2850" s="13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13"/>
      <c r="T2851" s="13"/>
      <c r="U2851" s="13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13"/>
      <c r="T2852" s="13"/>
      <c r="U2852" s="13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13"/>
      <c r="T2853" s="13"/>
      <c r="U2853" s="13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13"/>
      <c r="T2854" s="13"/>
      <c r="U2854" s="13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13"/>
      <c r="T2855" s="13"/>
      <c r="U2855" s="13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13"/>
      <c r="T2856" s="13"/>
      <c r="U2856" s="13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13"/>
      <c r="T2857" s="13"/>
      <c r="U2857" s="13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13"/>
      <c r="T2858" s="13"/>
      <c r="U2858" s="13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13"/>
      <c r="T2859" s="13"/>
      <c r="U2859" s="13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13"/>
      <c r="T2860" s="13"/>
      <c r="U2860" s="13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13"/>
      <c r="T2861" s="13"/>
      <c r="U2861" s="13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13"/>
      <c r="T2862" s="13"/>
      <c r="U2862" s="13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13"/>
      <c r="T2863" s="13"/>
      <c r="U2863" s="13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13"/>
      <c r="T2864" s="13"/>
      <c r="U2864" s="13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13"/>
      <c r="T2865" s="13"/>
      <c r="U2865" s="13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13"/>
      <c r="T2866" s="13"/>
      <c r="U2866" s="13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13"/>
      <c r="T2867" s="13"/>
      <c r="U2867" s="13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13"/>
      <c r="T2868" s="13"/>
      <c r="U2868" s="13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13"/>
      <c r="T2869" s="13"/>
      <c r="U2869" s="13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13"/>
      <c r="T2870" s="13"/>
      <c r="U2870" s="13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13"/>
      <c r="T2871" s="13"/>
      <c r="U2871" s="13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13"/>
      <c r="T2872" s="13"/>
      <c r="U2872" s="13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13"/>
      <c r="T2873" s="13"/>
      <c r="U2873" s="13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13"/>
      <c r="T2874" s="13"/>
      <c r="U2874" s="13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13"/>
      <c r="T2875" s="13"/>
      <c r="U2875" s="13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13"/>
      <c r="T2876" s="13"/>
      <c r="U2876" s="13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13"/>
      <c r="T2877" s="13"/>
      <c r="U2877" s="13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13"/>
      <c r="T2878" s="13"/>
      <c r="U2878" s="13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13"/>
      <c r="T2879" s="13"/>
      <c r="U2879" s="13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13"/>
      <c r="T2880" s="13"/>
      <c r="U2880" s="13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13"/>
      <c r="T2881" s="13"/>
      <c r="U2881" s="13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13"/>
      <c r="T2882" s="13"/>
      <c r="U2882" s="13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13"/>
      <c r="T2883" s="13"/>
      <c r="U2883" s="13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13"/>
      <c r="T2884" s="13"/>
      <c r="U2884" s="13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13"/>
      <c r="T2885" s="13"/>
      <c r="U2885" s="13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13"/>
      <c r="T2886" s="13"/>
      <c r="U2886" s="13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13"/>
      <c r="T2887" s="13"/>
      <c r="U2887" s="13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13"/>
      <c r="T2888" s="13"/>
      <c r="U2888" s="13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13"/>
      <c r="T2889" s="13"/>
      <c r="U2889" s="13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13"/>
      <c r="T2890" s="13"/>
      <c r="U2890" s="13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13"/>
      <c r="T2891" s="13"/>
      <c r="U2891" s="13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13"/>
      <c r="T2892" s="13"/>
      <c r="U2892" s="13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13"/>
      <c r="T2893" s="13"/>
      <c r="U2893" s="13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13"/>
      <c r="T2894" s="13"/>
      <c r="U2894" s="13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13"/>
      <c r="T2895" s="13"/>
      <c r="U2895" s="13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13"/>
      <c r="T2896" s="13"/>
      <c r="U2896" s="13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13"/>
      <c r="T2897" s="13"/>
      <c r="U2897" s="13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13"/>
      <c r="T2898" s="13"/>
      <c r="U2898" s="13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13"/>
      <c r="T2899" s="13"/>
      <c r="U2899" s="13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13"/>
      <c r="T2900" s="13"/>
      <c r="U2900" s="13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13"/>
      <c r="T2901" s="13"/>
      <c r="U2901" s="13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13"/>
      <c r="T2902" s="13"/>
      <c r="U2902" s="13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13"/>
      <c r="T2903" s="13"/>
      <c r="U2903" s="13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13"/>
      <c r="T2904" s="13"/>
      <c r="U2904" s="13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13"/>
      <c r="T2905" s="13"/>
      <c r="U2905" s="13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13"/>
      <c r="T2906" s="13"/>
      <c r="U2906" s="13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13"/>
      <c r="T2907" s="13"/>
      <c r="U2907" s="13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13"/>
      <c r="T2908" s="13"/>
      <c r="U2908" s="13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13"/>
      <c r="T2909" s="13"/>
      <c r="U2909" s="13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13"/>
      <c r="T2910" s="13"/>
      <c r="U2910" s="13"/>
      <c r="V2910" s="13"/>
      <c r="W2910" s="4"/>
      <c r="X2910" s="30"/>
      <c r="Y2910" s="9"/>
      <c r="Z2910" s="9"/>
      <c r="AA2910" s="28"/>
      <c r="AB2910" s="3"/>
      <c r="AC2910" s="1"/>
      <c r="AD2910" s="9"/>
      <c r="AE2910" s="3"/>
      <c r="AF2910" s="3"/>
      <c r="AG2910" s="3"/>
      <c r="AH2910" s="9"/>
      <c r="AI2910" s="10"/>
      <c r="AJ2910" s="9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13"/>
      <c r="T2911" s="13"/>
      <c r="U2911" s="13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13"/>
      <c r="T2912" s="13"/>
      <c r="U2912" s="13"/>
      <c r="V2912" s="13"/>
      <c r="W2912" s="4"/>
      <c r="X2912" s="30"/>
      <c r="Y2912" s="9"/>
      <c r="Z2912" s="9"/>
      <c r="AA2912" s="28"/>
      <c r="AB2912" s="3"/>
      <c r="AC2912" s="1"/>
      <c r="AD2912" s="9"/>
      <c r="AE2912" s="3"/>
      <c r="AF2912" s="3"/>
      <c r="AG2912" s="3"/>
      <c r="AH2912" s="9"/>
      <c r="AI2912" s="10"/>
      <c r="AJ2912" s="9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13"/>
      <c r="T2913" s="13"/>
      <c r="U2913" s="13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13"/>
      <c r="T2914" s="13"/>
      <c r="U2914" s="13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13"/>
      <c r="T2915" s="13"/>
      <c r="U2915" s="13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13"/>
      <c r="T2916" s="13"/>
      <c r="U2916" s="13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13"/>
      <c r="T2917" s="13"/>
      <c r="U2917" s="13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13"/>
      <c r="T2918" s="13"/>
      <c r="U2918" s="13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13"/>
      <c r="T2919" s="13"/>
      <c r="U2919" s="13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13"/>
      <c r="T2920" s="13"/>
      <c r="U2920" s="13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13"/>
      <c r="T2921" s="13"/>
      <c r="U2921" s="13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13"/>
      <c r="T2922" s="13"/>
      <c r="U2922" s="13"/>
      <c r="V2922" s="13"/>
      <c r="W2922" s="4"/>
      <c r="X2922" s="30"/>
      <c r="Y2922" s="9"/>
      <c r="Z2922" s="9"/>
      <c r="AA2922" s="28"/>
      <c r="AB2922" s="3"/>
      <c r="AC2922" s="1"/>
      <c r="AD2922" s="9"/>
      <c r="AE2922" s="3"/>
      <c r="AF2922" s="3"/>
      <c r="AG2922" s="3"/>
      <c r="AH2922" s="9"/>
      <c r="AI2922" s="10"/>
      <c r="AJ2922" s="9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13"/>
      <c r="T2923" s="13"/>
      <c r="U2923" s="13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13"/>
      <c r="T2924" s="13"/>
      <c r="U2924" s="13"/>
      <c r="V2924" s="13"/>
      <c r="W2924" s="4"/>
      <c r="X2924" s="30"/>
      <c r="Y2924" s="9"/>
      <c r="Z2924" s="9"/>
      <c r="AA2924" s="28"/>
      <c r="AB2924" s="3"/>
      <c r="AC2924" s="1"/>
      <c r="AD2924" s="9"/>
      <c r="AE2924" s="3"/>
      <c r="AF2924" s="3"/>
      <c r="AG2924" s="3"/>
      <c r="AH2924" s="9"/>
      <c r="AI2924" s="10"/>
      <c r="AJ2924" s="9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13"/>
      <c r="T2925" s="13"/>
      <c r="U2925" s="13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13"/>
      <c r="T2926" s="13"/>
      <c r="U2926" s="13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13"/>
      <c r="T2927" s="13"/>
      <c r="U2927" s="13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13"/>
      <c r="T2928" s="13"/>
      <c r="U2928" s="13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13"/>
      <c r="T2929" s="13"/>
      <c r="U2929" s="13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13"/>
      <c r="T2930" s="13"/>
      <c r="U2930" s="13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13"/>
      <c r="T2931" s="13"/>
      <c r="U2931" s="13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13"/>
      <c r="T2932" s="13"/>
      <c r="U2932" s="13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13"/>
      <c r="T2933" s="13"/>
      <c r="U2933" s="13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13"/>
      <c r="T2934" s="13"/>
      <c r="U2934" s="13"/>
      <c r="V2934" s="13"/>
      <c r="W2934" s="4"/>
      <c r="X2934" s="30"/>
      <c r="Y2934" s="27"/>
      <c r="Z2934" s="27"/>
      <c r="AA2934" s="32"/>
      <c r="AB2934" s="20"/>
      <c r="AC2934" s="23"/>
      <c r="AD2934" s="27"/>
      <c r="AE2934" s="20"/>
      <c r="AF2934" s="20"/>
      <c r="AG2934" s="20"/>
      <c r="AH2934" s="27"/>
      <c r="AI2934" s="21"/>
      <c r="AJ2934" s="27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</row>
    <row r="2935" spans="1:145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13"/>
      <c r="T2935" s="13"/>
      <c r="U2935" s="13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13"/>
      <c r="T2936" s="13"/>
      <c r="U2936" s="13"/>
      <c r="V2936" s="13"/>
      <c r="W2936" s="4"/>
      <c r="X2936" s="30"/>
      <c r="Y2936" s="27"/>
      <c r="Z2936" s="27"/>
      <c r="AA2936" s="32"/>
      <c r="AB2936" s="20"/>
      <c r="AC2936" s="23"/>
      <c r="AD2936" s="27"/>
      <c r="AE2936" s="20"/>
      <c r="AF2936" s="20"/>
      <c r="AG2936" s="20"/>
      <c r="AH2936" s="27"/>
      <c r="AI2936" s="21"/>
      <c r="AJ2936" s="27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</row>
    <row r="2937" spans="1:145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13"/>
      <c r="T2937" s="13"/>
      <c r="U2937" s="13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13"/>
      <c r="T2938" s="13"/>
      <c r="U2938" s="13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13"/>
      <c r="T2939" s="13"/>
      <c r="U2939" s="13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13"/>
      <c r="T2940" s="13"/>
      <c r="U2940" s="13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13"/>
      <c r="T2941" s="13"/>
      <c r="U2941" s="13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13"/>
      <c r="T2942" s="13"/>
      <c r="U2942" s="13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13"/>
      <c r="T2943" s="13"/>
      <c r="U2943" s="13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13"/>
      <c r="T2944" s="13"/>
      <c r="U2944" s="13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13"/>
      <c r="T2945" s="13"/>
      <c r="U2945" s="13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13"/>
      <c r="T2946" s="13"/>
      <c r="U2946" s="13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13"/>
      <c r="T2947" s="13"/>
      <c r="U2947" s="13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13"/>
      <c r="T2948" s="13"/>
      <c r="U2948" s="13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13"/>
      <c r="T2949" s="13"/>
      <c r="U2949" s="13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13"/>
      <c r="T2950" s="13"/>
      <c r="U2950" s="13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13"/>
      <c r="T2951" s="13"/>
      <c r="U2951" s="13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13"/>
      <c r="T2952" s="13"/>
      <c r="U2952" s="13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13"/>
      <c r="T2953" s="13"/>
      <c r="U2953" s="13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13"/>
      <c r="T2954" s="13"/>
      <c r="U2954" s="13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13"/>
      <c r="T2955" s="13"/>
      <c r="U2955" s="13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13"/>
      <c r="T2956" s="13"/>
      <c r="U2956" s="13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13"/>
      <c r="T2957" s="13"/>
      <c r="U2957" s="13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13"/>
      <c r="T2958" s="13"/>
      <c r="U2958" s="13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13"/>
      <c r="T2959" s="13"/>
      <c r="U2959" s="13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13"/>
      <c r="T2960" s="13"/>
      <c r="U2960" s="13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13"/>
      <c r="T2961" s="13"/>
      <c r="U2961" s="13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13"/>
      <c r="T2962" s="13"/>
      <c r="U2962" s="13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13"/>
      <c r="T2963" s="13"/>
      <c r="U2963" s="13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13"/>
      <c r="T2964" s="13"/>
      <c r="U2964" s="13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13"/>
      <c r="T2965" s="13"/>
      <c r="U2965" s="13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13"/>
      <c r="T2966" s="13"/>
      <c r="U2966" s="13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13"/>
      <c r="T2967" s="13"/>
      <c r="U2967" s="13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13"/>
      <c r="T2968" s="13"/>
      <c r="U2968" s="13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13"/>
      <c r="T2969" s="13"/>
      <c r="U2969" s="13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13"/>
      <c r="T2970" s="13"/>
      <c r="U2970" s="13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13"/>
      <c r="T2971" s="13"/>
      <c r="U2971" s="13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13"/>
      <c r="T2972" s="13"/>
      <c r="U2972" s="13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13"/>
      <c r="T2973" s="13"/>
      <c r="U2973" s="13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13"/>
      <c r="T2974" s="13"/>
      <c r="U2974" s="13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13"/>
      <c r="T2975" s="13"/>
      <c r="U2975" s="13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13"/>
      <c r="T2976" s="13"/>
      <c r="U2976" s="13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13"/>
      <c r="T2977" s="13"/>
      <c r="U2977" s="13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13"/>
      <c r="T2978" s="13"/>
      <c r="U2978" s="13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13"/>
      <c r="T2979" s="13"/>
      <c r="U2979" s="13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13"/>
      <c r="T2980" s="13"/>
      <c r="U2980" s="13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13"/>
      <c r="T2981" s="13"/>
      <c r="U2981" s="13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13"/>
      <c r="T2982" s="13"/>
      <c r="U2982" s="13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13"/>
      <c r="T2983" s="13"/>
      <c r="U2983" s="13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13"/>
      <c r="T2984" s="13"/>
      <c r="U2984" s="13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13"/>
      <c r="T2985" s="13"/>
      <c r="U2985" s="13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13"/>
      <c r="T2986" s="13"/>
      <c r="U2986" s="13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13"/>
      <c r="T2987" s="13"/>
      <c r="U2987" s="13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13"/>
      <c r="T2988" s="13"/>
      <c r="U2988" s="13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13"/>
      <c r="T2989" s="13"/>
      <c r="U2989" s="13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13"/>
      <c r="T2990" s="13"/>
      <c r="U2990" s="13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13"/>
      <c r="T2991" s="13"/>
      <c r="U2991" s="13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13"/>
      <c r="T2992" s="13"/>
      <c r="U2992" s="13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13"/>
      <c r="T2993" s="13"/>
      <c r="U2993" s="13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13"/>
      <c r="T2994" s="13"/>
      <c r="U2994" s="13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13"/>
      <c r="T2995" s="13"/>
      <c r="U2995" s="13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13"/>
      <c r="T2996" s="13"/>
      <c r="U2996" s="13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13"/>
      <c r="T2997" s="13"/>
      <c r="U2997" s="13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13"/>
      <c r="T2998" s="13"/>
      <c r="U2998" s="13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13"/>
      <c r="T2999" s="13"/>
      <c r="U2999" s="13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13"/>
      <c r="T3000" s="13"/>
      <c r="U3000" s="13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13"/>
      <c r="T3001" s="13"/>
      <c r="U3001" s="13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13"/>
      <c r="T3002" s="13"/>
      <c r="U3002" s="13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13"/>
      <c r="T3003" s="13"/>
      <c r="U3003" s="13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13"/>
      <c r="T3004" s="13"/>
      <c r="U3004" s="13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13"/>
      <c r="T3005" s="13"/>
      <c r="U3005" s="13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13"/>
      <c r="T3006" s="13"/>
      <c r="U3006" s="13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13"/>
      <c r="T3007" s="13"/>
      <c r="U3007" s="13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13"/>
      <c r="T3008" s="13"/>
      <c r="U3008" s="13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13"/>
      <c r="T3009" s="13"/>
      <c r="U3009" s="13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13"/>
      <c r="T3010" s="13"/>
      <c r="U3010" s="13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13"/>
      <c r="T3011" s="13"/>
      <c r="U3011" s="13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13"/>
      <c r="T3012" s="13"/>
      <c r="U3012" s="13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13"/>
      <c r="T3013" s="13"/>
      <c r="U3013" s="13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13"/>
      <c r="T3014" s="13"/>
      <c r="U3014" s="13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13"/>
      <c r="T3015" s="13"/>
      <c r="U3015" s="13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13"/>
      <c r="T3016" s="13"/>
      <c r="U3016" s="13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13"/>
      <c r="T3017" s="13"/>
      <c r="U3017" s="13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13"/>
      <c r="T3018" s="13"/>
      <c r="U3018" s="13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13"/>
      <c r="T3019" s="13"/>
      <c r="U3019" s="13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13"/>
      <c r="T3020" s="13"/>
      <c r="U3020" s="13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13"/>
      <c r="T3021" s="13"/>
      <c r="U3021" s="13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13"/>
      <c r="T3022" s="13"/>
      <c r="U3022" s="13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13"/>
      <c r="T3023" s="13"/>
      <c r="U3023" s="13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13"/>
      <c r="T3024" s="13"/>
      <c r="U3024" s="13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13"/>
      <c r="T3025" s="13"/>
      <c r="U3025" s="13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13"/>
      <c r="T3026" s="13"/>
      <c r="U3026" s="13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13"/>
      <c r="T3027" s="13"/>
      <c r="U3027" s="13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13"/>
      <c r="T3028" s="13"/>
      <c r="U3028" s="13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13"/>
      <c r="T3029" s="13"/>
      <c r="U3029" s="13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13"/>
      <c r="T3030" s="13"/>
      <c r="U3030" s="13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13"/>
      <c r="T3031" s="13"/>
      <c r="U3031" s="13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13"/>
      <c r="T3032" s="13"/>
      <c r="U3032" s="13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13"/>
      <c r="T3033" s="13"/>
      <c r="U3033" s="13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13"/>
      <c r="T3034" s="13"/>
      <c r="U3034" s="13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13"/>
      <c r="T3035" s="13"/>
      <c r="U3035" s="13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13"/>
      <c r="T3036" s="13"/>
      <c r="U3036" s="13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13"/>
      <c r="T3037" s="13"/>
      <c r="U3037" s="13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13"/>
      <c r="T3038" s="13"/>
      <c r="U3038" s="13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13"/>
      <c r="T3039" s="13"/>
      <c r="U3039" s="13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13"/>
      <c r="T3040" s="13"/>
      <c r="U3040" s="13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13"/>
      <c r="T3041" s="13"/>
      <c r="U3041" s="13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13"/>
      <c r="T3042" s="13"/>
      <c r="U3042" s="13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13"/>
      <c r="T3043" s="13"/>
      <c r="U3043" s="13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13"/>
      <c r="T3044" s="13"/>
      <c r="U3044" s="13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13"/>
      <c r="T3045" s="13"/>
      <c r="U3045" s="13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13"/>
      <c r="T3046" s="13"/>
      <c r="U3046" s="13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13"/>
      <c r="T3047" s="13"/>
      <c r="U3047" s="13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13"/>
      <c r="T3048" s="13"/>
      <c r="U3048" s="13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13"/>
      <c r="T3049" s="13"/>
      <c r="U3049" s="13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13"/>
      <c r="T3050" s="13"/>
      <c r="U3050" s="13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13"/>
      <c r="T3051" s="13"/>
      <c r="U3051" s="13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13"/>
      <c r="T3052" s="13"/>
      <c r="U3052" s="13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13"/>
      <c r="T3053" s="13"/>
      <c r="U3053" s="13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13"/>
      <c r="T3054" s="13"/>
      <c r="U3054" s="13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13"/>
      <c r="T3055" s="13"/>
      <c r="U3055" s="13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13"/>
      <c r="T3056" s="13"/>
      <c r="U3056" s="13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13"/>
      <c r="T3057" s="13"/>
      <c r="U3057" s="13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13"/>
      <c r="T3058" s="13"/>
      <c r="U3058" s="13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13"/>
      <c r="T3059" s="13"/>
      <c r="U3059" s="13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13"/>
      <c r="T3060" s="13"/>
      <c r="U3060" s="13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13"/>
      <c r="T3061" s="13"/>
      <c r="U3061" s="13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13"/>
      <c r="T3062" s="13"/>
      <c r="U3062" s="13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13"/>
      <c r="T3063" s="13"/>
      <c r="U3063" s="13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13"/>
      <c r="T3064" s="13"/>
      <c r="U3064" s="13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13"/>
      <c r="T3065" s="13"/>
      <c r="U3065" s="13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13"/>
      <c r="T3066" s="13"/>
      <c r="U3066" s="13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13"/>
      <c r="T3067" s="13"/>
      <c r="U3067" s="13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13"/>
      <c r="T3068" s="13"/>
      <c r="U3068" s="13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13"/>
      <c r="T3069" s="13"/>
      <c r="U3069" s="13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13"/>
      <c r="T3070" s="13"/>
      <c r="U3070" s="13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13"/>
      <c r="T3071" s="13"/>
      <c r="U3071" s="13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13"/>
      <c r="T3072" s="13"/>
      <c r="U3072" s="13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13"/>
      <c r="T3073" s="13"/>
      <c r="U3073" s="13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13"/>
      <c r="T3074" s="13"/>
      <c r="U3074" s="13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13"/>
      <c r="T3075" s="13"/>
      <c r="U3075" s="13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13"/>
      <c r="T3076" s="13"/>
      <c r="U3076" s="13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13"/>
      <c r="T3077" s="13"/>
      <c r="U3077" s="13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13"/>
      <c r="T3078" s="13"/>
      <c r="U3078" s="13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13"/>
      <c r="T3079" s="13"/>
      <c r="U3079" s="13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13"/>
      <c r="T3080" s="13"/>
      <c r="U3080" s="13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13"/>
      <c r="T3081" s="13"/>
      <c r="U3081" s="13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13"/>
      <c r="T3082" s="13"/>
      <c r="U3082" s="13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13"/>
      <c r="T3083" s="13"/>
      <c r="U3083" s="13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13"/>
      <c r="T3084" s="13"/>
      <c r="U3084" s="13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13"/>
      <c r="T3085" s="13"/>
      <c r="U3085" s="13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13"/>
      <c r="T3086" s="13"/>
      <c r="U3086" s="13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13"/>
      <c r="T3087" s="13"/>
      <c r="U3087" s="13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13"/>
      <c r="T3088" s="13"/>
      <c r="U3088" s="13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13"/>
      <c r="T3089" s="13"/>
      <c r="U3089" s="13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13"/>
      <c r="T3090" s="13"/>
      <c r="U3090" s="13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13"/>
      <c r="T3091" s="13"/>
      <c r="U3091" s="13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13"/>
      <c r="T3092" s="13"/>
      <c r="U3092" s="13"/>
      <c r="V3092" s="13"/>
      <c r="W3092" s="4"/>
      <c r="X3092" s="30"/>
      <c r="Y3092" s="9"/>
      <c r="Z3092" s="9"/>
      <c r="AA3092" s="28"/>
      <c r="AB3092" s="3"/>
      <c r="AC3092" s="1"/>
      <c r="AD3092" s="9"/>
      <c r="AE3092" s="3"/>
      <c r="AF3092" s="3"/>
      <c r="AG3092" s="3"/>
      <c r="AH3092" s="9"/>
      <c r="AI3092" s="10"/>
      <c r="AJ3092" s="9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13"/>
      <c r="T3093" s="13"/>
      <c r="U3093" s="13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13"/>
      <c r="T3094" s="13"/>
      <c r="U3094" s="13"/>
      <c r="V3094" s="13"/>
      <c r="W3094" s="4"/>
      <c r="X3094" s="30"/>
      <c r="Y3094" s="9"/>
      <c r="Z3094" s="9"/>
      <c r="AA3094" s="28"/>
      <c r="AB3094" s="3"/>
      <c r="AC3094" s="1"/>
      <c r="AD3094" s="9"/>
      <c r="AE3094" s="3"/>
      <c r="AF3094" s="3"/>
      <c r="AG3094" s="3"/>
      <c r="AH3094" s="9"/>
      <c r="AI3094" s="10"/>
      <c r="AJ3094" s="9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13"/>
      <c r="T3095" s="13"/>
      <c r="U3095" s="13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13"/>
      <c r="T3096" s="13"/>
      <c r="U3096" s="13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13"/>
      <c r="T3097" s="13"/>
      <c r="U3097" s="13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13"/>
      <c r="T3098" s="13"/>
      <c r="U3098" s="13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13"/>
      <c r="T3099" s="13"/>
      <c r="U3099" s="13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13"/>
      <c r="T3100" s="13"/>
      <c r="U3100" s="13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13"/>
      <c r="T3101" s="13"/>
      <c r="U3101" s="13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13"/>
      <c r="T3102" s="13"/>
      <c r="U3102" s="13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13"/>
      <c r="T3103" s="13"/>
      <c r="U3103" s="13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13"/>
      <c r="T3104" s="13"/>
      <c r="U3104" s="13"/>
      <c r="V3104" s="13"/>
      <c r="W3104" s="4"/>
      <c r="X3104" s="30"/>
      <c r="Y3104" s="9"/>
      <c r="Z3104" s="9"/>
      <c r="AA3104" s="28"/>
      <c r="AB3104" s="3"/>
      <c r="AC3104" s="1"/>
      <c r="AD3104" s="9"/>
      <c r="AE3104" s="3"/>
      <c r="AF3104" s="3"/>
      <c r="AG3104" s="3"/>
      <c r="AH3104" s="9"/>
      <c r="AI3104" s="10"/>
      <c r="AJ3104" s="9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13"/>
      <c r="T3105" s="13"/>
      <c r="U3105" s="13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13"/>
      <c r="T3106" s="13"/>
      <c r="U3106" s="13"/>
      <c r="V3106" s="13"/>
      <c r="W3106" s="4"/>
      <c r="X3106" s="30"/>
      <c r="Y3106" s="9"/>
      <c r="Z3106" s="9"/>
      <c r="AA3106" s="28"/>
      <c r="AB3106" s="3"/>
      <c r="AC3106" s="1"/>
      <c r="AD3106" s="9"/>
      <c r="AE3106" s="3"/>
      <c r="AF3106" s="3"/>
      <c r="AG3106" s="3"/>
      <c r="AH3106" s="9"/>
      <c r="AI3106" s="10"/>
      <c r="AJ3106" s="9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13"/>
      <c r="T3107" s="13"/>
      <c r="U3107" s="13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13"/>
      <c r="T3108" s="13"/>
      <c r="U3108" s="13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13"/>
      <c r="T3109" s="13"/>
      <c r="U3109" s="13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13"/>
      <c r="T3110" s="13"/>
      <c r="U3110" s="13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13"/>
      <c r="T3111" s="13"/>
      <c r="U3111" s="13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13"/>
      <c r="T3112" s="13"/>
      <c r="U3112" s="13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13"/>
      <c r="T3113" s="13"/>
      <c r="U3113" s="13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13"/>
      <c r="T3114" s="13"/>
      <c r="U3114" s="13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13"/>
      <c r="T3115" s="13"/>
      <c r="U3115" s="13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13"/>
      <c r="T3116" s="13"/>
      <c r="U3116" s="13"/>
      <c r="V3116" s="13"/>
      <c r="W3116" s="4"/>
      <c r="X3116" s="30"/>
      <c r="Y3116" s="27"/>
      <c r="Z3116" s="27"/>
      <c r="AA3116" s="32"/>
      <c r="AB3116" s="20"/>
      <c r="AC3116" s="23"/>
      <c r="AD3116" s="27"/>
      <c r="AE3116" s="20"/>
      <c r="AF3116" s="20"/>
      <c r="AG3116" s="20"/>
      <c r="AH3116" s="27"/>
      <c r="AI3116" s="21"/>
      <c r="AJ3116" s="27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</row>
    <row r="3117" spans="1:145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13"/>
      <c r="T3117" s="13"/>
      <c r="U3117" s="13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13"/>
      <c r="T3118" s="13"/>
      <c r="U3118" s="13"/>
      <c r="V3118" s="13"/>
      <c r="W3118" s="4"/>
      <c r="X3118" s="30"/>
      <c r="Y3118" s="27"/>
      <c r="Z3118" s="27"/>
      <c r="AA3118" s="32"/>
      <c r="AB3118" s="20"/>
      <c r="AC3118" s="23"/>
      <c r="AD3118" s="27"/>
      <c r="AE3118" s="20"/>
      <c r="AF3118" s="20"/>
      <c r="AG3118" s="20"/>
      <c r="AH3118" s="27"/>
      <c r="AI3118" s="21"/>
      <c r="AJ3118" s="27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</row>
    <row r="3119" spans="1:145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13"/>
      <c r="T3119" s="13"/>
      <c r="U3119" s="13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13"/>
      <c r="T3120" s="13"/>
      <c r="U3120" s="13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13"/>
      <c r="T3121" s="13"/>
      <c r="U3121" s="13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13"/>
      <c r="T3122" s="13"/>
      <c r="U3122" s="13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13"/>
      <c r="T3123" s="13"/>
      <c r="U3123" s="13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13"/>
      <c r="T3124" s="13"/>
      <c r="U3124" s="13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13"/>
      <c r="T3125" s="13"/>
      <c r="U3125" s="13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13"/>
      <c r="T3126" s="13"/>
      <c r="U3126" s="13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13"/>
      <c r="T3127" s="13"/>
      <c r="U3127" s="13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13"/>
      <c r="T3128" s="13"/>
      <c r="U3128" s="13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13"/>
      <c r="T3129" s="13"/>
      <c r="U3129" s="13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13"/>
      <c r="T3130" s="13"/>
      <c r="U3130" s="13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13"/>
      <c r="T3131" s="13"/>
      <c r="U3131" s="13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13"/>
      <c r="T3132" s="13"/>
      <c r="U3132" s="13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13"/>
      <c r="T3133" s="13"/>
      <c r="U3133" s="13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13"/>
      <c r="T3134" s="13"/>
      <c r="U3134" s="13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13"/>
      <c r="T3135" s="13"/>
      <c r="U3135" s="13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13"/>
      <c r="T3136" s="13"/>
      <c r="U3136" s="13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13"/>
      <c r="T3137" s="13"/>
      <c r="U3137" s="13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13"/>
      <c r="T3138" s="13"/>
      <c r="U3138" s="13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13"/>
      <c r="T3139" s="13"/>
      <c r="U3139" s="13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13"/>
      <c r="T3140" s="13"/>
      <c r="U3140" s="13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13"/>
      <c r="T3141" s="13"/>
      <c r="U3141" s="13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13"/>
      <c r="T3142" s="13"/>
      <c r="U3142" s="13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13"/>
      <c r="T3143" s="13"/>
      <c r="U3143" s="13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13"/>
      <c r="T3144" s="13"/>
      <c r="U3144" s="13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13"/>
      <c r="T3145" s="13"/>
      <c r="U3145" s="13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13"/>
      <c r="T3146" s="13"/>
      <c r="U3146" s="13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13"/>
      <c r="T3147" s="13"/>
      <c r="U3147" s="13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13"/>
      <c r="T3148" s="13"/>
      <c r="U3148" s="13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13"/>
      <c r="T3149" s="13"/>
      <c r="U3149" s="13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13"/>
      <c r="T3150" s="13"/>
      <c r="U3150" s="13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13"/>
      <c r="T3151" s="13"/>
      <c r="U3151" s="13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13"/>
      <c r="T3152" s="13"/>
      <c r="U3152" s="13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13"/>
      <c r="T3153" s="13"/>
      <c r="U3153" s="13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13"/>
      <c r="T3154" s="13"/>
      <c r="U3154" s="13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13"/>
      <c r="T3155" s="13"/>
      <c r="U3155" s="13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13"/>
      <c r="T3156" s="13"/>
      <c r="U3156" s="13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13"/>
      <c r="T3157" s="13"/>
      <c r="U3157" s="13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13"/>
      <c r="T3158" s="13"/>
      <c r="U3158" s="13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13"/>
      <c r="T3159" s="13"/>
      <c r="U3159" s="13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13"/>
      <c r="T3160" s="13"/>
      <c r="U3160" s="13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13"/>
      <c r="T3161" s="13"/>
      <c r="U3161" s="13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13"/>
      <c r="T3162" s="13"/>
      <c r="U3162" s="13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13"/>
      <c r="T3163" s="13"/>
      <c r="U3163" s="13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13"/>
      <c r="T3164" s="13"/>
      <c r="U3164" s="13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13"/>
      <c r="T3165" s="13"/>
      <c r="U3165" s="13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13"/>
      <c r="T3166" s="13"/>
      <c r="U3166" s="13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13"/>
      <c r="T3167" s="13"/>
      <c r="U3167" s="13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13"/>
      <c r="T3168" s="13"/>
      <c r="U3168" s="13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13"/>
      <c r="T3169" s="13"/>
      <c r="U3169" s="13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13"/>
      <c r="T3170" s="13"/>
      <c r="U3170" s="13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13"/>
      <c r="T3171" s="13"/>
      <c r="U3171" s="13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13"/>
      <c r="T3172" s="13"/>
      <c r="U3172" s="13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13"/>
      <c r="T3173" s="13"/>
      <c r="U3173" s="13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13"/>
      <c r="T3174" s="13"/>
      <c r="U3174" s="13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13"/>
      <c r="T3175" s="13"/>
      <c r="U3175" s="13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13"/>
      <c r="T3176" s="13"/>
      <c r="U3176" s="13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13"/>
      <c r="T3177" s="13"/>
      <c r="U3177" s="13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13"/>
      <c r="T3178" s="13"/>
      <c r="U3178" s="13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13"/>
      <c r="T3179" s="13"/>
      <c r="U3179" s="13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13"/>
      <c r="T3180" s="13"/>
      <c r="U3180" s="13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13"/>
      <c r="T3181" s="13"/>
      <c r="U3181" s="13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13"/>
      <c r="T3182" s="13"/>
      <c r="U3182" s="13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13"/>
      <c r="T3183" s="13"/>
      <c r="U3183" s="13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13"/>
      <c r="T3184" s="13"/>
      <c r="U3184" s="13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13"/>
      <c r="T3185" s="13"/>
      <c r="U3185" s="13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13"/>
      <c r="T3186" s="13"/>
      <c r="U3186" s="13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13"/>
      <c r="T3187" s="13"/>
      <c r="U3187" s="13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13"/>
      <c r="T3188" s="13"/>
      <c r="U3188" s="13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13"/>
      <c r="T3189" s="13"/>
      <c r="U3189" s="13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13"/>
      <c r="T3190" s="13"/>
      <c r="U3190" s="13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13"/>
      <c r="T3191" s="13"/>
      <c r="U3191" s="13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13"/>
      <c r="T3192" s="13"/>
      <c r="U3192" s="13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13"/>
      <c r="T3193" s="13"/>
      <c r="U3193" s="13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13"/>
      <c r="T3194" s="13"/>
      <c r="U3194" s="13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13"/>
      <c r="T3195" s="13"/>
      <c r="U3195" s="13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13"/>
      <c r="T3196" s="13"/>
      <c r="U3196" s="13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13"/>
      <c r="T3197" s="13"/>
      <c r="U3197" s="13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13"/>
      <c r="T3198" s="13"/>
      <c r="U3198" s="13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13"/>
      <c r="T3199" s="13"/>
      <c r="U3199" s="13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13"/>
      <c r="T3200" s="13"/>
      <c r="U3200" s="13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13"/>
      <c r="T3201" s="13"/>
      <c r="U3201" s="13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13"/>
      <c r="T3202" s="13"/>
      <c r="U3202" s="13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13"/>
      <c r="T3203" s="13"/>
      <c r="U3203" s="13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13"/>
      <c r="T3204" s="13"/>
      <c r="U3204" s="13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13"/>
      <c r="T3205" s="13"/>
      <c r="U3205" s="13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13"/>
      <c r="T3206" s="13"/>
      <c r="U3206" s="13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13"/>
      <c r="T3207" s="13"/>
      <c r="U3207" s="13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13"/>
      <c r="T3208" s="13"/>
      <c r="U3208" s="13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13"/>
      <c r="T3209" s="13"/>
      <c r="U3209" s="13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13"/>
      <c r="T3210" s="13"/>
      <c r="U3210" s="13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13"/>
      <c r="T3211" s="13"/>
      <c r="U3211" s="13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13"/>
      <c r="T3212" s="13"/>
      <c r="U3212" s="13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13"/>
      <c r="T3213" s="13"/>
      <c r="U3213" s="13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13"/>
      <c r="T3214" s="13"/>
      <c r="U3214" s="13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13"/>
      <c r="T3215" s="13"/>
      <c r="U3215" s="13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13"/>
      <c r="T3216" s="13"/>
      <c r="U3216" s="13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13"/>
      <c r="T3217" s="13"/>
      <c r="U3217" s="13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13"/>
      <c r="T3218" s="13"/>
      <c r="U3218" s="13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13"/>
      <c r="T3219" s="13"/>
      <c r="U3219" s="13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13"/>
      <c r="T3220" s="13"/>
      <c r="U3220" s="13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13"/>
      <c r="T3221" s="13"/>
      <c r="U3221" s="13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13"/>
      <c r="T3222" s="13"/>
      <c r="U3222" s="13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13"/>
      <c r="T3223" s="13"/>
      <c r="U3223" s="13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13"/>
      <c r="T3224" s="13"/>
      <c r="U3224" s="13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13"/>
      <c r="T3225" s="13"/>
      <c r="U3225" s="13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13"/>
      <c r="T3226" s="13"/>
      <c r="U3226" s="13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13"/>
      <c r="T3227" s="13"/>
      <c r="U3227" s="13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13"/>
      <c r="T3228" s="13"/>
      <c r="U3228" s="13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13"/>
      <c r="T3229" s="13"/>
      <c r="U3229" s="13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13"/>
      <c r="T3230" s="13"/>
      <c r="U3230" s="13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13"/>
      <c r="T3231" s="13"/>
      <c r="U3231" s="13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13"/>
      <c r="T3232" s="13"/>
      <c r="U3232" s="13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13"/>
      <c r="T3233" s="13"/>
      <c r="U3233" s="13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13"/>
      <c r="T3234" s="13"/>
      <c r="U3234" s="13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13"/>
      <c r="T3235" s="13"/>
      <c r="U3235" s="13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13"/>
      <c r="T3236" s="13"/>
      <c r="U3236" s="13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13"/>
      <c r="T3237" s="13"/>
      <c r="U3237" s="13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13"/>
      <c r="T3238" s="13"/>
      <c r="U3238" s="13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13"/>
      <c r="T3239" s="13"/>
      <c r="U3239" s="13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13"/>
      <c r="T3240" s="13"/>
      <c r="U3240" s="13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13"/>
      <c r="T3241" s="13"/>
      <c r="U3241" s="13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13"/>
      <c r="T3242" s="13"/>
      <c r="U3242" s="13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13"/>
      <c r="T3243" s="13"/>
      <c r="U3243" s="13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13"/>
      <c r="T3244" s="13"/>
      <c r="U3244" s="13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13"/>
      <c r="T3245" s="13"/>
      <c r="U3245" s="13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13"/>
      <c r="T3246" s="13"/>
      <c r="U3246" s="13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13"/>
      <c r="T3247" s="13"/>
      <c r="U3247" s="13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13"/>
      <c r="T3248" s="13"/>
      <c r="U3248" s="13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13"/>
      <c r="T3249" s="13"/>
      <c r="U3249" s="13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13"/>
      <c r="T3250" s="13"/>
      <c r="U3250" s="13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13"/>
      <c r="T3251" s="13"/>
      <c r="U3251" s="13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13"/>
      <c r="T3252" s="13"/>
      <c r="U3252" s="13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13"/>
      <c r="T3253" s="13"/>
      <c r="U3253" s="13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13"/>
      <c r="T3254" s="13"/>
      <c r="U3254" s="13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13"/>
      <c r="T3255" s="13"/>
      <c r="U3255" s="13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13"/>
      <c r="T3256" s="13"/>
      <c r="U3256" s="13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13"/>
      <c r="T3257" s="13"/>
      <c r="U3257" s="13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13"/>
      <c r="T3258" s="13"/>
      <c r="U3258" s="13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13"/>
      <c r="T3259" s="13"/>
      <c r="U3259" s="13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13"/>
      <c r="T3260" s="13"/>
      <c r="U3260" s="13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13"/>
      <c r="T3261" s="13"/>
      <c r="U3261" s="13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13"/>
      <c r="T3262" s="13"/>
      <c r="U3262" s="13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13"/>
      <c r="T3263" s="13"/>
      <c r="U3263" s="13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13"/>
      <c r="T3264" s="13"/>
      <c r="U3264" s="13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13"/>
      <c r="T3265" s="13"/>
      <c r="U3265" s="13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13"/>
      <c r="T3266" s="13"/>
      <c r="U3266" s="13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13"/>
      <c r="T3267" s="13"/>
      <c r="U3267" s="13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13"/>
      <c r="T3268" s="13"/>
      <c r="U3268" s="13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13"/>
      <c r="T3269" s="13"/>
      <c r="U3269" s="13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13"/>
      <c r="T3270" s="13"/>
      <c r="U3270" s="13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13"/>
      <c r="T3271" s="13"/>
      <c r="U3271" s="13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13"/>
      <c r="T3272" s="13"/>
      <c r="U3272" s="13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13"/>
      <c r="T3273" s="13"/>
      <c r="U3273" s="13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13"/>
      <c r="T3274" s="13"/>
      <c r="U3274" s="13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13"/>
      <c r="T3275" s="13"/>
      <c r="U3275" s="13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13"/>
      <c r="T3276" s="13"/>
      <c r="U3276" s="13"/>
      <c r="V3276" s="13"/>
      <c r="W3276" s="4"/>
      <c r="X3276" s="30"/>
      <c r="Y3276" s="9"/>
      <c r="Z3276" s="9"/>
      <c r="AA3276" s="28"/>
      <c r="AB3276" s="3"/>
      <c r="AC3276" s="1"/>
      <c r="AD3276" s="9"/>
      <c r="AE3276" s="3"/>
      <c r="AF3276" s="3"/>
      <c r="AG3276" s="3"/>
      <c r="AH3276" s="9"/>
      <c r="AI3276" s="10"/>
      <c r="AJ3276" s="9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13"/>
      <c r="T3277" s="13"/>
      <c r="U3277" s="13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13"/>
      <c r="T3278" s="13"/>
      <c r="U3278" s="13"/>
      <c r="V3278" s="13"/>
      <c r="W3278" s="4"/>
      <c r="X3278" s="30"/>
      <c r="Y3278" s="9"/>
      <c r="Z3278" s="9"/>
      <c r="AA3278" s="28"/>
      <c r="AB3278" s="3"/>
      <c r="AC3278" s="1"/>
      <c r="AD3278" s="9"/>
      <c r="AE3278" s="3"/>
      <c r="AF3278" s="3"/>
      <c r="AG3278" s="3"/>
      <c r="AH3278" s="9"/>
      <c r="AI3278" s="10"/>
      <c r="AJ3278" s="9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13"/>
      <c r="T3279" s="13"/>
      <c r="U3279" s="13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13"/>
      <c r="T3280" s="13"/>
      <c r="U3280" s="13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13"/>
      <c r="T3281" s="13"/>
      <c r="U3281" s="13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13"/>
      <c r="T3282" s="13"/>
      <c r="U3282" s="13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13"/>
      <c r="T3283" s="13"/>
      <c r="U3283" s="13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13"/>
      <c r="T3284" s="13"/>
      <c r="U3284" s="13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13"/>
      <c r="T3285" s="13"/>
      <c r="U3285" s="13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13"/>
      <c r="T3286" s="13"/>
      <c r="U3286" s="13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13"/>
      <c r="T3287" s="13"/>
      <c r="U3287" s="13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13"/>
      <c r="T3288" s="13"/>
      <c r="U3288" s="13"/>
      <c r="V3288" s="13"/>
      <c r="W3288" s="4"/>
      <c r="X3288" s="30"/>
      <c r="Y3288" s="9"/>
      <c r="Z3288" s="9"/>
      <c r="AA3288" s="28"/>
      <c r="AB3288" s="3"/>
      <c r="AC3288" s="1"/>
      <c r="AD3288" s="9"/>
      <c r="AE3288" s="3"/>
      <c r="AF3288" s="3"/>
      <c r="AG3288" s="3"/>
      <c r="AH3288" s="9"/>
      <c r="AI3288" s="10"/>
      <c r="AJ3288" s="9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13"/>
      <c r="T3289" s="13"/>
      <c r="U3289" s="13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13"/>
      <c r="T3290" s="13"/>
      <c r="U3290" s="13"/>
      <c r="V3290" s="13"/>
      <c r="W3290" s="4"/>
      <c r="X3290" s="30"/>
      <c r="Y3290" s="9"/>
      <c r="Z3290" s="9"/>
      <c r="AA3290" s="28"/>
      <c r="AB3290" s="3"/>
      <c r="AC3290" s="1"/>
      <c r="AD3290" s="9"/>
      <c r="AE3290" s="3"/>
      <c r="AF3290" s="3"/>
      <c r="AG3290" s="3"/>
      <c r="AH3290" s="9"/>
      <c r="AI3290" s="10"/>
      <c r="AJ3290" s="9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13"/>
      <c r="T3291" s="13"/>
      <c r="U3291" s="13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13"/>
      <c r="T3292" s="13"/>
      <c r="U3292" s="13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13"/>
      <c r="T3293" s="13"/>
      <c r="U3293" s="13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13"/>
      <c r="T3294" s="13"/>
      <c r="U3294" s="13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13"/>
      <c r="T3295" s="13"/>
      <c r="U3295" s="13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13"/>
      <c r="T3296" s="13"/>
      <c r="U3296" s="13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13"/>
      <c r="T3297" s="13"/>
      <c r="U3297" s="13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13"/>
      <c r="T3298" s="13"/>
      <c r="U3298" s="13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13"/>
      <c r="T3299" s="13"/>
      <c r="U3299" s="13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13"/>
      <c r="T3300" s="13"/>
      <c r="U3300" s="13"/>
      <c r="V3300" s="13"/>
      <c r="W3300" s="4"/>
      <c r="X3300" s="30"/>
      <c r="Y3300" s="27"/>
      <c r="Z3300" s="27"/>
      <c r="AA3300" s="32"/>
      <c r="AB3300" s="20"/>
      <c r="AC3300" s="23"/>
      <c r="AD3300" s="27"/>
      <c r="AE3300" s="20"/>
      <c r="AF3300" s="20"/>
      <c r="AG3300" s="20"/>
      <c r="AH3300" s="27"/>
      <c r="AI3300" s="21"/>
      <c r="AJ3300" s="27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</row>
    <row r="3301" spans="1:145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13"/>
      <c r="T3301" s="13"/>
      <c r="U3301" s="13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13"/>
      <c r="T3302" s="13"/>
      <c r="U3302" s="13"/>
      <c r="V3302" s="13"/>
      <c r="W3302" s="4"/>
      <c r="X3302" s="30"/>
      <c r="Y3302" s="27"/>
      <c r="Z3302" s="27"/>
      <c r="AA3302" s="32"/>
      <c r="AB3302" s="20"/>
      <c r="AC3302" s="23"/>
      <c r="AD3302" s="27"/>
      <c r="AE3302" s="20"/>
      <c r="AF3302" s="20"/>
      <c r="AG3302" s="20"/>
      <c r="AH3302" s="27"/>
      <c r="AI3302" s="21"/>
      <c r="AJ3302" s="27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</row>
    <row r="3303" spans="1:145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13"/>
      <c r="T3303" s="13"/>
      <c r="U3303" s="13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13"/>
      <c r="T3304" s="13"/>
      <c r="U3304" s="13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13"/>
      <c r="T3305" s="13"/>
      <c r="U3305" s="13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13"/>
      <c r="T3306" s="13"/>
      <c r="U3306" s="13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13"/>
      <c r="T3307" s="13"/>
      <c r="U3307" s="13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13"/>
      <c r="T3308" s="13"/>
      <c r="U3308" s="13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13"/>
      <c r="T3309" s="13"/>
      <c r="U3309" s="13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13"/>
      <c r="T3310" s="13"/>
      <c r="U3310" s="13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13"/>
      <c r="T3311" s="13"/>
      <c r="U3311" s="13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13"/>
      <c r="T3312" s="13"/>
      <c r="U3312" s="13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13"/>
      <c r="T3313" s="13"/>
      <c r="U3313" s="13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13"/>
      <c r="T3314" s="13"/>
      <c r="U3314" s="13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13"/>
      <c r="T3315" s="13"/>
      <c r="U3315" s="13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13"/>
      <c r="T3316" s="13"/>
      <c r="U3316" s="13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13"/>
      <c r="T3317" s="13"/>
      <c r="U3317" s="13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13"/>
      <c r="T3318" s="13"/>
      <c r="U3318" s="13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13"/>
      <c r="T3319" s="13"/>
      <c r="U3319" s="13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13"/>
      <c r="T3320" s="13"/>
      <c r="U3320" s="13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13"/>
      <c r="T3321" s="13"/>
      <c r="U3321" s="13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13"/>
      <c r="T3322" s="13"/>
      <c r="U3322" s="13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13"/>
      <c r="T3323" s="13"/>
      <c r="U3323" s="13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13"/>
      <c r="T3324" s="13"/>
      <c r="U3324" s="13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13"/>
      <c r="T3325" s="13"/>
      <c r="U3325" s="13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13"/>
      <c r="T3326" s="13"/>
      <c r="U3326" s="13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13"/>
      <c r="T3327" s="13"/>
      <c r="U3327" s="13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13"/>
      <c r="T3328" s="13"/>
      <c r="U3328" s="13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13"/>
      <c r="T3329" s="13"/>
      <c r="U3329" s="13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13"/>
      <c r="T3330" s="13"/>
      <c r="U3330" s="13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13"/>
      <c r="T3331" s="13"/>
      <c r="U3331" s="13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13"/>
      <c r="T3332" s="13"/>
      <c r="U3332" s="13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13"/>
      <c r="T3333" s="13"/>
      <c r="U3333" s="13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13"/>
      <c r="T3334" s="13"/>
      <c r="U3334" s="13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13"/>
      <c r="T3335" s="13"/>
      <c r="U3335" s="13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13"/>
      <c r="T3336" s="13"/>
      <c r="U3336" s="13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13"/>
      <c r="T3337" s="13"/>
      <c r="U3337" s="13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13"/>
      <c r="T3338" s="13"/>
      <c r="U3338" s="13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13"/>
      <c r="T3339" s="13"/>
      <c r="U3339" s="13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13"/>
      <c r="T3340" s="13"/>
      <c r="U3340" s="13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13"/>
      <c r="T3341" s="13"/>
      <c r="U3341" s="13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13"/>
      <c r="T3342" s="13"/>
      <c r="U3342" s="13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13"/>
      <c r="T3343" s="13"/>
      <c r="U3343" s="13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13"/>
      <c r="T3344" s="13"/>
      <c r="U3344" s="13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13"/>
      <c r="T3345" s="13"/>
      <c r="U3345" s="13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13"/>
      <c r="T3346" s="13"/>
      <c r="U3346" s="13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13"/>
      <c r="T3347" s="13"/>
      <c r="U3347" s="13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13"/>
      <c r="T3348" s="13"/>
      <c r="U3348" s="13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13"/>
      <c r="T3349" s="13"/>
      <c r="U3349" s="13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13"/>
      <c r="T3350" s="13"/>
      <c r="U3350" s="13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13"/>
      <c r="T3351" s="13"/>
      <c r="U3351" s="13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13"/>
      <c r="T3352" s="13"/>
      <c r="U3352" s="13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13"/>
      <c r="T3353" s="13"/>
      <c r="U3353" s="13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13"/>
      <c r="T3354" s="13"/>
      <c r="U3354" s="13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13"/>
      <c r="T3355" s="13"/>
      <c r="U3355" s="13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13"/>
      <c r="T3356" s="13"/>
      <c r="U3356" s="13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13"/>
      <c r="T3357" s="13"/>
      <c r="U3357" s="13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13"/>
      <c r="T3358" s="13"/>
      <c r="U3358" s="13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13"/>
      <c r="T3359" s="13"/>
      <c r="U3359" s="13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13"/>
      <c r="T3360" s="13"/>
      <c r="U3360" s="13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13"/>
      <c r="T3361" s="13"/>
      <c r="U3361" s="13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13"/>
      <c r="T3362" s="13"/>
      <c r="U3362" s="13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13"/>
      <c r="T3363" s="13"/>
      <c r="U3363" s="13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13"/>
      <c r="T3364" s="13"/>
      <c r="U3364" s="13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13"/>
      <c r="T3365" s="13"/>
      <c r="U3365" s="13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13"/>
      <c r="T3366" s="13"/>
      <c r="U3366" s="13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13"/>
      <c r="T3367" s="13"/>
      <c r="U3367" s="13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13"/>
      <c r="T3368" s="13"/>
      <c r="U3368" s="13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13"/>
      <c r="T3369" s="13"/>
      <c r="U3369" s="13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13"/>
      <c r="T3370" s="13"/>
      <c r="U3370" s="13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13"/>
      <c r="T3371" s="13"/>
      <c r="U3371" s="13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13"/>
      <c r="T3372" s="13"/>
      <c r="U3372" s="13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13"/>
      <c r="T3373" s="13"/>
      <c r="U3373" s="13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13"/>
      <c r="T3374" s="13"/>
      <c r="U3374" s="13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13"/>
      <c r="T3375" s="13"/>
      <c r="U3375" s="13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13"/>
      <c r="T3376" s="13"/>
      <c r="U3376" s="13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13"/>
      <c r="T3377" s="13"/>
      <c r="U3377" s="13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13"/>
      <c r="T3378" s="13"/>
      <c r="U3378" s="13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13"/>
      <c r="T3379" s="13"/>
      <c r="U3379" s="13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13"/>
      <c r="T3380" s="13"/>
      <c r="U3380" s="13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13"/>
      <c r="T3381" s="13"/>
      <c r="U3381" s="13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13"/>
      <c r="T3382" s="13"/>
      <c r="U3382" s="13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13"/>
      <c r="T3383" s="13"/>
      <c r="U3383" s="13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13"/>
      <c r="T3384" s="13"/>
      <c r="U3384" s="13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13"/>
      <c r="T3385" s="13"/>
      <c r="U3385" s="13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13"/>
      <c r="T3386" s="13"/>
      <c r="U3386" s="13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13"/>
      <c r="T3387" s="13"/>
      <c r="U3387" s="13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13"/>
      <c r="T3388" s="13"/>
      <c r="U3388" s="13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13"/>
      <c r="T3389" s="13"/>
      <c r="U3389" s="13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13"/>
      <c r="T3390" s="13"/>
      <c r="U3390" s="13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13"/>
      <c r="T3391" s="13"/>
      <c r="U3391" s="13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13"/>
      <c r="T3392" s="13"/>
      <c r="U3392" s="13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13"/>
      <c r="T3393" s="13"/>
      <c r="U3393" s="13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13"/>
      <c r="T3394" s="13"/>
      <c r="U3394" s="13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13"/>
      <c r="T3395" s="13"/>
      <c r="U3395" s="13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13"/>
      <c r="T3396" s="13"/>
      <c r="U3396" s="13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13"/>
      <c r="T3397" s="13"/>
      <c r="U3397" s="13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13"/>
      <c r="T3398" s="13"/>
      <c r="U3398" s="13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13"/>
      <c r="T3399" s="13"/>
      <c r="U3399" s="13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13"/>
      <c r="T3400" s="13"/>
      <c r="U3400" s="13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13"/>
      <c r="T3401" s="13"/>
      <c r="U3401" s="13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13"/>
      <c r="T3402" s="13"/>
      <c r="U3402" s="13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13"/>
      <c r="T3403" s="13"/>
      <c r="U3403" s="13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13"/>
      <c r="T3404" s="13"/>
      <c r="U3404" s="13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13"/>
      <c r="T3405" s="13"/>
      <c r="U3405" s="13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13"/>
      <c r="T3406" s="13"/>
      <c r="U3406" s="13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13"/>
      <c r="T3407" s="13"/>
      <c r="U3407" s="13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13"/>
      <c r="T3408" s="13"/>
      <c r="U3408" s="13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13"/>
      <c r="T3409" s="13"/>
      <c r="U3409" s="13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13"/>
      <c r="T3410" s="13"/>
      <c r="U3410" s="13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13"/>
      <c r="T3411" s="13"/>
      <c r="U3411" s="13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13"/>
      <c r="T3412" s="13"/>
      <c r="U3412" s="13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13"/>
      <c r="T3413" s="13"/>
      <c r="U3413" s="13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13"/>
      <c r="T3414" s="13"/>
      <c r="U3414" s="13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13"/>
      <c r="T3415" s="13"/>
      <c r="U3415" s="13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13"/>
      <c r="T3416" s="13"/>
      <c r="U3416" s="13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13"/>
      <c r="T3417" s="13"/>
      <c r="U3417" s="13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13"/>
      <c r="T3418" s="13"/>
      <c r="U3418" s="13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13"/>
      <c r="T3419" s="13"/>
      <c r="U3419" s="13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13"/>
      <c r="T3420" s="13"/>
      <c r="U3420" s="13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13"/>
      <c r="T3421" s="13"/>
      <c r="U3421" s="13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13"/>
      <c r="T3422" s="13"/>
      <c r="U3422" s="13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13"/>
      <c r="T3423" s="13"/>
      <c r="U3423" s="13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13"/>
      <c r="T3424" s="13"/>
      <c r="U3424" s="13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13"/>
      <c r="T3425" s="13"/>
      <c r="U3425" s="13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13"/>
      <c r="T3426" s="13"/>
      <c r="U3426" s="13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13"/>
      <c r="T3427" s="13"/>
      <c r="U3427" s="13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13"/>
      <c r="T3428" s="13"/>
      <c r="U3428" s="13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13"/>
      <c r="T3429" s="13"/>
      <c r="U3429" s="13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13"/>
      <c r="T3430" s="13"/>
      <c r="U3430" s="13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13"/>
      <c r="T3431" s="13"/>
      <c r="U3431" s="13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13"/>
      <c r="T3432" s="13"/>
      <c r="U3432" s="13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13"/>
      <c r="T3433" s="13"/>
      <c r="U3433" s="13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13"/>
      <c r="T3434" s="13"/>
      <c r="U3434" s="13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13"/>
      <c r="T3435" s="13"/>
      <c r="U3435" s="13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13"/>
      <c r="T3436" s="13"/>
      <c r="U3436" s="13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13"/>
      <c r="T3437" s="13"/>
      <c r="U3437" s="13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13"/>
      <c r="T3438" s="13"/>
      <c r="U3438" s="13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13"/>
      <c r="T3439" s="13"/>
      <c r="U3439" s="13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13"/>
      <c r="T3440" s="13"/>
      <c r="U3440" s="13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13"/>
      <c r="T3441" s="13"/>
      <c r="U3441" s="13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13"/>
      <c r="T3442" s="13"/>
      <c r="U3442" s="13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13"/>
      <c r="T3443" s="13"/>
      <c r="U3443" s="13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13"/>
      <c r="T3444" s="13"/>
      <c r="U3444" s="13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13"/>
      <c r="T3445" s="13"/>
      <c r="U3445" s="13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13"/>
      <c r="T3446" s="13"/>
      <c r="U3446" s="13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13"/>
      <c r="T3447" s="13"/>
      <c r="U3447" s="13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13"/>
      <c r="T3448" s="13"/>
      <c r="U3448" s="13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13"/>
      <c r="T3449" s="13"/>
      <c r="U3449" s="13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13"/>
      <c r="T3450" s="13"/>
      <c r="U3450" s="13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13"/>
      <c r="T3451" s="13"/>
      <c r="U3451" s="13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13"/>
      <c r="T3452" s="13"/>
      <c r="U3452" s="13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13"/>
      <c r="T3453" s="13"/>
      <c r="U3453" s="13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13"/>
      <c r="T3454" s="13"/>
      <c r="U3454" s="13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13"/>
      <c r="T3455" s="13"/>
      <c r="U3455" s="13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13"/>
      <c r="T3456" s="13"/>
      <c r="U3456" s="13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13"/>
      <c r="T3457" s="13"/>
      <c r="U3457" s="13"/>
      <c r="V3457" s="13"/>
      <c r="W3457" s="4"/>
      <c r="X3457" s="30"/>
      <c r="Y3457" s="9"/>
      <c r="Z3457" s="9"/>
      <c r="AA3457" s="28"/>
      <c r="AB3457" s="3"/>
      <c r="AC3457" s="1"/>
      <c r="AD3457" s="9"/>
      <c r="AE3457" s="3"/>
      <c r="AF3457" s="3"/>
      <c r="AG3457" s="3"/>
      <c r="AH3457" s="9"/>
      <c r="AI3457" s="10"/>
      <c r="AJ3457" s="9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13"/>
      <c r="T3458" s="13"/>
      <c r="U3458" s="13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13"/>
      <c r="T3459" s="13"/>
      <c r="U3459" s="13"/>
      <c r="V3459" s="13"/>
      <c r="W3459" s="4"/>
      <c r="X3459" s="30"/>
      <c r="Y3459" s="9"/>
      <c r="Z3459" s="9"/>
      <c r="AA3459" s="28"/>
      <c r="AB3459" s="3"/>
      <c r="AC3459" s="1"/>
      <c r="AD3459" s="9"/>
      <c r="AE3459" s="3"/>
      <c r="AF3459" s="3"/>
      <c r="AG3459" s="3"/>
      <c r="AH3459" s="9"/>
      <c r="AI3459" s="10"/>
      <c r="AJ3459" s="9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13"/>
      <c r="T3460" s="13"/>
      <c r="U3460" s="13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13"/>
      <c r="T3461" s="13"/>
      <c r="U3461" s="13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13"/>
      <c r="T3462" s="13"/>
      <c r="U3462" s="13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13"/>
      <c r="T3463" s="13"/>
      <c r="U3463" s="13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13"/>
      <c r="T3464" s="13"/>
      <c r="U3464" s="13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13"/>
      <c r="T3465" s="13"/>
      <c r="U3465" s="13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13"/>
      <c r="T3466" s="13"/>
      <c r="U3466" s="13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13"/>
      <c r="T3467" s="13"/>
      <c r="U3467" s="13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13"/>
      <c r="T3468" s="13"/>
      <c r="U3468" s="13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13"/>
      <c r="T3469" s="13"/>
      <c r="U3469" s="13"/>
      <c r="V3469" s="13"/>
      <c r="W3469" s="4"/>
      <c r="X3469" s="30"/>
      <c r="Y3469" s="9"/>
      <c r="Z3469" s="9"/>
      <c r="AA3469" s="28"/>
      <c r="AB3469" s="3"/>
      <c r="AC3469" s="1"/>
      <c r="AD3469" s="9"/>
      <c r="AE3469" s="3"/>
      <c r="AF3469" s="3"/>
      <c r="AG3469" s="3"/>
      <c r="AH3469" s="9"/>
      <c r="AI3469" s="10"/>
      <c r="AJ3469" s="9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13"/>
      <c r="T3470" s="13"/>
      <c r="U3470" s="13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13"/>
      <c r="T3471" s="13"/>
      <c r="U3471" s="13"/>
      <c r="V3471" s="13"/>
      <c r="W3471" s="4"/>
      <c r="X3471" s="30"/>
      <c r="Y3471" s="9"/>
      <c r="Z3471" s="9"/>
      <c r="AA3471" s="28"/>
      <c r="AB3471" s="3"/>
      <c r="AC3471" s="1"/>
      <c r="AD3471" s="9"/>
      <c r="AE3471" s="3"/>
      <c r="AF3471" s="3"/>
      <c r="AG3471" s="3"/>
      <c r="AH3471" s="9"/>
      <c r="AI3471" s="10"/>
      <c r="AJ3471" s="9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13"/>
      <c r="T3472" s="13"/>
      <c r="U3472" s="13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13"/>
      <c r="T3473" s="13"/>
      <c r="U3473" s="13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13"/>
      <c r="T3474" s="13"/>
      <c r="U3474" s="13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13"/>
      <c r="T3475" s="13"/>
      <c r="U3475" s="13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13"/>
      <c r="T3476" s="13"/>
      <c r="U3476" s="13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13"/>
      <c r="T3477" s="13"/>
      <c r="U3477" s="13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13"/>
      <c r="T3478" s="13"/>
      <c r="U3478" s="13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13"/>
      <c r="T3479" s="13"/>
      <c r="U3479" s="13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13"/>
      <c r="T3480" s="13"/>
      <c r="U3480" s="13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13"/>
      <c r="T3481" s="13"/>
      <c r="U3481" s="13"/>
      <c r="V3481" s="13"/>
      <c r="W3481" s="4"/>
      <c r="X3481" s="30"/>
      <c r="Y3481" s="27"/>
      <c r="Z3481" s="27"/>
      <c r="AA3481" s="32"/>
      <c r="AB3481" s="20"/>
      <c r="AC3481" s="23"/>
      <c r="AD3481" s="27"/>
      <c r="AE3481" s="20"/>
      <c r="AF3481" s="20"/>
      <c r="AG3481" s="20"/>
      <c r="AH3481" s="27"/>
      <c r="AI3481" s="21"/>
      <c r="AJ3481" s="27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</row>
    <row r="3482" spans="1:145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13"/>
      <c r="T3482" s="13"/>
      <c r="U3482" s="13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13"/>
      <c r="T3483" s="13"/>
      <c r="U3483" s="13"/>
      <c r="V3483" s="13"/>
      <c r="W3483" s="4"/>
      <c r="X3483" s="30"/>
      <c r="Y3483" s="27"/>
      <c r="Z3483" s="27"/>
      <c r="AA3483" s="32"/>
      <c r="AB3483" s="20"/>
      <c r="AC3483" s="23"/>
      <c r="AD3483" s="27"/>
      <c r="AE3483" s="20"/>
      <c r="AF3483" s="20"/>
      <c r="AG3483" s="20"/>
      <c r="AH3483" s="27"/>
      <c r="AI3483" s="21"/>
      <c r="AJ3483" s="27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</row>
    <row r="3484" spans="1:145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13"/>
      <c r="T3484" s="13"/>
      <c r="U3484" s="13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13"/>
      <c r="T3485" s="13"/>
      <c r="U3485" s="13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13"/>
      <c r="T3486" s="13"/>
      <c r="U3486" s="13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13"/>
      <c r="T3487" s="13"/>
      <c r="U3487" s="13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13"/>
      <c r="T3488" s="13"/>
      <c r="U3488" s="13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13"/>
      <c r="T3489" s="13"/>
      <c r="U3489" s="13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13"/>
      <c r="T3490" s="13"/>
      <c r="U3490" s="13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13"/>
      <c r="T3491" s="13"/>
      <c r="U3491" s="13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13"/>
      <c r="T3492" s="13"/>
      <c r="U3492" s="13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13"/>
      <c r="T3493" s="13"/>
      <c r="U3493" s="13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13"/>
      <c r="T3494" s="13"/>
      <c r="U3494" s="13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13"/>
      <c r="T3495" s="13"/>
      <c r="U3495" s="13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13"/>
      <c r="T3496" s="13"/>
      <c r="U3496" s="13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13"/>
      <c r="T3497" s="13"/>
      <c r="U3497" s="13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13"/>
      <c r="T3498" s="13"/>
      <c r="U3498" s="13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13"/>
      <c r="T3499" s="13"/>
      <c r="U3499" s="13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13"/>
      <c r="T3500" s="13"/>
      <c r="U3500" s="13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13"/>
      <c r="T3501" s="13"/>
      <c r="U3501" s="13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13"/>
      <c r="T3502" s="13"/>
      <c r="U3502" s="13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13"/>
      <c r="T3503" s="13"/>
      <c r="U3503" s="13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13"/>
      <c r="T3504" s="13"/>
      <c r="U3504" s="13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13"/>
      <c r="T3505" s="13"/>
      <c r="U3505" s="13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13"/>
      <c r="T3506" s="13"/>
      <c r="U3506" s="13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13"/>
      <c r="T3507" s="13"/>
      <c r="U3507" s="13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13"/>
      <c r="T3508" s="13"/>
      <c r="U3508" s="13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13"/>
      <c r="T3509" s="13"/>
      <c r="U3509" s="13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13"/>
      <c r="T3510" s="13"/>
      <c r="U3510" s="13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13"/>
      <c r="T3511" s="13"/>
      <c r="U3511" s="13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13"/>
      <c r="T3512" s="13"/>
      <c r="U3512" s="13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13"/>
      <c r="T3513" s="13"/>
      <c r="U3513" s="13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13"/>
      <c r="T3514" s="13"/>
      <c r="U3514" s="13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13"/>
      <c r="T3515" s="13"/>
      <c r="U3515" s="13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13"/>
      <c r="T3516" s="13"/>
      <c r="U3516" s="13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13"/>
      <c r="T3517" s="13"/>
      <c r="U3517" s="13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13"/>
      <c r="T3518" s="13"/>
      <c r="U3518" s="13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13"/>
      <c r="T3519" s="13"/>
      <c r="U3519" s="13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13"/>
      <c r="T3520" s="13"/>
      <c r="U3520" s="13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13"/>
      <c r="T3521" s="13"/>
      <c r="U3521" s="13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13"/>
      <c r="T3522" s="13"/>
      <c r="U3522" s="13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13"/>
      <c r="T3523" s="13"/>
      <c r="U3523" s="13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13"/>
      <c r="T3524" s="13"/>
      <c r="U3524" s="13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13"/>
      <c r="T3525" s="13"/>
      <c r="U3525" s="13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13"/>
      <c r="T3526" s="13"/>
      <c r="U3526" s="13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13"/>
      <c r="T3527" s="13"/>
      <c r="U3527" s="13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13"/>
      <c r="T3528" s="13"/>
      <c r="U3528" s="13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13"/>
      <c r="T3529" s="13"/>
      <c r="U3529" s="13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13"/>
      <c r="T3530" s="13"/>
      <c r="U3530" s="13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13"/>
      <c r="T3531" s="13"/>
      <c r="U3531" s="13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13"/>
      <c r="T3532" s="13"/>
      <c r="U3532" s="13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13"/>
      <c r="T3533" s="13"/>
      <c r="U3533" s="13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13"/>
      <c r="T3534" s="13"/>
      <c r="U3534" s="13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13"/>
      <c r="T3535" s="13"/>
      <c r="U3535" s="13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13"/>
      <c r="T3536" s="13"/>
      <c r="U3536" s="13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13"/>
      <c r="T3537" s="13"/>
      <c r="U3537" s="13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13"/>
      <c r="T3538" s="13"/>
      <c r="U3538" s="13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13"/>
      <c r="T3539" s="13"/>
      <c r="U3539" s="13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13"/>
      <c r="T3540" s="13"/>
      <c r="U3540" s="13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13"/>
      <c r="T3541" s="13"/>
      <c r="U3541" s="13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13"/>
      <c r="T3542" s="13"/>
      <c r="U3542" s="13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13"/>
      <c r="T3543" s="13"/>
      <c r="U3543" s="13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13"/>
      <c r="T3544" s="13"/>
      <c r="U3544" s="13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13"/>
      <c r="T3545" s="13"/>
      <c r="U3545" s="13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13"/>
      <c r="T3546" s="13"/>
      <c r="U3546" s="13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13"/>
      <c r="T3547" s="13"/>
      <c r="U3547" s="13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13"/>
      <c r="T3548" s="13"/>
      <c r="U3548" s="13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13"/>
      <c r="T3549" s="13"/>
      <c r="U3549" s="13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13"/>
      <c r="T3550" s="13"/>
      <c r="U3550" s="13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13"/>
      <c r="T3551" s="13"/>
      <c r="U3551" s="13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13"/>
      <c r="T3552" s="13"/>
      <c r="U3552" s="13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13"/>
      <c r="T3553" s="13"/>
      <c r="U3553" s="13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13"/>
      <c r="T3554" s="13"/>
      <c r="U3554" s="13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13"/>
      <c r="T3555" s="13"/>
      <c r="U3555" s="13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13"/>
      <c r="T3556" s="13"/>
      <c r="U3556" s="13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13"/>
      <c r="T3557" s="13"/>
      <c r="U3557" s="13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13"/>
      <c r="T3558" s="13"/>
      <c r="U3558" s="13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13"/>
      <c r="T3559" s="13"/>
      <c r="U3559" s="13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13"/>
      <c r="T3560" s="13"/>
      <c r="U3560" s="13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13"/>
      <c r="T3561" s="13"/>
      <c r="U3561" s="13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13"/>
      <c r="T3562" s="13"/>
      <c r="U3562" s="13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13"/>
      <c r="T3563" s="13"/>
      <c r="U3563" s="13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13"/>
      <c r="T3564" s="13"/>
      <c r="U3564" s="13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13"/>
      <c r="T3565" s="13"/>
      <c r="U3565" s="13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13"/>
      <c r="T3566" s="13"/>
      <c r="U3566" s="13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13"/>
      <c r="T3567" s="13"/>
      <c r="U3567" s="13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13"/>
      <c r="T3568" s="13"/>
      <c r="U3568" s="13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13"/>
      <c r="T3569" s="13"/>
      <c r="U3569" s="13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13"/>
      <c r="T3570" s="13"/>
      <c r="U3570" s="13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13"/>
      <c r="T3571" s="13"/>
      <c r="U3571" s="13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13"/>
      <c r="T3572" s="13"/>
      <c r="U3572" s="13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13"/>
      <c r="T3573" s="13"/>
      <c r="U3573" s="13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13"/>
      <c r="T3574" s="13"/>
      <c r="U3574" s="13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13"/>
      <c r="T3575" s="13"/>
      <c r="U3575" s="13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13"/>
      <c r="T3576" s="13"/>
      <c r="U3576" s="13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13"/>
      <c r="T3577" s="13"/>
      <c r="U3577" s="13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13"/>
      <c r="T3578" s="13"/>
      <c r="U3578" s="13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13"/>
      <c r="T3579" s="13"/>
      <c r="U3579" s="13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13"/>
      <c r="T3580" s="13"/>
      <c r="U3580" s="13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13"/>
      <c r="T3581" s="13"/>
      <c r="U3581" s="13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13"/>
      <c r="T3582" s="13"/>
      <c r="U3582" s="13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13"/>
      <c r="T3583" s="13"/>
      <c r="U3583" s="13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13"/>
      <c r="T3584" s="13"/>
      <c r="U3584" s="13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13"/>
      <c r="T3585" s="13"/>
      <c r="U3585" s="13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13"/>
      <c r="T3586" s="13"/>
      <c r="U3586" s="13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13"/>
      <c r="T3587" s="13"/>
      <c r="U3587" s="13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13"/>
      <c r="T3588" s="13"/>
      <c r="U3588" s="13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13"/>
      <c r="T3589" s="13"/>
      <c r="U3589" s="13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13"/>
      <c r="T3590" s="13"/>
      <c r="U3590" s="13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13"/>
      <c r="T3591" s="13"/>
      <c r="U3591" s="13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13"/>
      <c r="T3592" s="13"/>
      <c r="U3592" s="13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13"/>
      <c r="T3593" s="13"/>
      <c r="U3593" s="13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13"/>
      <c r="T3594" s="13"/>
      <c r="U3594" s="13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13"/>
      <c r="T3595" s="13"/>
      <c r="U3595" s="13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13"/>
      <c r="T3596" s="13"/>
      <c r="U3596" s="13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13"/>
      <c r="T3597" s="13"/>
      <c r="U3597" s="13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13"/>
      <c r="T3598" s="13"/>
      <c r="U3598" s="13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13"/>
      <c r="T3599" s="13"/>
      <c r="U3599" s="13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13"/>
      <c r="T3600" s="13"/>
      <c r="U3600" s="13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13"/>
      <c r="T3601" s="13"/>
      <c r="U3601" s="13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13"/>
      <c r="T3602" s="13"/>
      <c r="U3602" s="13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13"/>
      <c r="T3603" s="13"/>
      <c r="U3603" s="13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13"/>
      <c r="T3604" s="13"/>
      <c r="U3604" s="13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13"/>
      <c r="T3605" s="13"/>
      <c r="U3605" s="13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13"/>
      <c r="T3606" s="13"/>
      <c r="U3606" s="13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13"/>
      <c r="T3607" s="13"/>
      <c r="U3607" s="13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13"/>
      <c r="T3608" s="13"/>
      <c r="U3608" s="13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13"/>
      <c r="T3609" s="13"/>
      <c r="U3609" s="13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13"/>
      <c r="T3610" s="13"/>
      <c r="U3610" s="13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13"/>
      <c r="T3611" s="13"/>
      <c r="U3611" s="13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13"/>
      <c r="T3612" s="13"/>
      <c r="U3612" s="13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13"/>
      <c r="T3613" s="13"/>
      <c r="U3613" s="13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13"/>
      <c r="T3614" s="13"/>
      <c r="U3614" s="13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13"/>
      <c r="T3615" s="13"/>
      <c r="U3615" s="13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13"/>
      <c r="T3616" s="13"/>
      <c r="U3616" s="13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13"/>
      <c r="T3617" s="13"/>
      <c r="U3617" s="13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13"/>
      <c r="T3618" s="13"/>
      <c r="U3618" s="13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13"/>
      <c r="T3619" s="13"/>
      <c r="U3619" s="13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13"/>
      <c r="T3620" s="13"/>
      <c r="U3620" s="13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13"/>
      <c r="T3621" s="13"/>
      <c r="U3621" s="13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13"/>
      <c r="T3622" s="13"/>
      <c r="U3622" s="13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13"/>
      <c r="T3623" s="13"/>
      <c r="U3623" s="13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13"/>
      <c r="T3624" s="13"/>
      <c r="U3624" s="13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13"/>
      <c r="T3625" s="13"/>
      <c r="U3625" s="13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13"/>
      <c r="T3626" s="13"/>
      <c r="U3626" s="13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13"/>
      <c r="T3627" s="13"/>
      <c r="U3627" s="13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13"/>
      <c r="T3628" s="13"/>
      <c r="U3628" s="13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13"/>
      <c r="T3629" s="13"/>
      <c r="U3629" s="13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13"/>
      <c r="T3630" s="13"/>
      <c r="U3630" s="13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13"/>
      <c r="T3631" s="13"/>
      <c r="U3631" s="13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13"/>
      <c r="T3632" s="13"/>
      <c r="U3632" s="13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13"/>
      <c r="T3633" s="13"/>
      <c r="U3633" s="13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13"/>
      <c r="T3634" s="13"/>
      <c r="U3634" s="13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13"/>
      <c r="T3635" s="13"/>
      <c r="U3635" s="13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13"/>
      <c r="T3636" s="13"/>
      <c r="U3636" s="13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13"/>
      <c r="T3637" s="13"/>
      <c r="U3637" s="13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13"/>
      <c r="T3638" s="13"/>
      <c r="U3638" s="13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13"/>
      <c r="T3639" s="13"/>
      <c r="U3639" s="13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13"/>
      <c r="T3640" s="13"/>
      <c r="U3640" s="13"/>
      <c r="V3640" s="13"/>
      <c r="W3640" s="4"/>
      <c r="X3640" s="30"/>
      <c r="Y3640" s="9"/>
      <c r="Z3640" s="9"/>
      <c r="AA3640" s="28"/>
      <c r="AB3640" s="3"/>
      <c r="AC3640" s="1"/>
      <c r="AD3640" s="9"/>
      <c r="AE3640" s="3"/>
      <c r="AF3640" s="3"/>
      <c r="AG3640" s="3"/>
      <c r="AH3640" s="9"/>
      <c r="AI3640" s="10"/>
      <c r="AJ3640" s="9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13"/>
      <c r="T3641" s="13"/>
      <c r="U3641" s="13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13"/>
      <c r="T3642" s="13"/>
      <c r="U3642" s="13"/>
      <c r="V3642" s="13"/>
      <c r="W3642" s="4"/>
      <c r="X3642" s="30"/>
      <c r="Y3642" s="9"/>
      <c r="Z3642" s="9"/>
      <c r="AA3642" s="28"/>
      <c r="AB3642" s="3"/>
      <c r="AC3642" s="1"/>
      <c r="AD3642" s="9"/>
      <c r="AE3642" s="3"/>
      <c r="AF3642" s="3"/>
      <c r="AG3642" s="3"/>
      <c r="AH3642" s="9"/>
      <c r="AI3642" s="10"/>
      <c r="AJ3642" s="9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13"/>
      <c r="T3643" s="13"/>
      <c r="U3643" s="13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13"/>
      <c r="T3644" s="13"/>
      <c r="U3644" s="13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13"/>
      <c r="T3645" s="13"/>
      <c r="U3645" s="13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13"/>
      <c r="T3646" s="13"/>
      <c r="U3646" s="13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13"/>
      <c r="T3647" s="13"/>
      <c r="U3647" s="13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13"/>
      <c r="T3648" s="13"/>
      <c r="U3648" s="13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13"/>
      <c r="T3649" s="13"/>
      <c r="U3649" s="13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13"/>
      <c r="T3650" s="13"/>
      <c r="U3650" s="13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13"/>
      <c r="T3651" s="13"/>
      <c r="U3651" s="13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13"/>
      <c r="T3652" s="13"/>
      <c r="U3652" s="13"/>
      <c r="V3652" s="13"/>
      <c r="W3652" s="4"/>
      <c r="X3652" s="30"/>
      <c r="Y3652" s="9"/>
      <c r="Z3652" s="9"/>
      <c r="AA3652" s="28"/>
      <c r="AB3652" s="3"/>
      <c r="AC3652" s="1"/>
      <c r="AD3652" s="9"/>
      <c r="AE3652" s="3"/>
      <c r="AF3652" s="3"/>
      <c r="AG3652" s="3"/>
      <c r="AH3652" s="9"/>
      <c r="AI3652" s="10"/>
      <c r="AJ3652" s="9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13"/>
      <c r="T3653" s="13"/>
      <c r="U3653" s="13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13"/>
      <c r="T3654" s="13"/>
      <c r="U3654" s="13"/>
      <c r="V3654" s="13"/>
      <c r="W3654" s="4"/>
      <c r="X3654" s="30"/>
      <c r="Y3654" s="9"/>
      <c r="Z3654" s="9"/>
      <c r="AA3654" s="28"/>
      <c r="AB3654" s="3"/>
      <c r="AC3654" s="1"/>
      <c r="AD3654" s="9"/>
      <c r="AE3654" s="3"/>
      <c r="AF3654" s="3"/>
      <c r="AG3654" s="3"/>
      <c r="AH3654" s="9"/>
      <c r="AI3654" s="10"/>
      <c r="AJ3654" s="9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13"/>
      <c r="T3655" s="13"/>
      <c r="U3655" s="13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13"/>
      <c r="T3656" s="13"/>
      <c r="U3656" s="13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13"/>
      <c r="T3657" s="13"/>
      <c r="U3657" s="13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13"/>
      <c r="T3658" s="13"/>
      <c r="U3658" s="13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13"/>
      <c r="T3659" s="13"/>
      <c r="U3659" s="13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13"/>
      <c r="T3660" s="13"/>
      <c r="U3660" s="13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13"/>
      <c r="T3661" s="13"/>
      <c r="U3661" s="13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13"/>
      <c r="T3662" s="13"/>
      <c r="U3662" s="13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13"/>
      <c r="T3663" s="13"/>
      <c r="U3663" s="13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13"/>
      <c r="T3664" s="13"/>
      <c r="U3664" s="13"/>
      <c r="V3664" s="13"/>
      <c r="W3664" s="4"/>
      <c r="X3664" s="30"/>
      <c r="Y3664" s="27"/>
      <c r="Z3664" s="27"/>
      <c r="AA3664" s="32"/>
      <c r="AB3664" s="20"/>
      <c r="AC3664" s="23"/>
      <c r="AD3664" s="27"/>
      <c r="AE3664" s="20"/>
      <c r="AF3664" s="20"/>
      <c r="AG3664" s="20"/>
      <c r="AH3664" s="27"/>
      <c r="AI3664" s="21"/>
      <c r="AJ3664" s="27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</row>
    <row r="3665" spans="1:145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13"/>
      <c r="T3665" s="13"/>
      <c r="U3665" s="13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13"/>
      <c r="T3666" s="13"/>
      <c r="U3666" s="13"/>
      <c r="V3666" s="13"/>
      <c r="W3666" s="4"/>
      <c r="X3666" s="30"/>
      <c r="Y3666" s="27"/>
      <c r="Z3666" s="27"/>
      <c r="AA3666" s="32"/>
      <c r="AB3666" s="20"/>
      <c r="AC3666" s="23"/>
      <c r="AD3666" s="27"/>
      <c r="AE3666" s="20"/>
      <c r="AF3666" s="20"/>
      <c r="AG3666" s="20"/>
      <c r="AH3666" s="27"/>
      <c r="AI3666" s="21"/>
      <c r="AJ3666" s="27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</row>
    <row r="3667" spans="1:145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13"/>
      <c r="T3667" s="13"/>
      <c r="U3667" s="13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13"/>
      <c r="T3668" s="13"/>
      <c r="U3668" s="13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13"/>
      <c r="T3669" s="13"/>
      <c r="U3669" s="13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13"/>
      <c r="T3670" s="13"/>
      <c r="U3670" s="13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13"/>
      <c r="T3671" s="13"/>
      <c r="U3671" s="13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13"/>
      <c r="T3672" s="13"/>
      <c r="U3672" s="13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13"/>
      <c r="T3673" s="13"/>
      <c r="U3673" s="13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13"/>
      <c r="T3674" s="13"/>
      <c r="U3674" s="13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13"/>
      <c r="T3675" s="13"/>
      <c r="U3675" s="13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13"/>
      <c r="T3676" s="13"/>
      <c r="U3676" s="13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13"/>
      <c r="T3677" s="13"/>
      <c r="U3677" s="13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13"/>
      <c r="T3678" s="13"/>
      <c r="U3678" s="13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13"/>
      <c r="T3679" s="13"/>
      <c r="U3679" s="13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13"/>
      <c r="T3680" s="13"/>
      <c r="U3680" s="13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13"/>
      <c r="T3681" s="13"/>
      <c r="U3681" s="13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13"/>
      <c r="T3682" s="13"/>
      <c r="U3682" s="13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13"/>
      <c r="T3683" s="13"/>
      <c r="U3683" s="13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13"/>
      <c r="T3684" s="13"/>
      <c r="U3684" s="13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13"/>
      <c r="T3685" s="13"/>
      <c r="U3685" s="13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13"/>
      <c r="T3686" s="13"/>
      <c r="U3686" s="13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13"/>
      <c r="T3687" s="13"/>
      <c r="U3687" s="13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13"/>
      <c r="T3688" s="13"/>
      <c r="U3688" s="13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13"/>
      <c r="T3689" s="13"/>
      <c r="U3689" s="13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13"/>
      <c r="T3690" s="13"/>
      <c r="U3690" s="13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13"/>
      <c r="T3691" s="13"/>
      <c r="U3691" s="13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13"/>
      <c r="T3692" s="13"/>
      <c r="U3692" s="13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13"/>
      <c r="T3693" s="13"/>
      <c r="U3693" s="13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13"/>
      <c r="T3694" s="13"/>
      <c r="U3694" s="13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13"/>
      <c r="T3695" s="13"/>
      <c r="U3695" s="13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13"/>
      <c r="T3696" s="13"/>
      <c r="U3696" s="13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13"/>
      <c r="T3697" s="13"/>
      <c r="U3697" s="13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13"/>
      <c r="T3698" s="13"/>
      <c r="U3698" s="13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13"/>
      <c r="T3699" s="13"/>
      <c r="U3699" s="13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13"/>
      <c r="T3700" s="13"/>
      <c r="U3700" s="13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13"/>
      <c r="T3701" s="13"/>
      <c r="U3701" s="13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13"/>
      <c r="T3702" s="13"/>
      <c r="U3702" s="13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13"/>
      <c r="T3703" s="13"/>
      <c r="U3703" s="13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13"/>
      <c r="T3704" s="13"/>
      <c r="U3704" s="13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13"/>
      <c r="T3705" s="13"/>
      <c r="U3705" s="13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13"/>
      <c r="T3706" s="13"/>
      <c r="U3706" s="13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13"/>
      <c r="T3707" s="13"/>
      <c r="U3707" s="13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13"/>
      <c r="T3708" s="13"/>
      <c r="U3708" s="13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13"/>
      <c r="T3709" s="13"/>
      <c r="U3709" s="13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13"/>
      <c r="T3710" s="13"/>
      <c r="U3710" s="13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13"/>
      <c r="T3711" s="13"/>
      <c r="U3711" s="13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13"/>
      <c r="T3712" s="13"/>
      <c r="U3712" s="13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13"/>
      <c r="T3713" s="13"/>
      <c r="U3713" s="13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13"/>
      <c r="T3714" s="13"/>
      <c r="U3714" s="13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13"/>
      <c r="T3715" s="13"/>
      <c r="U3715" s="13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13"/>
      <c r="T3716" s="13"/>
      <c r="U3716" s="13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13"/>
      <c r="T3717" s="13"/>
      <c r="U3717" s="13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13"/>
      <c r="T3718" s="13"/>
      <c r="U3718" s="13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13"/>
      <c r="T3719" s="13"/>
      <c r="U3719" s="13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13"/>
      <c r="T3720" s="13"/>
      <c r="U3720" s="13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13"/>
      <c r="T3721" s="13"/>
      <c r="U3721" s="13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13"/>
      <c r="T3722" s="13"/>
      <c r="U3722" s="13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13"/>
      <c r="T3723" s="13"/>
      <c r="U3723" s="13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13"/>
      <c r="T3724" s="13"/>
      <c r="U3724" s="13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13"/>
      <c r="T3725" s="13"/>
      <c r="U3725" s="13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13"/>
      <c r="T3726" s="13"/>
      <c r="U3726" s="13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13"/>
      <c r="T3727" s="13"/>
      <c r="U3727" s="13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13"/>
      <c r="T3728" s="13"/>
      <c r="U3728" s="13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13"/>
      <c r="T3729" s="13"/>
      <c r="U3729" s="13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13"/>
      <c r="T3730" s="13"/>
      <c r="U3730" s="13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13"/>
      <c r="T3731" s="13"/>
      <c r="U3731" s="13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13"/>
      <c r="T3732" s="13"/>
      <c r="U3732" s="13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13"/>
      <c r="T3733" s="13"/>
      <c r="U3733" s="13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13"/>
      <c r="T3734" s="13"/>
      <c r="U3734" s="13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13"/>
      <c r="T3735" s="13"/>
      <c r="U3735" s="13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13"/>
      <c r="T3736" s="13"/>
      <c r="U3736" s="13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13"/>
      <c r="T3737" s="13"/>
      <c r="U3737" s="13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13"/>
      <c r="T3738" s="13"/>
      <c r="U3738" s="13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13"/>
      <c r="T3739" s="13"/>
      <c r="U3739" s="13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13"/>
      <c r="T3740" s="13"/>
      <c r="U3740" s="13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13"/>
      <c r="T3741" s="13"/>
      <c r="U3741" s="13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13"/>
      <c r="T3742" s="13"/>
      <c r="U3742" s="13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13"/>
      <c r="T3743" s="13"/>
      <c r="U3743" s="13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13"/>
      <c r="T3744" s="13"/>
      <c r="U3744" s="13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13"/>
      <c r="T3745" s="13"/>
      <c r="U3745" s="13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13"/>
      <c r="T3746" s="13"/>
      <c r="U3746" s="13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13"/>
      <c r="T3747" s="13"/>
      <c r="U3747" s="13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13"/>
      <c r="T3748" s="13"/>
      <c r="U3748" s="13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13"/>
      <c r="T3749" s="13"/>
      <c r="U3749" s="13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13"/>
      <c r="T3750" s="13"/>
      <c r="U3750" s="13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13"/>
      <c r="T3751" s="13"/>
      <c r="U3751" s="13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13"/>
      <c r="T3752" s="13"/>
      <c r="U3752" s="13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13"/>
      <c r="T3753" s="13"/>
      <c r="U3753" s="13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13"/>
      <c r="T3754" s="13"/>
      <c r="U3754" s="13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13"/>
      <c r="T3755" s="13"/>
      <c r="U3755" s="13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13"/>
      <c r="T3756" s="13"/>
      <c r="U3756" s="13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13"/>
      <c r="T3757" s="13"/>
      <c r="U3757" s="13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13"/>
      <c r="T3758" s="13"/>
      <c r="U3758" s="13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13"/>
      <c r="T3759" s="13"/>
      <c r="U3759" s="13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13"/>
      <c r="T3760" s="13"/>
      <c r="U3760" s="13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13"/>
      <c r="T3761" s="13"/>
      <c r="U3761" s="13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13"/>
      <c r="T3762" s="13"/>
      <c r="U3762" s="13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13"/>
      <c r="T3763" s="13"/>
      <c r="U3763" s="13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13"/>
      <c r="T3764" s="13"/>
      <c r="U3764" s="13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13"/>
      <c r="T3765" s="13"/>
      <c r="U3765" s="13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13"/>
      <c r="T3766" s="13"/>
      <c r="U3766" s="13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13"/>
      <c r="T3767" s="13"/>
      <c r="U3767" s="13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13"/>
      <c r="T3768" s="13"/>
      <c r="U3768" s="13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13"/>
      <c r="T3769" s="13"/>
      <c r="U3769" s="13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13"/>
      <c r="T3770" s="13"/>
      <c r="U3770" s="13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13"/>
      <c r="T3771" s="13"/>
      <c r="U3771" s="13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13"/>
      <c r="T3772" s="13"/>
      <c r="U3772" s="13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13"/>
      <c r="T3773" s="13"/>
      <c r="U3773" s="13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13"/>
      <c r="T3774" s="13"/>
      <c r="U3774" s="13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13"/>
      <c r="T3775" s="13"/>
      <c r="U3775" s="13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13"/>
      <c r="T3776" s="13"/>
      <c r="U3776" s="13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13"/>
      <c r="T3777" s="13"/>
      <c r="U3777" s="13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13"/>
      <c r="T3778" s="13"/>
      <c r="U3778" s="13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13"/>
      <c r="T3779" s="13"/>
      <c r="U3779" s="13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13"/>
      <c r="T3780" s="13"/>
      <c r="U3780" s="13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13"/>
      <c r="T3781" s="13"/>
      <c r="U3781" s="13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13"/>
      <c r="T3782" s="13"/>
      <c r="U3782" s="13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13"/>
      <c r="T3783" s="13"/>
      <c r="U3783" s="13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13"/>
      <c r="T3784" s="13"/>
      <c r="U3784" s="13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13"/>
      <c r="T3785" s="13"/>
      <c r="U3785" s="13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13"/>
      <c r="T3786" s="13"/>
      <c r="U3786" s="13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13"/>
      <c r="T3787" s="13"/>
      <c r="U3787" s="13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13"/>
      <c r="T3788" s="13"/>
      <c r="U3788" s="13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13"/>
      <c r="T3789" s="13"/>
      <c r="U3789" s="13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13"/>
      <c r="T3790" s="13"/>
      <c r="U3790" s="13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13"/>
      <c r="T3791" s="13"/>
      <c r="U3791" s="13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13"/>
      <c r="T3792" s="13"/>
      <c r="U3792" s="13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13"/>
      <c r="T3793" s="13"/>
      <c r="U3793" s="13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13"/>
      <c r="T3794" s="13"/>
      <c r="U3794" s="13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13"/>
      <c r="T3795" s="13"/>
      <c r="U3795" s="13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13"/>
      <c r="T3796" s="13"/>
      <c r="U3796" s="13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13"/>
      <c r="T3797" s="13"/>
      <c r="U3797" s="13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13"/>
      <c r="T3798" s="13"/>
      <c r="U3798" s="13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13"/>
      <c r="T3799" s="13"/>
      <c r="U3799" s="13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13"/>
      <c r="T3800" s="13"/>
      <c r="U3800" s="13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13"/>
      <c r="T3801" s="13"/>
      <c r="U3801" s="13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13"/>
      <c r="T3802" s="13"/>
      <c r="U3802" s="13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13"/>
      <c r="T3803" s="13"/>
      <c r="U3803" s="13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13"/>
      <c r="T3804" s="13"/>
      <c r="U3804" s="13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13"/>
      <c r="T3805" s="13"/>
      <c r="U3805" s="13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13"/>
      <c r="T3806" s="13"/>
      <c r="U3806" s="13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13"/>
      <c r="T3807" s="13"/>
      <c r="U3807" s="13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13"/>
      <c r="T3808" s="13"/>
      <c r="U3808" s="13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13"/>
      <c r="T3809" s="13"/>
      <c r="U3809" s="13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13"/>
      <c r="T3810" s="13"/>
      <c r="U3810" s="13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13"/>
      <c r="T3811" s="13"/>
      <c r="U3811" s="13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13"/>
      <c r="T3812" s="13"/>
      <c r="U3812" s="13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13"/>
      <c r="T3813" s="13"/>
      <c r="U3813" s="13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13"/>
      <c r="T3814" s="13"/>
      <c r="U3814" s="13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13"/>
      <c r="T3815" s="13"/>
      <c r="U3815" s="13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13"/>
      <c r="T3816" s="13"/>
      <c r="U3816" s="13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13"/>
      <c r="T3817" s="13"/>
      <c r="U3817" s="13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13"/>
      <c r="T3818" s="13"/>
      <c r="U3818" s="13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13"/>
      <c r="T3819" s="13"/>
      <c r="U3819" s="13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13"/>
      <c r="T3820" s="13"/>
      <c r="U3820" s="13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13"/>
      <c r="T3821" s="13"/>
      <c r="U3821" s="13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13"/>
      <c r="T3822" s="13"/>
      <c r="U3822" s="13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13"/>
      <c r="T3823" s="13"/>
      <c r="U3823" s="13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13"/>
      <c r="T3824" s="13"/>
      <c r="U3824" s="13"/>
      <c r="V3824" s="13"/>
      <c r="W3824" s="4"/>
      <c r="X3824" s="30"/>
      <c r="Y3824" s="9"/>
      <c r="Z3824" s="9"/>
      <c r="AA3824" s="28"/>
      <c r="AB3824" s="3"/>
      <c r="AC3824" s="1"/>
      <c r="AD3824" s="9"/>
      <c r="AE3824" s="3"/>
      <c r="AF3824" s="3"/>
      <c r="AG3824" s="3"/>
      <c r="AH3824" s="9"/>
      <c r="AI3824" s="10"/>
      <c r="AJ3824" s="9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13"/>
      <c r="T3825" s="13"/>
      <c r="U3825" s="13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13"/>
      <c r="T3826" s="13"/>
      <c r="U3826" s="13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13"/>
      <c r="T3827" s="13"/>
      <c r="U3827" s="13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13"/>
      <c r="T3828" s="13"/>
      <c r="U3828" s="13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13"/>
      <c r="T3829" s="13"/>
      <c r="U3829" s="13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13"/>
      <c r="T3830" s="13"/>
      <c r="U3830" s="13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13"/>
      <c r="T3831" s="13"/>
      <c r="U3831" s="13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13"/>
      <c r="T3832" s="13"/>
      <c r="U3832" s="13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13"/>
      <c r="T3833" s="13"/>
      <c r="U3833" s="13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13"/>
      <c r="T3834" s="13"/>
      <c r="U3834" s="13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13"/>
      <c r="T3835" s="13"/>
      <c r="U3835" s="13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13"/>
      <c r="T3836" s="13"/>
      <c r="U3836" s="13"/>
      <c r="V3836" s="13"/>
      <c r="W3836" s="4"/>
      <c r="X3836" s="30"/>
      <c r="Y3836" s="9"/>
      <c r="Z3836" s="9"/>
      <c r="AA3836" s="28"/>
      <c r="AB3836" s="3"/>
      <c r="AC3836" s="1"/>
      <c r="AD3836" s="9"/>
      <c r="AE3836" s="3"/>
      <c r="AF3836" s="3"/>
      <c r="AG3836" s="3"/>
      <c r="AH3836" s="9"/>
      <c r="AI3836" s="10"/>
      <c r="AJ3836" s="9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13"/>
      <c r="T3837" s="13"/>
      <c r="U3837" s="13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13"/>
      <c r="T3838" s="13"/>
      <c r="U3838" s="13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13"/>
      <c r="T3839" s="13"/>
      <c r="U3839" s="13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13"/>
      <c r="T3840" s="13"/>
      <c r="U3840" s="13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13"/>
      <c r="T3841" s="13"/>
      <c r="U3841" s="13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13"/>
      <c r="T3842" s="13"/>
      <c r="U3842" s="13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13"/>
      <c r="T3843" s="13"/>
      <c r="U3843" s="13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13"/>
      <c r="T3844" s="13"/>
      <c r="U3844" s="13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13"/>
      <c r="T3845" s="13"/>
      <c r="U3845" s="13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13"/>
      <c r="T3846" s="13"/>
      <c r="U3846" s="13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13"/>
      <c r="T3847" s="13"/>
      <c r="U3847" s="13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13"/>
      <c r="T3848" s="13"/>
      <c r="U3848" s="13"/>
      <c r="V3848" s="13"/>
      <c r="W3848" s="4"/>
      <c r="X3848" s="30"/>
      <c r="Y3848" s="27"/>
      <c r="Z3848" s="27"/>
      <c r="AA3848" s="32"/>
      <c r="AB3848" s="20"/>
      <c r="AC3848" s="23"/>
      <c r="AD3848" s="27"/>
      <c r="AE3848" s="20"/>
      <c r="AF3848" s="20"/>
      <c r="AG3848" s="20"/>
      <c r="AH3848" s="27"/>
      <c r="AI3848" s="21"/>
      <c r="AJ3848" s="27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</row>
    <row r="3849" spans="1:145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13"/>
      <c r="T3849" s="13"/>
      <c r="U3849" s="13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13"/>
      <c r="T3850" s="13"/>
      <c r="U3850" s="13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13"/>
      <c r="T3851" s="13"/>
      <c r="U3851" s="13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13"/>
      <c r="T3852" s="13"/>
      <c r="U3852" s="13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13"/>
      <c r="T3853" s="13"/>
      <c r="U3853" s="13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13"/>
      <c r="T3854" s="13"/>
      <c r="U3854" s="13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13"/>
      <c r="T3855" s="13"/>
      <c r="U3855" s="13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13"/>
      <c r="T3856" s="13"/>
      <c r="U3856" s="13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13"/>
      <c r="T3857" s="13"/>
      <c r="U3857" s="13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13"/>
      <c r="T3858" s="13"/>
      <c r="U3858" s="13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13"/>
      <c r="T3859" s="13"/>
      <c r="U3859" s="13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13"/>
      <c r="T3860" s="13"/>
      <c r="U3860" s="13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13"/>
      <c r="T3861" s="13"/>
      <c r="U3861" s="13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13"/>
      <c r="T3862" s="13"/>
      <c r="U3862" s="13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13"/>
      <c r="T3863" s="13"/>
      <c r="U3863" s="13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13"/>
      <c r="T3864" s="13"/>
      <c r="U3864" s="13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13"/>
      <c r="T3865" s="13"/>
      <c r="U3865" s="13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13"/>
      <c r="T3866" s="13"/>
      <c r="U3866" s="13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13"/>
      <c r="T3867" s="13"/>
      <c r="U3867" s="13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13"/>
      <c r="T3868" s="13"/>
      <c r="U3868" s="13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13"/>
      <c r="T3869" s="13"/>
      <c r="U3869" s="13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13"/>
      <c r="T3870" s="13"/>
      <c r="U3870" s="13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13"/>
      <c r="T3871" s="13"/>
      <c r="U3871" s="13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13"/>
      <c r="T3872" s="13"/>
      <c r="U3872" s="13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13"/>
      <c r="T3873" s="13"/>
      <c r="U3873" s="13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13"/>
      <c r="T3874" s="13"/>
      <c r="U3874" s="13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13"/>
      <c r="T3875" s="13"/>
      <c r="U3875" s="13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13"/>
      <c r="T3876" s="13"/>
      <c r="U3876" s="13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13"/>
      <c r="T3877" s="13"/>
      <c r="U3877" s="13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13"/>
      <c r="T3878" s="13"/>
      <c r="U3878" s="13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13"/>
      <c r="T3879" s="13"/>
      <c r="U3879" s="13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13"/>
      <c r="T3880" s="13"/>
      <c r="U3880" s="13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13"/>
      <c r="T3881" s="13"/>
      <c r="U3881" s="13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13"/>
      <c r="T3882" s="13"/>
      <c r="U3882" s="13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13"/>
      <c r="T3883" s="13"/>
      <c r="U3883" s="13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13"/>
      <c r="T3884" s="13"/>
      <c r="U3884" s="13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13"/>
      <c r="T3885" s="13"/>
      <c r="U3885" s="13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13"/>
      <c r="T3886" s="13"/>
      <c r="U3886" s="13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13"/>
      <c r="T3887" s="13"/>
      <c r="U3887" s="13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13"/>
      <c r="T3888" s="13"/>
      <c r="U3888" s="13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13"/>
      <c r="T3889" s="13"/>
      <c r="U3889" s="13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13"/>
      <c r="T3890" s="13"/>
      <c r="U3890" s="13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13"/>
      <c r="T3891" s="13"/>
      <c r="U3891" s="13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13"/>
      <c r="T3892" s="13"/>
      <c r="U3892" s="13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13"/>
      <c r="T3893" s="13"/>
      <c r="U3893" s="13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13"/>
      <c r="T3894" s="13"/>
      <c r="U3894" s="13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13"/>
      <c r="T3895" s="13"/>
      <c r="U3895" s="13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13"/>
      <c r="T3896" s="13"/>
      <c r="U3896" s="13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13"/>
      <c r="T3897" s="13"/>
      <c r="U3897" s="13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13"/>
      <c r="T3898" s="13"/>
      <c r="U3898" s="13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13"/>
      <c r="T3899" s="13"/>
      <c r="U3899" s="13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13"/>
      <c r="T3900" s="13"/>
      <c r="U3900" s="13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13"/>
      <c r="T3901" s="13"/>
      <c r="U3901" s="13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13"/>
      <c r="T3902" s="13"/>
      <c r="U3902" s="13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13"/>
      <c r="T3903" s="13"/>
      <c r="U3903" s="13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13"/>
      <c r="T3904" s="13"/>
      <c r="U3904" s="13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13"/>
      <c r="T3905" s="13"/>
      <c r="U3905" s="13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13"/>
      <c r="T3906" s="13"/>
      <c r="U3906" s="13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13"/>
      <c r="T3907" s="13"/>
      <c r="U3907" s="13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13"/>
      <c r="T3908" s="13"/>
      <c r="U3908" s="13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13"/>
      <c r="T3909" s="13"/>
      <c r="U3909" s="13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13"/>
      <c r="T3910" s="13"/>
      <c r="U3910" s="13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13"/>
      <c r="T3911" s="13"/>
      <c r="U3911" s="13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13"/>
      <c r="T3912" s="13"/>
      <c r="U3912" s="13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13"/>
      <c r="T3913" s="13"/>
      <c r="U3913" s="13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13"/>
      <c r="T3914" s="13"/>
      <c r="U3914" s="13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13"/>
      <c r="T3915" s="13"/>
      <c r="U3915" s="13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13"/>
      <c r="T3916" s="13"/>
      <c r="U3916" s="13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13"/>
      <c r="T3917" s="13"/>
      <c r="U3917" s="13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13"/>
      <c r="T3918" s="13"/>
      <c r="U3918" s="13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13"/>
      <c r="T3919" s="13"/>
      <c r="U3919" s="13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13"/>
      <c r="T3920" s="13"/>
      <c r="U3920" s="13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13"/>
      <c r="T3921" s="13"/>
      <c r="U3921" s="13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13"/>
      <c r="T3922" s="13"/>
      <c r="U3922" s="13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13"/>
      <c r="T3923" s="13"/>
      <c r="U3923" s="13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13"/>
      <c r="T3924" s="13"/>
      <c r="U3924" s="13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13"/>
      <c r="T3925" s="13"/>
      <c r="U3925" s="13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13"/>
      <c r="T3926" s="13"/>
      <c r="U3926" s="13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13"/>
      <c r="T3927" s="13"/>
      <c r="U3927" s="13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13"/>
      <c r="T3928" s="13"/>
      <c r="U3928" s="13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13"/>
      <c r="T3929" s="13"/>
      <c r="U3929" s="13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13"/>
      <c r="T3930" s="13"/>
      <c r="U3930" s="13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13"/>
      <c r="T3931" s="13"/>
      <c r="U3931" s="13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13"/>
      <c r="T3932" s="13"/>
      <c r="U3932" s="13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13"/>
      <c r="T3933" s="13"/>
      <c r="U3933" s="13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13"/>
      <c r="T3934" s="13"/>
      <c r="U3934" s="13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13"/>
      <c r="T3935" s="13"/>
      <c r="U3935" s="13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13"/>
      <c r="T3936" s="13"/>
      <c r="U3936" s="13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13"/>
      <c r="T3937" s="13"/>
      <c r="U3937" s="13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13"/>
      <c r="T3938" s="13"/>
      <c r="U3938" s="13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13"/>
      <c r="T3939" s="13"/>
      <c r="U3939" s="13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13"/>
      <c r="T3940" s="13"/>
      <c r="U3940" s="13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13"/>
      <c r="T3941" s="13"/>
      <c r="U3941" s="13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13"/>
      <c r="T3942" s="13"/>
      <c r="U3942" s="13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13"/>
      <c r="T3943" s="13"/>
      <c r="U3943" s="13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13"/>
      <c r="T3944" s="13"/>
      <c r="U3944" s="13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13"/>
      <c r="T3945" s="13"/>
      <c r="U3945" s="13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13"/>
      <c r="T3946" s="13"/>
      <c r="U3946" s="13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13"/>
      <c r="T3947" s="13"/>
      <c r="U3947" s="13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13"/>
      <c r="T3948" s="13"/>
      <c r="U3948" s="13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13"/>
      <c r="T3949" s="13"/>
      <c r="U3949" s="13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13"/>
      <c r="T3950" s="13"/>
      <c r="U3950" s="13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13"/>
      <c r="T3951" s="13"/>
      <c r="U3951" s="13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13"/>
      <c r="T3952" s="13"/>
      <c r="U3952" s="13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13"/>
      <c r="T3953" s="13"/>
      <c r="U3953" s="13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13"/>
      <c r="T3954" s="13"/>
      <c r="U3954" s="13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13"/>
      <c r="T3955" s="13"/>
      <c r="U3955" s="13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13"/>
      <c r="T3956" s="13"/>
      <c r="U3956" s="13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13"/>
      <c r="T3957" s="13"/>
      <c r="U3957" s="13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13"/>
      <c r="T3958" s="13"/>
      <c r="U3958" s="13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13"/>
      <c r="T3959" s="13"/>
      <c r="U3959" s="13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13"/>
      <c r="T3960" s="13"/>
      <c r="U3960" s="13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13"/>
      <c r="T3961" s="13"/>
      <c r="U3961" s="13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13"/>
      <c r="T3962" s="13"/>
      <c r="U3962" s="13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13"/>
      <c r="T3963" s="13"/>
      <c r="U3963" s="13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13"/>
      <c r="T3964" s="13"/>
      <c r="U3964" s="13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13"/>
      <c r="T3965" s="13"/>
      <c r="U3965" s="13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13"/>
      <c r="T3966" s="13"/>
      <c r="U3966" s="13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13"/>
      <c r="T3967" s="13"/>
      <c r="U3967" s="13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13"/>
      <c r="T3968" s="13"/>
      <c r="U3968" s="13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13"/>
      <c r="T3969" s="13"/>
      <c r="U3969" s="13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13"/>
      <c r="T3970" s="13"/>
      <c r="U3970" s="13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13"/>
      <c r="T3971" s="13"/>
      <c r="U3971" s="13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13"/>
      <c r="T3972" s="13"/>
      <c r="U3972" s="13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13"/>
      <c r="T3973" s="13"/>
      <c r="U3973" s="13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13"/>
      <c r="T3974" s="13"/>
      <c r="U3974" s="13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13"/>
      <c r="T3975" s="13"/>
      <c r="U3975" s="13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13"/>
      <c r="T3976" s="13"/>
      <c r="U3976" s="13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13"/>
      <c r="T3977" s="13"/>
      <c r="U3977" s="13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13"/>
      <c r="T3978" s="13"/>
      <c r="U3978" s="13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13"/>
      <c r="T3979" s="13"/>
      <c r="U3979" s="13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13"/>
      <c r="T3980" s="13"/>
      <c r="U3980" s="13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13"/>
      <c r="T3981" s="13"/>
      <c r="U3981" s="13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13"/>
      <c r="T3982" s="13"/>
      <c r="U3982" s="13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13"/>
      <c r="T3983" s="13"/>
      <c r="U3983" s="13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13"/>
      <c r="T3984" s="13"/>
      <c r="U3984" s="13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13"/>
      <c r="T3985" s="13"/>
      <c r="U3985" s="13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13"/>
      <c r="T3986" s="13"/>
      <c r="U3986" s="13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13"/>
      <c r="T3987" s="13"/>
      <c r="U3987" s="13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13"/>
      <c r="T3988" s="13"/>
      <c r="U3988" s="13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13"/>
      <c r="T3989" s="13"/>
      <c r="U3989" s="13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13"/>
      <c r="T3990" s="13"/>
      <c r="U3990" s="13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13"/>
      <c r="T3991" s="13"/>
      <c r="U3991" s="13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13"/>
      <c r="T3992" s="13"/>
      <c r="U3992" s="13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13"/>
      <c r="T3993" s="13"/>
      <c r="U3993" s="13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13"/>
      <c r="T3994" s="13"/>
      <c r="U3994" s="13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13"/>
      <c r="T3995" s="13"/>
      <c r="U3995" s="13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13"/>
      <c r="T3996" s="13"/>
      <c r="U3996" s="13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13"/>
      <c r="T3997" s="13"/>
      <c r="U3997" s="13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13"/>
      <c r="T3998" s="13"/>
      <c r="U3998" s="13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13"/>
      <c r="T3999" s="13"/>
      <c r="U3999" s="13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13"/>
      <c r="T4000" s="13"/>
      <c r="U4000" s="13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13"/>
      <c r="T4001" s="13"/>
      <c r="U4001" s="13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13"/>
      <c r="T4002" s="13"/>
      <c r="U4002" s="13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13"/>
      <c r="T4003" s="13"/>
      <c r="U4003" s="13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13"/>
      <c r="T4004" s="13"/>
      <c r="U4004" s="13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13"/>
      <c r="T4005" s="13"/>
      <c r="U4005" s="13"/>
      <c r="V4005" s="13"/>
      <c r="W4005" s="4"/>
      <c r="X4005" s="30"/>
      <c r="Y4005" s="9"/>
      <c r="Z4005" s="9"/>
      <c r="AA4005" s="28"/>
      <c r="AB4005" s="3"/>
      <c r="AC4005" s="1"/>
      <c r="AD4005" s="9"/>
      <c r="AE4005" s="3"/>
      <c r="AF4005" s="3"/>
      <c r="AG4005" s="3"/>
      <c r="AH4005" s="9"/>
      <c r="AI4005" s="10"/>
      <c r="AJ4005" s="9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13"/>
      <c r="T4006" s="13"/>
      <c r="U4006" s="13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13"/>
      <c r="T4007" s="13"/>
      <c r="U4007" s="13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13"/>
      <c r="T4008" s="13"/>
      <c r="U4008" s="13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13"/>
      <c r="T4009" s="13"/>
      <c r="U4009" s="13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13"/>
      <c r="T4010" s="13"/>
      <c r="U4010" s="13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13"/>
      <c r="T4011" s="13"/>
      <c r="U4011" s="13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13"/>
      <c r="T4012" s="13"/>
      <c r="U4012" s="13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13"/>
      <c r="T4013" s="13"/>
      <c r="U4013" s="13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13"/>
      <c r="T4014" s="13"/>
      <c r="U4014" s="13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13"/>
      <c r="T4015" s="13"/>
      <c r="U4015" s="13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13"/>
      <c r="T4016" s="13"/>
      <c r="U4016" s="13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13"/>
      <c r="T4017" s="13"/>
      <c r="U4017" s="13"/>
      <c r="V4017" s="13"/>
      <c r="W4017" s="4"/>
      <c r="X4017" s="30"/>
      <c r="Y4017" s="9"/>
      <c r="Z4017" s="9"/>
      <c r="AA4017" s="28"/>
      <c r="AB4017" s="3"/>
      <c r="AC4017" s="1"/>
      <c r="AD4017" s="9"/>
      <c r="AE4017" s="3"/>
      <c r="AF4017" s="3"/>
      <c r="AG4017" s="3"/>
      <c r="AH4017" s="9"/>
      <c r="AI4017" s="10"/>
      <c r="AJ4017" s="9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13"/>
      <c r="T4018" s="13"/>
      <c r="U4018" s="13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13"/>
      <c r="T4019" s="13"/>
      <c r="U4019" s="13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13"/>
      <c r="T4020" s="13"/>
      <c r="U4020" s="13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13"/>
      <c r="T4021" s="13"/>
      <c r="U4021" s="13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13"/>
      <c r="T4022" s="13"/>
      <c r="U4022" s="13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13"/>
      <c r="T4023" s="13"/>
      <c r="U4023" s="13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13"/>
      <c r="T4024" s="13"/>
      <c r="U4024" s="13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13"/>
      <c r="T4025" s="13"/>
      <c r="U4025" s="13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13"/>
      <c r="T4026" s="13"/>
      <c r="U4026" s="13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13"/>
      <c r="T4027" s="13"/>
      <c r="U4027" s="13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13"/>
      <c r="T4028" s="13"/>
      <c r="U4028" s="13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13"/>
      <c r="T4029" s="13"/>
      <c r="U4029" s="13"/>
      <c r="V4029" s="13"/>
      <c r="W4029" s="4"/>
      <c r="X4029" s="30"/>
      <c r="Y4029" s="27"/>
      <c r="Z4029" s="27"/>
      <c r="AA4029" s="32"/>
      <c r="AB4029" s="20"/>
      <c r="AC4029" s="23"/>
      <c r="AD4029" s="27"/>
      <c r="AE4029" s="20"/>
      <c r="AF4029" s="20"/>
      <c r="AG4029" s="20"/>
      <c r="AH4029" s="27"/>
      <c r="AI4029" s="21"/>
      <c r="AJ4029" s="27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</row>
    <row r="4030" spans="1:145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13"/>
      <c r="T4030" s="13"/>
      <c r="U4030" s="13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13"/>
      <c r="T4031" s="13"/>
      <c r="U4031" s="13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13"/>
      <c r="T4032" s="13"/>
      <c r="U4032" s="13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13"/>
      <c r="T4033" s="13"/>
      <c r="U4033" s="13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13"/>
      <c r="T4034" s="13"/>
      <c r="U4034" s="13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13"/>
      <c r="T4035" s="13"/>
      <c r="U4035" s="13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13"/>
      <c r="T4036" s="13"/>
      <c r="U4036" s="13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13"/>
      <c r="T4037" s="13"/>
      <c r="U4037" s="13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13"/>
      <c r="T4038" s="13"/>
      <c r="U4038" s="13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13"/>
      <c r="T4039" s="13"/>
      <c r="U4039" s="13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13"/>
      <c r="T4040" s="13"/>
      <c r="U4040" s="13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13"/>
      <c r="T4041" s="13"/>
      <c r="U4041" s="13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13"/>
      <c r="T4042" s="13"/>
      <c r="U4042" s="13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13"/>
      <c r="T4043" s="13"/>
      <c r="U4043" s="13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13"/>
      <c r="T4044" s="13"/>
      <c r="U4044" s="13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13"/>
      <c r="T4045" s="13"/>
      <c r="U4045" s="13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13"/>
      <c r="T4046" s="13"/>
      <c r="U4046" s="13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13"/>
      <c r="T4047" s="13"/>
      <c r="U4047" s="13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13"/>
      <c r="T4048" s="13"/>
      <c r="U4048" s="13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13"/>
      <c r="T4049" s="13"/>
      <c r="U4049" s="13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13"/>
      <c r="T4050" s="13"/>
      <c r="U4050" s="13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13"/>
      <c r="T4051" s="13"/>
      <c r="U4051" s="13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13"/>
      <c r="T4052" s="13"/>
      <c r="U4052" s="13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13"/>
      <c r="T4053" s="13"/>
      <c r="U4053" s="13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13"/>
      <c r="T4054" s="13"/>
      <c r="U4054" s="13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13"/>
      <c r="T4055" s="13"/>
      <c r="U4055" s="13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13"/>
      <c r="T4056" s="13"/>
      <c r="U4056" s="13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13"/>
      <c r="T4057" s="13"/>
      <c r="U4057" s="13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13"/>
      <c r="T4058" s="13"/>
      <c r="U4058" s="13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13"/>
      <c r="T4059" s="13"/>
      <c r="U4059" s="13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13"/>
      <c r="T4060" s="13"/>
      <c r="U4060" s="13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13"/>
      <c r="T4061" s="13"/>
      <c r="U4061" s="13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13"/>
      <c r="T4062" s="13"/>
      <c r="U4062" s="13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13"/>
      <c r="T4063" s="13"/>
      <c r="U4063" s="13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13"/>
      <c r="T4064" s="13"/>
      <c r="U4064" s="13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13"/>
      <c r="T4065" s="13"/>
      <c r="U4065" s="13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13"/>
      <c r="T4066" s="13"/>
      <c r="U4066" s="13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13"/>
      <c r="T4067" s="13"/>
      <c r="U4067" s="13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13"/>
      <c r="T4068" s="13"/>
      <c r="U4068" s="13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13"/>
      <c r="T4069" s="13"/>
      <c r="U4069" s="13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13"/>
      <c r="T4070" s="13"/>
      <c r="U4070" s="13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13"/>
      <c r="T4071" s="13"/>
      <c r="U4071" s="13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13"/>
      <c r="T4072" s="13"/>
      <c r="U4072" s="13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13"/>
      <c r="T4073" s="13"/>
      <c r="U4073" s="13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13"/>
      <c r="T4074" s="13"/>
      <c r="U4074" s="13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13"/>
      <c r="T4075" s="13"/>
      <c r="U4075" s="13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13"/>
      <c r="T4076" s="13"/>
      <c r="U4076" s="13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13"/>
      <c r="T4077" s="13"/>
      <c r="U4077" s="13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13"/>
      <c r="T4078" s="13"/>
      <c r="U4078" s="13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13"/>
      <c r="T4079" s="13"/>
      <c r="U4079" s="13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13"/>
      <c r="T4080" s="13"/>
      <c r="U4080" s="13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13"/>
      <c r="T4081" s="13"/>
      <c r="U4081" s="13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13"/>
      <c r="T4082" s="13"/>
      <c r="U4082" s="13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13"/>
      <c r="T4083" s="13"/>
      <c r="U4083" s="13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13"/>
      <c r="T4084" s="13"/>
      <c r="U4084" s="13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13"/>
      <c r="T4085" s="13"/>
      <c r="U4085" s="13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13"/>
      <c r="T4086" s="13"/>
      <c r="U4086" s="13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13"/>
      <c r="T4087" s="13"/>
      <c r="U4087" s="13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13"/>
      <c r="T4088" s="13"/>
      <c r="U4088" s="13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13"/>
      <c r="T4089" s="13"/>
      <c r="U4089" s="13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13"/>
      <c r="T4090" s="13"/>
      <c r="U4090" s="13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13"/>
      <c r="T4091" s="13"/>
      <c r="U4091" s="13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13"/>
      <c r="T4092" s="13"/>
      <c r="U4092" s="13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13"/>
      <c r="T4093" s="13"/>
      <c r="U4093" s="13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13"/>
      <c r="T4094" s="13"/>
      <c r="U4094" s="13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13"/>
      <c r="T4095" s="13"/>
      <c r="U4095" s="13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13"/>
      <c r="T4096" s="13"/>
      <c r="U4096" s="13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13"/>
      <c r="T4097" s="13"/>
      <c r="U4097" s="13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13"/>
      <c r="T4098" s="13"/>
      <c r="U4098" s="13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13"/>
      <c r="T4099" s="13"/>
      <c r="U4099" s="13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13"/>
      <c r="T4100" s="13"/>
      <c r="U4100" s="13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13"/>
      <c r="T4101" s="13"/>
      <c r="U4101" s="13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13"/>
      <c r="T4102" s="13"/>
      <c r="U4102" s="13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13"/>
      <c r="T4103" s="13"/>
      <c r="U4103" s="13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13"/>
      <c r="T4104" s="13"/>
      <c r="U4104" s="13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13"/>
      <c r="T4105" s="13"/>
      <c r="U4105" s="13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13"/>
      <c r="T4106" s="13"/>
      <c r="U4106" s="13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13"/>
      <c r="T4107" s="13"/>
      <c r="U4107" s="13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13"/>
      <c r="T4108" s="13"/>
      <c r="U4108" s="13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13"/>
      <c r="T4109" s="13"/>
      <c r="U4109" s="13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13"/>
      <c r="T4110" s="13"/>
      <c r="U4110" s="13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13"/>
      <c r="T4111" s="13"/>
      <c r="U4111" s="13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13"/>
      <c r="T4112" s="13"/>
      <c r="U4112" s="13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13"/>
      <c r="T4113" s="13"/>
      <c r="U4113" s="13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13"/>
      <c r="T4114" s="13"/>
      <c r="U4114" s="13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13"/>
      <c r="T4115" s="13"/>
      <c r="U4115" s="13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13"/>
      <c r="T4116" s="13"/>
      <c r="U4116" s="13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13"/>
      <c r="T4117" s="13"/>
      <c r="U4117" s="13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13"/>
      <c r="T4118" s="13"/>
      <c r="U4118" s="13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13"/>
      <c r="T4119" s="13"/>
      <c r="U4119" s="13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13"/>
      <c r="T4120" s="13"/>
      <c r="U4120" s="13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13"/>
      <c r="T4121" s="13"/>
      <c r="U4121" s="13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13"/>
      <c r="T4122" s="13"/>
      <c r="U4122" s="13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13"/>
      <c r="T4123" s="13"/>
      <c r="U4123" s="13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13"/>
      <c r="T4124" s="13"/>
      <c r="U4124" s="13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13"/>
      <c r="T4125" s="13"/>
      <c r="U4125" s="13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13"/>
      <c r="T4126" s="13"/>
      <c r="U4126" s="13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13"/>
      <c r="T4127" s="13"/>
      <c r="U4127" s="13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13"/>
      <c r="T4128" s="13"/>
      <c r="U4128" s="13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13"/>
      <c r="T4129" s="13"/>
      <c r="U4129" s="13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13"/>
      <c r="T4130" s="13"/>
      <c r="U4130" s="13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13"/>
      <c r="T4131" s="13"/>
      <c r="U4131" s="13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13"/>
      <c r="T4132" s="13"/>
      <c r="U4132" s="13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13"/>
      <c r="T4133" s="13"/>
      <c r="U4133" s="13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13"/>
      <c r="T4134" s="13"/>
      <c r="U4134" s="13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13"/>
      <c r="T4135" s="13"/>
      <c r="U4135" s="13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13"/>
      <c r="T4136" s="13"/>
      <c r="U4136" s="13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13"/>
      <c r="T4137" s="13"/>
      <c r="U4137" s="13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13"/>
      <c r="T4138" s="13"/>
      <c r="U4138" s="13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13"/>
      <c r="T4139" s="13"/>
      <c r="U4139" s="13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13"/>
      <c r="T4140" s="13"/>
      <c r="U4140" s="13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13"/>
      <c r="T4141" s="13"/>
      <c r="U4141" s="13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13"/>
      <c r="T4142" s="13"/>
      <c r="U4142" s="13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13"/>
      <c r="T4143" s="13"/>
      <c r="U4143" s="13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13"/>
      <c r="T4144" s="13"/>
      <c r="U4144" s="13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13"/>
      <c r="T4145" s="13"/>
      <c r="U4145" s="13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13"/>
      <c r="T4146" s="13"/>
      <c r="U4146" s="13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13"/>
      <c r="T4147" s="13"/>
      <c r="U4147" s="13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13"/>
      <c r="T4148" s="13"/>
      <c r="U4148" s="13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13"/>
      <c r="T4149" s="13"/>
      <c r="U4149" s="13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13"/>
      <c r="T4150" s="13"/>
      <c r="U4150" s="13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13"/>
      <c r="T4151" s="13"/>
      <c r="U4151" s="13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13"/>
      <c r="T4152" s="13"/>
      <c r="U4152" s="13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13"/>
      <c r="T4153" s="13"/>
      <c r="U4153" s="13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13"/>
      <c r="T4154" s="13"/>
      <c r="U4154" s="13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13"/>
      <c r="T4155" s="13"/>
      <c r="U4155" s="13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13"/>
      <c r="T4156" s="13"/>
      <c r="U4156" s="13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13"/>
      <c r="T4157" s="13"/>
      <c r="U4157" s="13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13"/>
      <c r="T4158" s="13"/>
      <c r="U4158" s="13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13"/>
      <c r="T4159" s="13"/>
      <c r="U4159" s="13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13"/>
      <c r="T4160" s="13"/>
      <c r="U4160" s="13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13"/>
      <c r="T4161" s="13"/>
      <c r="U4161" s="13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13"/>
      <c r="T4162" s="13"/>
      <c r="U4162" s="13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13"/>
      <c r="T4163" s="13"/>
      <c r="U4163" s="13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13"/>
      <c r="T4164" s="13"/>
      <c r="U4164" s="13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13"/>
      <c r="T4165" s="13"/>
      <c r="U4165" s="13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13"/>
      <c r="T4166" s="13"/>
      <c r="U4166" s="13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13"/>
      <c r="T4167" s="13"/>
      <c r="U4167" s="13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13"/>
      <c r="T4168" s="13"/>
      <c r="U4168" s="13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13"/>
      <c r="T4169" s="13"/>
      <c r="U4169" s="13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13"/>
      <c r="T4170" s="13"/>
      <c r="U4170" s="13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13"/>
      <c r="T4171" s="13"/>
      <c r="U4171" s="13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13"/>
      <c r="T4172" s="13"/>
      <c r="U4172" s="13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13"/>
      <c r="T4173" s="13"/>
      <c r="U4173" s="13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13"/>
      <c r="T4174" s="13"/>
      <c r="U4174" s="13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13"/>
      <c r="T4175" s="13"/>
      <c r="U4175" s="13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13"/>
      <c r="T4176" s="13"/>
      <c r="U4176" s="13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13"/>
      <c r="T4177" s="13"/>
      <c r="U4177" s="13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13"/>
      <c r="T4178" s="13"/>
      <c r="U4178" s="13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13"/>
      <c r="T4179" s="13"/>
      <c r="U4179" s="13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13"/>
      <c r="T4180" s="13"/>
      <c r="U4180" s="13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13"/>
      <c r="T4181" s="13"/>
      <c r="U4181" s="13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13"/>
      <c r="T4182" s="13"/>
      <c r="U4182" s="13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13"/>
      <c r="T4183" s="13"/>
      <c r="U4183" s="13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13"/>
      <c r="T4184" s="13"/>
      <c r="U4184" s="13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13"/>
      <c r="T4185" s="13"/>
      <c r="U4185" s="13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13"/>
      <c r="T4186" s="13"/>
      <c r="U4186" s="13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13"/>
      <c r="T4187" s="13"/>
      <c r="U4187" s="13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13"/>
      <c r="T4188" s="13"/>
      <c r="U4188" s="13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13"/>
      <c r="T4189" s="13"/>
      <c r="U4189" s="13"/>
      <c r="V4189" s="13"/>
      <c r="W4189" s="4"/>
      <c r="X4189" s="30"/>
      <c r="Y4189" s="9"/>
      <c r="Z4189" s="9"/>
      <c r="AA4189" s="28"/>
      <c r="AB4189" s="3"/>
      <c r="AC4189" s="1"/>
      <c r="AD4189" s="9"/>
      <c r="AE4189" s="3"/>
      <c r="AF4189" s="3"/>
      <c r="AG4189" s="3"/>
      <c r="AH4189" s="9"/>
      <c r="AI4189" s="10"/>
      <c r="AJ4189" s="9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13"/>
      <c r="T4190" s="13"/>
      <c r="U4190" s="13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13"/>
      <c r="T4191" s="13"/>
      <c r="U4191" s="13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13"/>
      <c r="T4192" s="13"/>
      <c r="U4192" s="13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13"/>
      <c r="T4193" s="13"/>
      <c r="U4193" s="13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13"/>
      <c r="T4194" s="13"/>
      <c r="U4194" s="13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13"/>
      <c r="T4195" s="13"/>
      <c r="U4195" s="13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13"/>
      <c r="T4196" s="13"/>
      <c r="U4196" s="13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13"/>
      <c r="T4197" s="13"/>
      <c r="U4197" s="13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13"/>
      <c r="T4198" s="13"/>
      <c r="U4198" s="13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13"/>
      <c r="T4199" s="13"/>
      <c r="U4199" s="13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13"/>
      <c r="T4200" s="13"/>
      <c r="U4200" s="13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13"/>
      <c r="T4201" s="13"/>
      <c r="U4201" s="13"/>
      <c r="V4201" s="13"/>
      <c r="W4201" s="4"/>
      <c r="X4201" s="30"/>
      <c r="Y4201" s="9"/>
      <c r="Z4201" s="9"/>
      <c r="AA4201" s="28"/>
      <c r="AB4201" s="3"/>
      <c r="AC4201" s="1"/>
      <c r="AD4201" s="9"/>
      <c r="AE4201" s="3"/>
      <c r="AF4201" s="3"/>
      <c r="AG4201" s="3"/>
      <c r="AH4201" s="9"/>
      <c r="AI4201" s="10"/>
      <c r="AJ4201" s="9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13"/>
      <c r="T4202" s="13"/>
      <c r="U4202" s="13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13"/>
      <c r="T4203" s="13"/>
      <c r="U4203" s="13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13"/>
      <c r="T4204" s="13"/>
      <c r="U4204" s="13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13"/>
      <c r="T4205" s="13"/>
      <c r="U4205" s="13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13"/>
      <c r="T4206" s="13"/>
      <c r="U4206" s="13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13"/>
      <c r="T4207" s="13"/>
      <c r="U4207" s="13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13"/>
      <c r="T4208" s="13"/>
      <c r="U4208" s="13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13"/>
      <c r="T4209" s="13"/>
      <c r="U4209" s="13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13"/>
      <c r="T4210" s="13"/>
      <c r="U4210" s="13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13"/>
      <c r="T4211" s="13"/>
      <c r="U4211" s="13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13"/>
      <c r="T4212" s="13"/>
      <c r="U4212" s="13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13"/>
      <c r="T4213" s="13"/>
      <c r="U4213" s="13"/>
      <c r="V4213" s="13"/>
      <c r="W4213" s="4"/>
      <c r="X4213" s="30"/>
      <c r="Y4213" s="27"/>
      <c r="Z4213" s="27"/>
      <c r="AA4213" s="32"/>
      <c r="AB4213" s="20"/>
      <c r="AC4213" s="23"/>
      <c r="AD4213" s="27"/>
      <c r="AE4213" s="20"/>
      <c r="AF4213" s="20"/>
      <c r="AG4213" s="20"/>
      <c r="AH4213" s="27"/>
      <c r="AI4213" s="21"/>
      <c r="AJ4213" s="27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</row>
    <row r="4214" spans="1:145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13"/>
      <c r="T4214" s="13"/>
      <c r="U4214" s="13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13"/>
      <c r="T4215" s="13"/>
      <c r="U4215" s="13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13"/>
      <c r="T4216" s="13"/>
      <c r="U4216" s="13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13"/>
      <c r="T4217" s="13"/>
      <c r="U4217" s="13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13"/>
      <c r="T4218" s="13"/>
      <c r="U4218" s="13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13"/>
      <c r="T4219" s="13"/>
      <c r="U4219" s="13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13"/>
      <c r="T4220" s="13"/>
      <c r="U4220" s="13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13"/>
      <c r="T4221" s="13"/>
      <c r="U4221" s="13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13"/>
      <c r="T4222" s="13"/>
      <c r="U4222" s="13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13"/>
      <c r="T4223" s="13"/>
      <c r="U4223" s="13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13"/>
      <c r="T4224" s="13"/>
      <c r="U4224" s="13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13"/>
      <c r="T4225" s="13"/>
      <c r="U4225" s="13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13"/>
      <c r="T4226" s="13"/>
      <c r="U4226" s="13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13"/>
      <c r="T4227" s="13"/>
      <c r="U4227" s="13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13"/>
      <c r="T4228" s="13"/>
      <c r="U4228" s="13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13"/>
      <c r="T4229" s="13"/>
      <c r="U4229" s="13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13"/>
      <c r="T4230" s="13"/>
      <c r="U4230" s="13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13"/>
      <c r="T4231" s="13"/>
      <c r="U4231" s="13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13"/>
      <c r="T4232" s="13"/>
      <c r="U4232" s="13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13"/>
      <c r="T4233" s="13"/>
      <c r="U4233" s="13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13"/>
      <c r="T4234" s="13"/>
      <c r="U4234" s="13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13"/>
      <c r="T4235" s="13"/>
      <c r="U4235" s="13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13"/>
      <c r="T4236" s="13"/>
      <c r="U4236" s="13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13"/>
      <c r="T4237" s="13"/>
      <c r="U4237" s="13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13"/>
      <c r="T4238" s="13"/>
      <c r="U4238" s="13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13"/>
      <c r="T4239" s="13"/>
      <c r="U4239" s="13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13"/>
      <c r="T4240" s="13"/>
      <c r="U4240" s="13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13"/>
      <c r="T4241" s="13"/>
      <c r="U4241" s="13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13"/>
      <c r="T4242" s="13"/>
      <c r="U4242" s="13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13"/>
      <c r="T4243" s="13"/>
      <c r="U4243" s="13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13"/>
      <c r="T4244" s="13"/>
      <c r="U4244" s="13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13"/>
      <c r="T4245" s="13"/>
      <c r="U4245" s="13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13"/>
      <c r="T4246" s="13"/>
      <c r="U4246" s="13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13"/>
      <c r="T4247" s="13"/>
      <c r="U4247" s="13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13"/>
      <c r="T4248" s="13"/>
      <c r="U4248" s="13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13"/>
      <c r="T4249" s="13"/>
      <c r="U4249" s="13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13"/>
      <c r="T4250" s="13"/>
      <c r="U4250" s="13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13"/>
      <c r="T4251" s="13"/>
      <c r="U4251" s="13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13"/>
      <c r="T4252" s="13"/>
      <c r="U4252" s="13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13"/>
      <c r="T4253" s="13"/>
      <c r="U4253" s="13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13"/>
      <c r="T4254" s="13"/>
      <c r="U4254" s="13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13"/>
      <c r="T4255" s="13"/>
      <c r="U4255" s="13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13"/>
      <c r="T4256" s="13"/>
      <c r="U4256" s="13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13"/>
      <c r="T4257" s="13"/>
      <c r="U4257" s="13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13"/>
      <c r="T4258" s="13"/>
      <c r="U4258" s="13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13"/>
      <c r="T4259" s="13"/>
      <c r="U4259" s="13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13"/>
      <c r="T4260" s="13"/>
      <c r="U4260" s="13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13"/>
      <c r="T4261" s="13"/>
      <c r="U4261" s="13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13"/>
      <c r="T4262" s="13"/>
      <c r="U4262" s="13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13"/>
      <c r="T4263" s="13"/>
      <c r="U4263" s="13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13"/>
      <c r="T4264" s="13"/>
      <c r="U4264" s="13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13"/>
      <c r="T4265" s="13"/>
      <c r="U4265" s="13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13"/>
      <c r="T4266" s="13"/>
      <c r="U4266" s="13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13"/>
      <c r="T4267" s="13"/>
      <c r="U4267" s="13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13"/>
      <c r="T4268" s="13"/>
      <c r="U4268" s="13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13"/>
      <c r="T4269" s="13"/>
      <c r="U4269" s="13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13"/>
      <c r="T4270" s="13"/>
      <c r="U4270" s="13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13"/>
      <c r="T4271" s="13"/>
      <c r="U4271" s="13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13"/>
      <c r="T4272" s="13"/>
      <c r="U4272" s="13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13"/>
      <c r="T4273" s="13"/>
      <c r="U4273" s="13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13"/>
      <c r="T4274" s="13"/>
      <c r="U4274" s="13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13"/>
      <c r="T4275" s="13"/>
      <c r="U4275" s="13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13"/>
      <c r="T4276" s="13"/>
      <c r="U4276" s="13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13"/>
      <c r="T4277" s="13"/>
      <c r="U4277" s="13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13"/>
      <c r="T4278" s="13"/>
      <c r="U4278" s="13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13"/>
      <c r="T4279" s="13"/>
      <c r="U4279" s="13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13"/>
      <c r="T4280" s="13"/>
      <c r="U4280" s="13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13"/>
      <c r="T4281" s="13"/>
      <c r="U4281" s="13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13"/>
      <c r="T4282" s="13"/>
      <c r="U4282" s="13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13"/>
      <c r="T4283" s="13"/>
      <c r="U4283" s="13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13"/>
      <c r="T4284" s="13"/>
      <c r="U4284" s="13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13"/>
      <c r="T4285" s="13"/>
      <c r="U4285" s="13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13"/>
      <c r="T4286" s="13"/>
      <c r="U4286" s="13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13"/>
      <c r="T4287" s="13"/>
      <c r="U4287" s="13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13"/>
      <c r="T4288" s="13"/>
      <c r="U4288" s="13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13"/>
      <c r="T4289" s="13"/>
      <c r="U4289" s="13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13"/>
      <c r="T4290" s="13"/>
      <c r="U4290" s="13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13"/>
      <c r="T4291" s="13"/>
      <c r="U4291" s="13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13"/>
      <c r="T4292" s="13"/>
      <c r="U4292" s="13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13"/>
      <c r="T4293" s="13"/>
      <c r="U4293" s="13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13"/>
      <c r="T4294" s="13"/>
      <c r="U4294" s="13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13"/>
      <c r="T4295" s="13"/>
      <c r="U4295" s="13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13"/>
      <c r="T4296" s="13"/>
      <c r="U4296" s="13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13"/>
      <c r="T4297" s="13"/>
      <c r="U4297" s="13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13"/>
      <c r="T4298" s="13"/>
      <c r="U4298" s="13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13"/>
      <c r="T4299" s="13"/>
      <c r="U4299" s="13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13"/>
      <c r="T4300" s="13"/>
      <c r="U4300" s="13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13"/>
      <c r="T4301" s="13"/>
      <c r="U4301" s="13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13"/>
      <c r="T4302" s="13"/>
      <c r="U4302" s="13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13"/>
      <c r="T4303" s="13"/>
      <c r="U4303" s="13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13"/>
      <c r="T4304" s="13"/>
      <c r="U4304" s="13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13"/>
      <c r="T4305" s="13"/>
      <c r="U4305" s="13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13"/>
      <c r="T4306" s="13"/>
      <c r="U4306" s="13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13"/>
      <c r="T4307" s="13"/>
      <c r="U4307" s="13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13"/>
      <c r="T4308" s="13"/>
      <c r="U4308" s="13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13"/>
      <c r="T4309" s="13"/>
      <c r="U4309" s="13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13"/>
      <c r="T4310" s="13"/>
      <c r="U4310" s="13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13"/>
      <c r="T4311" s="13"/>
      <c r="U4311" s="13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13"/>
      <c r="T4312" s="13"/>
      <c r="U4312" s="13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13"/>
      <c r="T4313" s="13"/>
      <c r="U4313" s="13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13"/>
      <c r="T4314" s="13"/>
      <c r="U4314" s="13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13"/>
      <c r="T4315" s="13"/>
      <c r="U4315" s="13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13"/>
      <c r="T4316" s="13"/>
      <c r="U4316" s="13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13"/>
      <c r="T4317" s="13"/>
      <c r="U4317" s="13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13"/>
      <c r="T4318" s="13"/>
      <c r="U4318" s="13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13"/>
      <c r="T4319" s="13"/>
      <c r="U4319" s="13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13"/>
      <c r="T4320" s="13"/>
      <c r="U4320" s="13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13"/>
      <c r="T4321" s="13"/>
      <c r="U4321" s="13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13"/>
      <c r="T4322" s="13"/>
      <c r="U4322" s="13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13"/>
      <c r="T4323" s="13"/>
      <c r="U4323" s="13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13"/>
      <c r="T4324" s="13"/>
      <c r="U4324" s="13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13"/>
      <c r="T4325" s="13"/>
      <c r="U4325" s="13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13"/>
      <c r="T4326" s="13"/>
      <c r="U4326" s="13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13"/>
      <c r="T4327" s="13"/>
      <c r="U4327" s="13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13"/>
      <c r="T4328" s="13"/>
      <c r="U4328" s="13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13"/>
      <c r="T4329" s="13"/>
      <c r="U4329" s="13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13"/>
      <c r="T4330" s="13"/>
      <c r="U4330" s="13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13"/>
      <c r="T4331" s="13"/>
      <c r="U4331" s="13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13"/>
      <c r="T4332" s="13"/>
      <c r="U4332" s="13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13"/>
      <c r="T4333" s="13"/>
      <c r="U4333" s="13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13"/>
      <c r="T4334" s="13"/>
      <c r="U4334" s="13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13"/>
      <c r="T4335" s="13"/>
      <c r="U4335" s="13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13"/>
      <c r="T4336" s="13"/>
      <c r="U4336" s="13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13"/>
      <c r="T4337" s="13"/>
      <c r="U4337" s="13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13"/>
      <c r="T4338" s="13"/>
      <c r="U4338" s="13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13"/>
      <c r="T4339" s="13"/>
      <c r="U4339" s="13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13"/>
      <c r="T4340" s="13"/>
      <c r="U4340" s="13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13"/>
      <c r="T4341" s="13"/>
      <c r="U4341" s="13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13"/>
      <c r="T4342" s="13"/>
      <c r="U4342" s="13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13"/>
      <c r="T4343" s="13"/>
      <c r="U4343" s="13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13"/>
      <c r="T4344" s="13"/>
      <c r="U4344" s="13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13"/>
      <c r="T4345" s="13"/>
      <c r="U4345" s="13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13"/>
      <c r="T4346" s="13"/>
      <c r="U4346" s="13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13"/>
      <c r="T4347" s="13"/>
      <c r="U4347" s="13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13"/>
      <c r="T4348" s="13"/>
      <c r="U4348" s="13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13"/>
      <c r="T4349" s="13"/>
      <c r="U4349" s="13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13"/>
      <c r="T4350" s="13"/>
      <c r="U4350" s="13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13"/>
      <c r="T4351" s="13"/>
      <c r="U4351" s="13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13"/>
      <c r="T4352" s="13"/>
      <c r="U4352" s="13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13"/>
      <c r="T4353" s="13"/>
      <c r="U4353" s="13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13"/>
      <c r="T4354" s="13"/>
      <c r="U4354" s="13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13"/>
      <c r="T4355" s="13"/>
      <c r="U4355" s="13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13"/>
      <c r="T4356" s="13"/>
      <c r="U4356" s="13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13"/>
      <c r="T4357" s="13"/>
      <c r="U4357" s="13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13"/>
      <c r="T4358" s="13"/>
      <c r="U4358" s="13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13"/>
      <c r="T4359" s="13"/>
      <c r="U4359" s="13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13"/>
      <c r="T4360" s="13"/>
      <c r="U4360" s="13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13"/>
      <c r="T4361" s="13"/>
      <c r="U4361" s="13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13"/>
      <c r="T4362" s="13"/>
      <c r="U4362" s="13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13"/>
      <c r="T4363" s="13"/>
      <c r="U4363" s="13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13"/>
      <c r="T4364" s="13"/>
      <c r="U4364" s="13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13"/>
      <c r="T4365" s="13"/>
      <c r="U4365" s="13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13"/>
      <c r="T4366" s="13"/>
      <c r="U4366" s="13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13"/>
      <c r="T4367" s="13"/>
      <c r="U4367" s="13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13"/>
      <c r="T4368" s="13"/>
      <c r="U4368" s="13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13"/>
      <c r="T4369" s="13"/>
      <c r="U4369" s="13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13"/>
      <c r="T4370" s="13"/>
      <c r="U4370" s="13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13"/>
      <c r="T4371" s="13"/>
      <c r="U4371" s="13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13"/>
      <c r="T4372" s="13"/>
      <c r="U4372" s="13"/>
      <c r="V4372" s="13"/>
      <c r="W4372" s="4"/>
      <c r="X4372" s="30"/>
      <c r="Y4372" s="9"/>
      <c r="Z4372" s="9"/>
      <c r="AA4372" s="28"/>
      <c r="AB4372" s="3"/>
      <c r="AC4372" s="1"/>
      <c r="AD4372" s="9"/>
      <c r="AE4372" s="3"/>
      <c r="AF4372" s="3"/>
      <c r="AG4372" s="3"/>
      <c r="AH4372" s="9"/>
      <c r="AI4372" s="10"/>
      <c r="AJ4372" s="9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13"/>
      <c r="T4373" s="13"/>
      <c r="U4373" s="13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13"/>
      <c r="T4374" s="13"/>
      <c r="U4374" s="13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13"/>
      <c r="T4375" s="13"/>
      <c r="U4375" s="13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13"/>
      <c r="T4376" s="13"/>
      <c r="U4376" s="13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13"/>
      <c r="T4377" s="13"/>
      <c r="U4377" s="13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13"/>
      <c r="T4378" s="13"/>
      <c r="U4378" s="13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13"/>
      <c r="T4379" s="13"/>
      <c r="U4379" s="13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13"/>
      <c r="T4380" s="13"/>
      <c r="U4380" s="13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13"/>
      <c r="T4381" s="13"/>
      <c r="U4381" s="13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13"/>
      <c r="T4382" s="13"/>
      <c r="U4382" s="13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13"/>
      <c r="T4383" s="13"/>
      <c r="U4383" s="13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13"/>
      <c r="T4384" s="13"/>
      <c r="U4384" s="13"/>
      <c r="V4384" s="13"/>
      <c r="W4384" s="4"/>
      <c r="X4384" s="30"/>
      <c r="Y4384" s="9"/>
      <c r="Z4384" s="9"/>
      <c r="AA4384" s="28"/>
      <c r="AB4384" s="3"/>
      <c r="AC4384" s="1"/>
      <c r="AD4384" s="9"/>
      <c r="AE4384" s="3"/>
      <c r="AF4384" s="3"/>
      <c r="AG4384" s="3"/>
      <c r="AH4384" s="9"/>
      <c r="AI4384" s="10"/>
      <c r="AJ4384" s="9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13"/>
      <c r="T4385" s="13"/>
      <c r="U4385" s="13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13"/>
      <c r="T4386" s="13"/>
      <c r="U4386" s="13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13"/>
      <c r="T4387" s="13"/>
      <c r="U4387" s="13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13"/>
      <c r="T4388" s="13"/>
      <c r="U4388" s="13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13"/>
      <c r="T4389" s="13"/>
      <c r="U4389" s="13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13"/>
      <c r="T4390" s="13"/>
      <c r="U4390" s="13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13"/>
      <c r="T4391" s="13"/>
      <c r="U4391" s="13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13"/>
      <c r="T4392" s="13"/>
      <c r="U4392" s="13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13"/>
      <c r="T4393" s="13"/>
      <c r="U4393" s="13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13"/>
      <c r="T4394" s="13"/>
      <c r="U4394" s="13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13"/>
      <c r="T4395" s="13"/>
      <c r="U4395" s="13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13"/>
      <c r="T4396" s="13"/>
      <c r="U4396" s="13"/>
      <c r="V4396" s="13"/>
      <c r="W4396" s="4"/>
      <c r="X4396" s="30"/>
      <c r="Y4396" s="27"/>
      <c r="Z4396" s="27"/>
      <c r="AA4396" s="32"/>
      <c r="AB4396" s="20"/>
      <c r="AC4396" s="23"/>
      <c r="AD4396" s="27"/>
      <c r="AE4396" s="20"/>
      <c r="AF4396" s="20"/>
      <c r="AG4396" s="20"/>
      <c r="AH4396" s="27"/>
      <c r="AI4396" s="21"/>
      <c r="AJ4396" s="27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</row>
    <row r="4397" spans="1:145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13"/>
      <c r="T4397" s="13"/>
      <c r="U4397" s="13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13"/>
      <c r="T4398" s="13"/>
      <c r="U4398" s="13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13"/>
      <c r="T4399" s="13"/>
      <c r="U4399" s="13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13"/>
      <c r="T4400" s="13"/>
      <c r="U4400" s="13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13"/>
      <c r="T4401" s="13"/>
      <c r="U4401" s="13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13"/>
      <c r="T4402" s="13"/>
      <c r="U4402" s="13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13"/>
      <c r="T4403" s="13"/>
      <c r="U4403" s="13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13"/>
      <c r="T4404" s="13"/>
      <c r="U4404" s="13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13"/>
      <c r="T4405" s="13"/>
      <c r="U4405" s="13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13"/>
      <c r="T4406" s="13"/>
      <c r="U4406" s="13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13"/>
      <c r="T4407" s="13"/>
      <c r="U4407" s="13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13"/>
      <c r="T4408" s="13"/>
      <c r="U4408" s="13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13"/>
      <c r="T4409" s="13"/>
      <c r="U4409" s="13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13"/>
      <c r="T4410" s="13"/>
      <c r="U4410" s="13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13"/>
      <c r="T4411" s="13"/>
      <c r="U4411" s="13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13"/>
      <c r="T4412" s="13"/>
      <c r="U4412" s="13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13"/>
      <c r="T4413" s="13"/>
      <c r="U4413" s="13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13"/>
      <c r="T4414" s="13"/>
      <c r="U4414" s="13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13"/>
      <c r="T4415" s="13"/>
      <c r="U4415" s="13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13"/>
      <c r="T4416" s="13"/>
      <c r="U4416" s="13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13"/>
      <c r="T4417" s="13"/>
      <c r="U4417" s="13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13"/>
      <c r="T4418" s="13"/>
      <c r="U4418" s="13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13"/>
      <c r="T4419" s="13"/>
      <c r="U4419" s="13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13"/>
      <c r="T4420" s="13"/>
      <c r="U4420" s="13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13"/>
      <c r="T4421" s="13"/>
      <c r="U4421" s="13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13"/>
      <c r="T4422" s="13"/>
      <c r="U4422" s="13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13"/>
      <c r="T4423" s="13"/>
      <c r="U4423" s="13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13"/>
      <c r="T4424" s="13"/>
      <c r="U4424" s="13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13"/>
      <c r="T4425" s="13"/>
      <c r="U4425" s="13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13"/>
      <c r="T4426" s="13"/>
      <c r="U4426" s="13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13"/>
      <c r="T4427" s="13"/>
      <c r="U4427" s="13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13"/>
      <c r="T4428" s="13"/>
      <c r="U4428" s="13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13"/>
      <c r="T4429" s="13"/>
      <c r="U4429" s="13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13"/>
      <c r="T4430" s="13"/>
      <c r="U4430" s="13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13"/>
      <c r="T4431" s="13"/>
      <c r="U4431" s="13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13"/>
      <c r="T4432" s="13"/>
      <c r="U4432" s="13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13"/>
      <c r="T4433" s="13"/>
      <c r="U4433" s="13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13"/>
      <c r="T4434" s="13"/>
      <c r="U4434" s="13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13"/>
      <c r="T4435" s="13"/>
      <c r="U4435" s="13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13"/>
      <c r="T4436" s="13"/>
      <c r="U4436" s="13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13"/>
      <c r="T4437" s="13"/>
      <c r="U4437" s="13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13"/>
      <c r="T4438" s="13"/>
      <c r="U4438" s="13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13"/>
      <c r="T4439" s="13"/>
      <c r="U4439" s="13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13"/>
      <c r="T4440" s="13"/>
      <c r="U4440" s="13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13"/>
      <c r="T4441" s="13"/>
      <c r="U4441" s="13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13"/>
      <c r="T4442" s="13"/>
      <c r="U4442" s="13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13"/>
      <c r="T4443" s="13"/>
      <c r="U4443" s="13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13"/>
      <c r="T4444" s="13"/>
      <c r="U4444" s="13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13"/>
      <c r="T4445" s="13"/>
      <c r="U4445" s="13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13"/>
      <c r="T4446" s="13"/>
      <c r="U4446" s="13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13"/>
      <c r="T4447" s="13"/>
      <c r="U4447" s="13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13"/>
      <c r="T4448" s="13"/>
      <c r="U4448" s="13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13"/>
      <c r="T4449" s="13"/>
      <c r="U4449" s="13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13"/>
      <c r="T4450" s="13"/>
      <c r="U4450" s="13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13"/>
      <c r="T4451" s="13"/>
      <c r="U4451" s="13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13"/>
      <c r="T4452" s="13"/>
      <c r="U4452" s="13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13"/>
      <c r="T4453" s="13"/>
      <c r="U4453" s="13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13"/>
      <c r="T4454" s="13"/>
      <c r="U4454" s="13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13"/>
      <c r="T4455" s="13"/>
      <c r="U4455" s="13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13"/>
      <c r="T4456" s="13"/>
      <c r="U4456" s="13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13"/>
      <c r="T4457" s="13"/>
      <c r="U4457" s="13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13"/>
      <c r="T4458" s="13"/>
      <c r="U4458" s="13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13"/>
      <c r="T4459" s="13"/>
      <c r="U4459" s="13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13"/>
      <c r="T4460" s="13"/>
      <c r="U4460" s="13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13"/>
      <c r="T4461" s="13"/>
      <c r="U4461" s="13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13"/>
      <c r="T4462" s="13"/>
      <c r="U4462" s="13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13"/>
      <c r="T4463" s="13"/>
      <c r="U4463" s="13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13"/>
      <c r="T4464" s="13"/>
      <c r="U4464" s="13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13"/>
      <c r="T4465" s="13"/>
      <c r="U4465" s="13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13"/>
      <c r="T4466" s="13"/>
      <c r="U4466" s="13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13"/>
      <c r="T4467" s="13"/>
      <c r="U4467" s="13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13"/>
      <c r="T4468" s="13"/>
      <c r="U4468" s="13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13"/>
      <c r="T4469" s="13"/>
      <c r="U4469" s="13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13"/>
      <c r="T4470" s="13"/>
      <c r="U4470" s="13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13"/>
      <c r="T4471" s="13"/>
      <c r="U4471" s="13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13"/>
      <c r="T4472" s="13"/>
      <c r="U4472" s="13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13"/>
      <c r="T4473" s="13"/>
      <c r="U4473" s="13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13"/>
      <c r="T4474" s="13"/>
      <c r="U4474" s="13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13"/>
      <c r="T4475" s="13"/>
      <c r="U4475" s="13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13"/>
      <c r="T4476" s="13"/>
      <c r="U4476" s="13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13"/>
      <c r="T4477" s="13"/>
      <c r="U4477" s="13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13"/>
      <c r="T4478" s="13"/>
      <c r="U4478" s="13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13"/>
      <c r="T4479" s="13"/>
      <c r="U4479" s="13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13"/>
      <c r="T4480" s="13"/>
      <c r="U4480" s="13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13"/>
      <c r="T4481" s="13"/>
      <c r="U4481" s="13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13"/>
      <c r="T4482" s="13"/>
      <c r="U4482" s="13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13"/>
      <c r="T4483" s="13"/>
      <c r="U4483" s="13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13"/>
      <c r="T4484" s="13"/>
      <c r="U4484" s="13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13"/>
      <c r="T4485" s="13"/>
      <c r="U4485" s="13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13"/>
      <c r="T4486" s="13"/>
      <c r="U4486" s="13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13"/>
      <c r="T4487" s="13"/>
      <c r="U4487" s="13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13"/>
      <c r="T4488" s="13"/>
      <c r="U4488" s="13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13"/>
      <c r="T4489" s="13"/>
      <c r="U4489" s="13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13"/>
      <c r="T4490" s="13"/>
      <c r="U4490" s="13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13"/>
      <c r="T4491" s="13"/>
      <c r="U4491" s="13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13"/>
      <c r="T4492" s="13"/>
      <c r="U4492" s="13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13"/>
      <c r="T4493" s="13"/>
      <c r="U4493" s="13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13"/>
      <c r="T4494" s="13"/>
      <c r="U4494" s="13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13"/>
      <c r="T4495" s="13"/>
      <c r="U4495" s="13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13"/>
      <c r="T4496" s="13"/>
      <c r="U4496" s="13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13"/>
      <c r="T4497" s="13"/>
      <c r="U4497" s="13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13"/>
      <c r="T4498" s="13"/>
      <c r="U4498" s="13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13"/>
      <c r="T4499" s="13"/>
      <c r="U4499" s="13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13"/>
      <c r="T4500" s="13"/>
      <c r="U4500" s="13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13"/>
      <c r="T4501" s="13"/>
      <c r="U4501" s="13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13"/>
      <c r="T4502" s="13"/>
      <c r="U4502" s="13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13"/>
      <c r="T4503" s="13"/>
      <c r="U4503" s="13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13"/>
      <c r="T4504" s="13"/>
      <c r="U4504" s="13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13"/>
      <c r="T4505" s="13"/>
      <c r="U4505" s="13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13"/>
      <c r="T4506" s="13"/>
      <c r="U4506" s="13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13"/>
      <c r="T4507" s="13"/>
      <c r="U4507" s="13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13"/>
      <c r="T4508" s="13"/>
      <c r="U4508" s="13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13"/>
      <c r="T4509" s="13"/>
      <c r="U4509" s="13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13"/>
      <c r="T4510" s="13"/>
      <c r="U4510" s="13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13"/>
      <c r="T4511" s="13"/>
      <c r="U4511" s="13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13"/>
      <c r="T4512" s="13"/>
      <c r="U4512" s="13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13"/>
      <c r="T4513" s="13"/>
      <c r="U4513" s="13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13"/>
      <c r="T4514" s="13"/>
      <c r="U4514" s="13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13"/>
      <c r="T4515" s="13"/>
      <c r="U4515" s="13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13"/>
      <c r="T4516" s="13"/>
      <c r="U4516" s="13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13"/>
      <c r="T4517" s="13"/>
      <c r="U4517" s="13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13"/>
      <c r="T4518" s="13"/>
      <c r="U4518" s="13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13"/>
      <c r="T4519" s="13"/>
      <c r="U4519" s="13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13"/>
      <c r="T4520" s="13"/>
      <c r="U4520" s="13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13"/>
      <c r="T4521" s="13"/>
      <c r="U4521" s="13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13"/>
      <c r="T4522" s="13"/>
      <c r="U4522" s="13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13"/>
      <c r="T4523" s="13"/>
      <c r="U4523" s="13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13"/>
      <c r="T4524" s="13"/>
      <c r="U4524" s="13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13"/>
      <c r="T4525" s="13"/>
      <c r="U4525" s="13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13"/>
      <c r="T4526" s="13"/>
      <c r="U4526" s="13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13"/>
      <c r="T4527" s="13"/>
      <c r="U4527" s="13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13"/>
      <c r="T4528" s="13"/>
      <c r="U4528" s="13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13"/>
      <c r="T4529" s="13"/>
      <c r="U4529" s="13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13"/>
      <c r="T4530" s="13"/>
      <c r="U4530" s="13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13"/>
      <c r="T4531" s="13"/>
      <c r="U4531" s="13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13"/>
      <c r="T4532" s="13"/>
      <c r="U4532" s="13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13"/>
      <c r="T4533" s="13"/>
      <c r="U4533" s="13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13"/>
      <c r="T4534" s="13"/>
      <c r="U4534" s="13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13"/>
      <c r="T4535" s="13"/>
      <c r="U4535" s="13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13"/>
      <c r="T4536" s="13"/>
      <c r="U4536" s="13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13"/>
      <c r="T4537" s="13"/>
      <c r="U4537" s="13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13"/>
      <c r="T4538" s="13"/>
      <c r="U4538" s="13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13"/>
      <c r="T4539" s="13"/>
      <c r="U4539" s="13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13"/>
      <c r="T4540" s="13"/>
      <c r="U4540" s="13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13"/>
      <c r="T4541" s="13"/>
      <c r="U4541" s="13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13"/>
      <c r="T4542" s="13"/>
      <c r="U4542" s="13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13"/>
      <c r="T4543" s="13"/>
      <c r="U4543" s="13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13"/>
      <c r="T4544" s="13"/>
      <c r="U4544" s="13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13"/>
      <c r="T4545" s="13"/>
      <c r="U4545" s="13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13"/>
      <c r="T4546" s="13"/>
      <c r="U4546" s="13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13"/>
      <c r="T4547" s="13"/>
      <c r="U4547" s="13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13"/>
      <c r="T4548" s="13"/>
      <c r="U4548" s="13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13"/>
      <c r="T4549" s="13"/>
      <c r="U4549" s="13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13"/>
      <c r="T4550" s="13"/>
      <c r="U4550" s="13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13"/>
      <c r="T4551" s="13"/>
      <c r="U4551" s="13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13"/>
      <c r="T4552" s="13"/>
      <c r="U4552" s="13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13"/>
      <c r="T4553" s="13"/>
      <c r="U4553" s="13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13"/>
      <c r="T4554" s="13"/>
      <c r="U4554" s="13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13"/>
      <c r="T4555" s="13"/>
      <c r="U4555" s="13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13"/>
      <c r="T4556" s="13"/>
      <c r="U4556" s="13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13"/>
      <c r="T4557" s="13"/>
      <c r="U4557" s="13"/>
      <c r="V4557" s="13"/>
      <c r="W4557" s="4"/>
      <c r="X4557" s="30"/>
      <c r="Y4557" s="9"/>
      <c r="Z4557" s="9"/>
      <c r="AA4557" s="28"/>
      <c r="AB4557" s="3"/>
      <c r="AC4557" s="1"/>
      <c r="AD4557" s="9"/>
      <c r="AE4557" s="3"/>
      <c r="AF4557" s="3"/>
      <c r="AG4557" s="3"/>
      <c r="AH4557" s="9"/>
      <c r="AI4557" s="10"/>
      <c r="AJ4557" s="9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13"/>
      <c r="T4558" s="13"/>
      <c r="U4558" s="13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13"/>
      <c r="T4559" s="13"/>
      <c r="U4559" s="13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13"/>
      <c r="T4560" s="13"/>
      <c r="U4560" s="13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13"/>
      <c r="T4561" s="13"/>
      <c r="U4561" s="13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13"/>
      <c r="T4562" s="13"/>
      <c r="U4562" s="13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13"/>
      <c r="T4563" s="13"/>
      <c r="U4563" s="13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13"/>
      <c r="T4564" s="13"/>
      <c r="U4564" s="13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13"/>
      <c r="T4565" s="13"/>
      <c r="U4565" s="13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13"/>
      <c r="T4566" s="13"/>
      <c r="U4566" s="13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13"/>
      <c r="T4567" s="13"/>
      <c r="U4567" s="13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13"/>
      <c r="T4568" s="13"/>
      <c r="U4568" s="13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13"/>
      <c r="T4569" s="13"/>
      <c r="U4569" s="13"/>
      <c r="V4569" s="13"/>
      <c r="W4569" s="4"/>
      <c r="X4569" s="30"/>
      <c r="Y4569" s="9"/>
      <c r="Z4569" s="9"/>
      <c r="AA4569" s="28"/>
      <c r="AB4569" s="3"/>
      <c r="AC4569" s="1"/>
      <c r="AD4569" s="9"/>
      <c r="AE4569" s="3"/>
      <c r="AF4569" s="3"/>
      <c r="AG4569" s="3"/>
      <c r="AH4569" s="9"/>
      <c r="AI4569" s="10"/>
      <c r="AJ4569" s="9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13"/>
      <c r="T4570" s="13"/>
      <c r="U4570" s="13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13"/>
      <c r="T4571" s="13"/>
      <c r="U4571" s="13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13"/>
      <c r="T4572" s="13"/>
      <c r="U4572" s="13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13"/>
      <c r="T4573" s="13"/>
      <c r="U4573" s="13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13"/>
      <c r="T4574" s="13"/>
      <c r="U4574" s="13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13"/>
      <c r="T4575" s="13"/>
      <c r="U4575" s="13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13"/>
      <c r="T4576" s="13"/>
      <c r="U4576" s="13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13"/>
      <c r="T4577" s="13"/>
      <c r="U4577" s="13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13"/>
      <c r="T4578" s="13"/>
      <c r="U4578" s="13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13"/>
      <c r="T4579" s="13"/>
      <c r="U4579" s="13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13"/>
      <c r="T4580" s="13"/>
      <c r="U4580" s="13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13"/>
      <c r="T4581" s="13"/>
      <c r="U4581" s="13"/>
      <c r="V4581" s="13"/>
      <c r="W4581" s="4"/>
      <c r="X4581" s="30"/>
      <c r="Y4581" s="27"/>
      <c r="Z4581" s="27"/>
      <c r="AA4581" s="32"/>
      <c r="AB4581" s="20"/>
      <c r="AC4581" s="23"/>
      <c r="AD4581" s="27"/>
      <c r="AE4581" s="20"/>
      <c r="AF4581" s="20"/>
      <c r="AG4581" s="20"/>
      <c r="AH4581" s="27"/>
      <c r="AI4581" s="21"/>
      <c r="AJ4581" s="27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</row>
    <row r="4582" spans="1:145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13"/>
      <c r="T4582" s="13"/>
      <c r="U4582" s="13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13"/>
      <c r="T4583" s="13"/>
      <c r="U4583" s="13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13"/>
      <c r="T4584" s="13"/>
      <c r="U4584" s="13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13"/>
      <c r="T4585" s="13"/>
      <c r="U4585" s="13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13"/>
      <c r="T4586" s="13"/>
      <c r="U4586" s="13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13"/>
      <c r="T4587" s="13"/>
      <c r="U4587" s="13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13"/>
      <c r="T4588" s="13"/>
      <c r="U4588" s="13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13"/>
      <c r="T4589" s="13"/>
      <c r="U4589" s="13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13"/>
      <c r="T4590" s="13"/>
      <c r="U4590" s="13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13"/>
      <c r="T4591" s="13"/>
      <c r="U4591" s="13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13"/>
      <c r="T4592" s="13"/>
      <c r="U4592" s="13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13"/>
      <c r="T4593" s="13"/>
      <c r="U4593" s="13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13"/>
      <c r="T4594" s="13"/>
      <c r="U4594" s="13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13"/>
      <c r="T4595" s="13"/>
      <c r="U4595" s="13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13"/>
      <c r="T4596" s="13"/>
      <c r="U4596" s="13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13"/>
      <c r="T4597" s="13"/>
      <c r="U4597" s="13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13"/>
      <c r="T4598" s="13"/>
      <c r="U4598" s="13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13"/>
      <c r="T4599" s="13"/>
      <c r="U4599" s="13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13"/>
      <c r="T4600" s="13"/>
      <c r="U4600" s="13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13"/>
      <c r="T4601" s="13"/>
      <c r="U4601" s="13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13"/>
      <c r="T4602" s="13"/>
      <c r="U4602" s="13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13"/>
      <c r="T4603" s="13"/>
      <c r="U4603" s="13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13"/>
      <c r="T4604" s="13"/>
      <c r="U4604" s="13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13"/>
      <c r="T4605" s="13"/>
      <c r="U4605" s="13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13"/>
      <c r="T4606" s="13"/>
      <c r="U4606" s="13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13"/>
      <c r="T4607" s="13"/>
      <c r="U4607" s="13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13"/>
      <c r="T4608" s="13"/>
      <c r="U4608" s="13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13"/>
      <c r="T4609" s="13"/>
      <c r="U4609" s="13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13"/>
      <c r="T4610" s="13"/>
      <c r="U4610" s="13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13"/>
      <c r="T4611" s="13"/>
      <c r="U4611" s="13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13"/>
      <c r="T4612" s="13"/>
      <c r="U4612" s="13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13"/>
      <c r="T4613" s="13"/>
      <c r="U4613" s="13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13"/>
      <c r="T4614" s="13"/>
      <c r="U4614" s="13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13"/>
      <c r="T4615" s="13"/>
      <c r="U4615" s="13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13"/>
      <c r="T4616" s="13"/>
      <c r="U4616" s="13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13"/>
      <c r="T4617" s="13"/>
      <c r="U4617" s="13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13"/>
      <c r="T4618" s="13"/>
      <c r="U4618" s="13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13"/>
      <c r="T4619" s="13"/>
      <c r="U4619" s="13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13"/>
      <c r="T4620" s="13"/>
      <c r="U4620" s="13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13"/>
      <c r="T4621" s="13"/>
      <c r="U4621" s="13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13"/>
      <c r="T4622" s="13"/>
      <c r="U4622" s="13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13"/>
      <c r="T4623" s="13"/>
      <c r="U4623" s="13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13"/>
      <c r="T4624" s="13"/>
      <c r="U4624" s="13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13"/>
      <c r="T4625" s="13"/>
      <c r="U4625" s="13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13"/>
      <c r="T4626" s="13"/>
      <c r="U4626" s="13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13"/>
      <c r="T4627" s="13"/>
      <c r="U4627" s="13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13"/>
      <c r="T4628" s="13"/>
      <c r="U4628" s="13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13"/>
      <c r="T4629" s="13"/>
      <c r="U4629" s="13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13"/>
      <c r="T4630" s="13"/>
      <c r="U4630" s="13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13"/>
      <c r="T4631" s="13"/>
      <c r="U4631" s="13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13"/>
      <c r="T4632" s="13"/>
      <c r="U4632" s="13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13"/>
      <c r="T4633" s="13"/>
      <c r="U4633" s="13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13"/>
      <c r="T4634" s="13"/>
      <c r="U4634" s="13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13"/>
      <c r="T4635" s="13"/>
      <c r="U4635" s="13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13"/>
      <c r="T4636" s="13"/>
      <c r="U4636" s="13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13"/>
      <c r="T4637" s="13"/>
      <c r="U4637" s="13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13"/>
      <c r="T4638" s="13"/>
      <c r="U4638" s="13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13"/>
      <c r="T4639" s="13"/>
      <c r="U4639" s="13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13"/>
      <c r="T4640" s="13"/>
      <c r="U4640" s="13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13"/>
      <c r="T4641" s="13"/>
      <c r="U4641" s="13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13"/>
      <c r="T4642" s="13"/>
      <c r="U4642" s="13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13"/>
      <c r="T4643" s="13"/>
      <c r="U4643" s="13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13"/>
      <c r="T4644" s="13"/>
      <c r="U4644" s="13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13"/>
      <c r="T4645" s="13"/>
      <c r="U4645" s="13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13"/>
      <c r="T4646" s="13"/>
      <c r="U4646" s="13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13"/>
      <c r="T4647" s="13"/>
      <c r="U4647" s="13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13"/>
      <c r="T4648" s="13"/>
      <c r="U4648" s="13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13"/>
      <c r="T4649" s="13"/>
      <c r="U4649" s="13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13"/>
      <c r="T4650" s="13"/>
      <c r="U4650" s="13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13"/>
      <c r="T4651" s="13"/>
      <c r="U4651" s="13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13"/>
      <c r="T4652" s="13"/>
      <c r="U4652" s="13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13"/>
      <c r="T4653" s="13"/>
      <c r="U4653" s="13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13"/>
      <c r="T4654" s="13"/>
      <c r="U4654" s="13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13"/>
      <c r="T4655" s="13"/>
      <c r="U4655" s="13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13"/>
      <c r="T4656" s="13"/>
      <c r="U4656" s="13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13"/>
      <c r="T4657" s="13"/>
      <c r="U4657" s="13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13"/>
      <c r="T4658" s="13"/>
      <c r="U4658" s="13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13"/>
      <c r="T4659" s="13"/>
      <c r="U4659" s="13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13"/>
      <c r="T4660" s="13"/>
      <c r="U4660" s="13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13"/>
      <c r="T4661" s="13"/>
      <c r="U4661" s="13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13"/>
      <c r="T4662" s="13"/>
      <c r="U4662" s="13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13"/>
      <c r="T4663" s="13"/>
      <c r="U4663" s="13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13"/>
      <c r="T4664" s="13"/>
      <c r="U4664" s="13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13"/>
      <c r="T4665" s="13"/>
      <c r="U4665" s="13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13"/>
      <c r="T4666" s="13"/>
      <c r="U4666" s="13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13"/>
      <c r="T4667" s="13"/>
      <c r="U4667" s="13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13"/>
      <c r="T4668" s="13"/>
      <c r="U4668" s="13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13"/>
      <c r="T4669" s="13"/>
      <c r="U4669" s="13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13"/>
      <c r="T4670" s="13"/>
      <c r="U4670" s="13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13"/>
      <c r="T4671" s="13"/>
      <c r="U4671" s="13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13"/>
      <c r="T4672" s="13"/>
      <c r="U4672" s="13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13"/>
      <c r="T4673" s="13"/>
      <c r="U4673" s="13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13"/>
      <c r="T4674" s="13"/>
      <c r="U4674" s="13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13"/>
      <c r="T4675" s="13"/>
      <c r="U4675" s="13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13"/>
      <c r="T4676" s="13"/>
      <c r="U4676" s="13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13"/>
      <c r="T4677" s="13"/>
      <c r="U4677" s="13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13"/>
      <c r="T4678" s="13"/>
      <c r="U4678" s="13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13"/>
      <c r="T4679" s="13"/>
      <c r="U4679" s="13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13"/>
      <c r="T4680" s="13"/>
      <c r="U4680" s="13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13"/>
      <c r="T4681" s="13"/>
      <c r="U4681" s="13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13"/>
      <c r="T4682" s="13"/>
      <c r="U4682" s="13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13"/>
      <c r="T4683" s="13"/>
      <c r="U4683" s="13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13"/>
      <c r="T4684" s="13"/>
      <c r="U4684" s="13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13"/>
      <c r="T4685" s="13"/>
      <c r="U4685" s="13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13"/>
      <c r="T4686" s="13"/>
      <c r="U4686" s="13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13"/>
      <c r="T4687" s="13"/>
      <c r="U4687" s="13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13"/>
      <c r="T4688" s="13"/>
      <c r="U4688" s="13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13"/>
      <c r="T4689" s="13"/>
      <c r="U4689" s="13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13"/>
      <c r="T4690" s="13"/>
      <c r="U4690" s="13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13"/>
      <c r="T4691" s="13"/>
      <c r="U4691" s="13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13"/>
      <c r="T4692" s="13"/>
      <c r="U4692" s="13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13"/>
      <c r="T4693" s="13"/>
      <c r="U4693" s="13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13"/>
      <c r="T4694" s="13"/>
      <c r="U4694" s="13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13"/>
      <c r="T4695" s="13"/>
      <c r="U4695" s="13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13"/>
      <c r="T4696" s="13"/>
      <c r="U4696" s="13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13"/>
      <c r="T4697" s="13"/>
      <c r="U4697" s="13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13"/>
      <c r="T4698" s="13"/>
      <c r="U4698" s="13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13"/>
      <c r="T4699" s="13"/>
      <c r="U4699" s="13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13"/>
      <c r="T4700" s="13"/>
      <c r="U4700" s="13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13"/>
      <c r="T4701" s="13"/>
      <c r="U4701" s="13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13"/>
      <c r="T4702" s="13"/>
      <c r="U4702" s="13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13"/>
      <c r="T4703" s="13"/>
      <c r="U4703" s="13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13"/>
      <c r="T4704" s="13"/>
      <c r="U4704" s="13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13"/>
      <c r="T4705" s="13"/>
      <c r="U4705" s="13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13"/>
      <c r="T4706" s="13"/>
      <c r="U4706" s="13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13"/>
      <c r="T4707" s="13"/>
      <c r="U4707" s="13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13"/>
      <c r="T4708" s="13"/>
      <c r="U4708" s="13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13"/>
      <c r="T4709" s="13"/>
      <c r="U4709" s="13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13"/>
      <c r="T4710" s="13"/>
      <c r="U4710" s="13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13"/>
      <c r="T4711" s="13"/>
      <c r="U4711" s="13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13"/>
      <c r="T4712" s="13"/>
      <c r="U4712" s="13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13"/>
      <c r="T4713" s="13"/>
      <c r="U4713" s="13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13"/>
      <c r="T4714" s="13"/>
      <c r="U4714" s="13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13"/>
      <c r="T4715" s="13"/>
      <c r="U4715" s="13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13"/>
      <c r="T4716" s="13"/>
      <c r="U4716" s="13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13"/>
      <c r="T4717" s="13"/>
      <c r="U4717" s="13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13"/>
      <c r="T4718" s="13"/>
      <c r="U4718" s="13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13"/>
      <c r="T4719" s="13"/>
      <c r="U4719" s="13"/>
      <c r="V4719" s="13"/>
      <c r="W4719" s="4"/>
      <c r="X4719" s="30"/>
      <c r="Y4719" s="9"/>
      <c r="Z4719" s="9"/>
      <c r="AA4719" s="28"/>
      <c r="AB4719" s="3"/>
      <c r="AC4719" s="1"/>
      <c r="AD4719" s="9"/>
      <c r="AE4719" s="3"/>
      <c r="AF4719" s="3"/>
      <c r="AG4719" s="3"/>
      <c r="AH4719" s="9"/>
      <c r="AI4719" s="10"/>
      <c r="AJ4719" s="9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13"/>
      <c r="T4720" s="13"/>
      <c r="U4720" s="13"/>
      <c r="V4720" s="13"/>
      <c r="W4720" s="4"/>
      <c r="X4720" s="30"/>
      <c r="Y4720" s="9"/>
      <c r="Z4720" s="9"/>
      <c r="AA4720" s="28"/>
      <c r="AB4720" s="3"/>
      <c r="AC4720" s="1"/>
      <c r="AD4720" s="9"/>
      <c r="AE4720" s="3"/>
      <c r="AF4720" s="3"/>
      <c r="AG4720" s="3"/>
      <c r="AH4720" s="9"/>
      <c r="AI4720" s="10"/>
      <c r="AJ4720" s="9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13"/>
      <c r="T4721" s="13"/>
      <c r="U4721" s="13"/>
      <c r="V4721" s="13"/>
      <c r="W4721" s="4"/>
      <c r="X4721" s="30"/>
      <c r="Y4721" s="9"/>
      <c r="Z4721" s="9"/>
      <c r="AA4721" s="28"/>
      <c r="AB4721" s="3"/>
      <c r="AC4721" s="1"/>
      <c r="AD4721" s="9"/>
      <c r="AE4721" s="3"/>
      <c r="AF4721" s="3"/>
      <c r="AG4721" s="3"/>
      <c r="AH4721" s="9"/>
      <c r="AI4721" s="10"/>
      <c r="AJ4721" s="9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13"/>
      <c r="T4722" s="13"/>
      <c r="U4722" s="13"/>
      <c r="V4722" s="13"/>
      <c r="W4722" s="4"/>
      <c r="X4722" s="30"/>
      <c r="Y4722" s="9"/>
      <c r="Z4722" s="9"/>
      <c r="AA4722" s="28"/>
      <c r="AB4722" s="3"/>
      <c r="AC4722" s="1"/>
      <c r="AD4722" s="9"/>
      <c r="AE4722" s="3"/>
      <c r="AF4722" s="3"/>
      <c r="AG4722" s="3"/>
      <c r="AH4722" s="9"/>
      <c r="AI4722" s="10"/>
      <c r="AJ4722" s="9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13"/>
      <c r="T4723" s="13"/>
      <c r="U4723" s="13"/>
      <c r="V4723" s="13"/>
      <c r="W4723" s="4"/>
      <c r="X4723" s="30"/>
      <c r="Y4723" s="9"/>
      <c r="Z4723" s="9"/>
      <c r="AA4723" s="28"/>
      <c r="AB4723" s="3"/>
      <c r="AC4723" s="1"/>
      <c r="AD4723" s="9"/>
      <c r="AE4723" s="3"/>
      <c r="AF4723" s="3"/>
      <c r="AG4723" s="3"/>
      <c r="AH4723" s="9"/>
      <c r="AI4723" s="10"/>
      <c r="AJ4723" s="9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13"/>
      <c r="T4724" s="13"/>
      <c r="U4724" s="13"/>
      <c r="V4724" s="13"/>
      <c r="W4724" s="4"/>
      <c r="X4724" s="30"/>
      <c r="Y4724" s="9"/>
      <c r="Z4724" s="9"/>
      <c r="AA4724" s="28"/>
      <c r="AB4724" s="3"/>
      <c r="AC4724" s="1"/>
      <c r="AD4724" s="9"/>
      <c r="AE4724" s="3"/>
      <c r="AF4724" s="3"/>
      <c r="AG4724" s="3"/>
      <c r="AH4724" s="9"/>
      <c r="AI4724" s="10"/>
      <c r="AJ4724" s="9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13"/>
      <c r="T4725" s="13"/>
      <c r="U4725" s="13"/>
      <c r="V4725" s="13"/>
      <c r="W4725" s="4"/>
      <c r="X4725" s="30"/>
      <c r="Y4725" s="9"/>
      <c r="Z4725" s="9"/>
      <c r="AA4725" s="28"/>
      <c r="AB4725" s="3"/>
      <c r="AC4725" s="1"/>
      <c r="AD4725" s="9"/>
      <c r="AE4725" s="3"/>
      <c r="AF4725" s="3"/>
      <c r="AG4725" s="3"/>
      <c r="AH4725" s="9"/>
      <c r="AI4725" s="10"/>
      <c r="AJ4725" s="9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13"/>
      <c r="T4726" s="13"/>
      <c r="U4726" s="13"/>
      <c r="V4726" s="13"/>
      <c r="W4726" s="4"/>
      <c r="X4726" s="30"/>
      <c r="Y4726" s="9"/>
      <c r="Z4726" s="9"/>
      <c r="AA4726" s="28"/>
      <c r="AB4726" s="3"/>
      <c r="AC4726" s="1"/>
      <c r="AD4726" s="9"/>
      <c r="AE4726" s="3"/>
      <c r="AF4726" s="3"/>
      <c r="AG4726" s="3"/>
      <c r="AH4726" s="9"/>
      <c r="AI4726" s="10"/>
      <c r="AJ4726" s="9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13"/>
      <c r="T4727" s="13"/>
      <c r="U4727" s="13"/>
      <c r="V4727" s="13"/>
      <c r="W4727" s="4"/>
      <c r="X4727" s="30"/>
      <c r="Y4727" s="9"/>
      <c r="Z4727" s="9"/>
      <c r="AA4727" s="28"/>
      <c r="AB4727" s="3"/>
      <c r="AC4727" s="1"/>
      <c r="AD4727" s="9"/>
      <c r="AE4727" s="3"/>
      <c r="AF4727" s="3"/>
      <c r="AG4727" s="3"/>
      <c r="AH4727" s="9"/>
      <c r="AI4727" s="10"/>
      <c r="AJ4727" s="9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13"/>
      <c r="T4728" s="13"/>
      <c r="U4728" s="13"/>
      <c r="V4728" s="13"/>
      <c r="W4728" s="4"/>
      <c r="X4728" s="30"/>
      <c r="Y4728" s="9"/>
      <c r="Z4728" s="9"/>
      <c r="AA4728" s="28"/>
      <c r="AB4728" s="3"/>
      <c r="AC4728" s="1"/>
      <c r="AD4728" s="9"/>
      <c r="AE4728" s="3"/>
      <c r="AF4728" s="3"/>
      <c r="AG4728" s="3"/>
      <c r="AH4728" s="9"/>
      <c r="AI4728" s="10"/>
      <c r="AJ4728" s="9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13"/>
      <c r="T4729" s="13"/>
      <c r="U4729" s="13"/>
      <c r="V4729" s="13"/>
      <c r="W4729" s="4"/>
      <c r="X4729" s="30"/>
      <c r="Y4729" s="9"/>
      <c r="Z4729" s="9"/>
      <c r="AA4729" s="28"/>
      <c r="AB4729" s="3"/>
      <c r="AC4729" s="1"/>
      <c r="AD4729" s="9"/>
      <c r="AE4729" s="3"/>
      <c r="AF4729" s="3"/>
      <c r="AG4729" s="3"/>
      <c r="AH4729" s="9"/>
      <c r="AI4729" s="10"/>
      <c r="AJ4729" s="9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13"/>
      <c r="T4730" s="13"/>
      <c r="U4730" s="13"/>
      <c r="V4730" s="13"/>
      <c r="W4730" s="4"/>
      <c r="X4730" s="30"/>
      <c r="Y4730" s="9"/>
      <c r="Z4730" s="9"/>
      <c r="AA4730" s="28"/>
      <c r="AB4730" s="3"/>
      <c r="AC4730" s="1"/>
      <c r="AD4730" s="9"/>
      <c r="AE4730" s="3"/>
      <c r="AF4730" s="3"/>
      <c r="AG4730" s="3"/>
      <c r="AH4730" s="9"/>
      <c r="AI4730" s="10"/>
      <c r="AJ4730" s="9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13"/>
      <c r="T4731" s="13"/>
      <c r="U4731" s="13"/>
      <c r="V4731" s="13"/>
      <c r="W4731" s="4"/>
      <c r="X4731" s="30"/>
      <c r="Y4731" s="9"/>
      <c r="Z4731" s="9"/>
      <c r="AA4731" s="28"/>
      <c r="AB4731" s="3"/>
      <c r="AC4731" s="1"/>
      <c r="AD4731" s="9"/>
      <c r="AE4731" s="3"/>
      <c r="AF4731" s="3"/>
      <c r="AG4731" s="3"/>
      <c r="AH4731" s="9"/>
      <c r="AI4731" s="10"/>
      <c r="AJ4731" s="9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13"/>
      <c r="T4732" s="13"/>
      <c r="U4732" s="13"/>
      <c r="V4732" s="13"/>
      <c r="W4732" s="4"/>
      <c r="X4732" s="30"/>
      <c r="Y4732" s="9"/>
      <c r="Z4732" s="9"/>
      <c r="AA4732" s="28"/>
      <c r="AB4732" s="3"/>
      <c r="AC4732" s="1"/>
      <c r="AD4732" s="9"/>
      <c r="AE4732" s="3"/>
      <c r="AF4732" s="3"/>
      <c r="AG4732" s="3"/>
      <c r="AH4732" s="9"/>
      <c r="AI4732" s="10"/>
      <c r="AJ4732" s="9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13"/>
      <c r="T4733" s="13"/>
      <c r="U4733" s="13"/>
      <c r="V4733" s="13"/>
      <c r="W4733" s="4"/>
      <c r="X4733" s="30"/>
      <c r="Y4733" s="9"/>
      <c r="Z4733" s="9"/>
      <c r="AA4733" s="28"/>
      <c r="AB4733" s="3"/>
      <c r="AC4733" s="1"/>
      <c r="AD4733" s="9"/>
      <c r="AE4733" s="3"/>
      <c r="AF4733" s="3"/>
      <c r="AG4733" s="3"/>
      <c r="AH4733" s="9"/>
      <c r="AI4733" s="10"/>
      <c r="AJ4733" s="9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13"/>
      <c r="T4734" s="13"/>
      <c r="U4734" s="13"/>
      <c r="V4734" s="13"/>
      <c r="W4734" s="4"/>
      <c r="X4734" s="30"/>
      <c r="Y4734" s="9"/>
      <c r="Z4734" s="9"/>
      <c r="AA4734" s="28"/>
      <c r="AB4734" s="3"/>
      <c r="AC4734" s="1"/>
      <c r="AD4734" s="9"/>
      <c r="AE4734" s="3"/>
      <c r="AF4734" s="3"/>
      <c r="AG4734" s="3"/>
      <c r="AH4734" s="9"/>
      <c r="AI4734" s="10"/>
      <c r="AJ4734" s="9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13"/>
      <c r="T4735" s="13"/>
      <c r="U4735" s="13"/>
      <c r="V4735" s="13"/>
      <c r="W4735" s="4"/>
      <c r="X4735" s="30"/>
      <c r="Y4735" s="9"/>
      <c r="Z4735" s="9"/>
      <c r="AA4735" s="28"/>
      <c r="AB4735" s="3"/>
      <c r="AC4735" s="1"/>
      <c r="AD4735" s="9"/>
      <c r="AE4735" s="3"/>
      <c r="AF4735" s="3"/>
      <c r="AG4735" s="3"/>
      <c r="AH4735" s="9"/>
      <c r="AI4735" s="10"/>
      <c r="AJ4735" s="9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13"/>
      <c r="T4736" s="13"/>
      <c r="U4736" s="13"/>
      <c r="V4736" s="13"/>
      <c r="W4736" s="4"/>
      <c r="X4736" s="30"/>
      <c r="Y4736" s="9"/>
      <c r="Z4736" s="9"/>
      <c r="AA4736" s="28"/>
      <c r="AB4736" s="3"/>
      <c r="AC4736" s="1"/>
      <c r="AD4736" s="9"/>
      <c r="AE4736" s="3"/>
      <c r="AF4736" s="3"/>
      <c r="AG4736" s="3"/>
      <c r="AH4736" s="9"/>
      <c r="AI4736" s="10"/>
      <c r="AJ4736" s="9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13"/>
      <c r="T4737" s="13"/>
      <c r="U4737" s="13"/>
      <c r="V4737" s="13"/>
      <c r="W4737" s="4"/>
      <c r="X4737" s="30"/>
      <c r="Y4737" s="9"/>
      <c r="Z4737" s="9"/>
      <c r="AA4737" s="28"/>
      <c r="AB4737" s="3"/>
      <c r="AC4737" s="1"/>
      <c r="AD4737" s="9"/>
      <c r="AE4737" s="3"/>
      <c r="AF4737" s="3"/>
      <c r="AG4737" s="3"/>
      <c r="AH4737" s="9"/>
      <c r="AI4737" s="10"/>
      <c r="AJ4737" s="9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13"/>
      <c r="T4738" s="13"/>
      <c r="U4738" s="13"/>
      <c r="V4738" s="13"/>
      <c r="W4738" s="4"/>
      <c r="X4738" s="30"/>
      <c r="Y4738" s="9"/>
      <c r="Z4738" s="9"/>
      <c r="AA4738" s="28"/>
      <c r="AB4738" s="3"/>
      <c r="AC4738" s="1"/>
      <c r="AD4738" s="9"/>
      <c r="AE4738" s="3"/>
      <c r="AF4738" s="3"/>
      <c r="AG4738" s="3"/>
      <c r="AH4738" s="9"/>
      <c r="AI4738" s="10"/>
      <c r="AJ4738" s="9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13"/>
      <c r="T4739" s="13"/>
      <c r="U4739" s="13"/>
      <c r="V4739" s="13"/>
      <c r="W4739" s="4"/>
      <c r="X4739" s="30"/>
      <c r="Y4739" s="9"/>
      <c r="Z4739" s="9"/>
      <c r="AA4739" s="28"/>
      <c r="AB4739" s="3"/>
      <c r="AC4739" s="1"/>
      <c r="AD4739" s="9"/>
      <c r="AE4739" s="3"/>
      <c r="AF4739" s="3"/>
      <c r="AG4739" s="3"/>
      <c r="AH4739" s="9"/>
      <c r="AI4739" s="10"/>
      <c r="AJ4739" s="9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13"/>
      <c r="T4740" s="13"/>
      <c r="U4740" s="13"/>
      <c r="V4740" s="13"/>
      <c r="W4740" s="4"/>
      <c r="X4740" s="30"/>
      <c r="Y4740" s="9"/>
      <c r="Z4740" s="9"/>
      <c r="AA4740" s="28"/>
      <c r="AB4740" s="3"/>
      <c r="AC4740" s="1"/>
      <c r="AD4740" s="9"/>
      <c r="AE4740" s="3"/>
      <c r="AF4740" s="3"/>
      <c r="AG4740" s="3"/>
      <c r="AH4740" s="9"/>
      <c r="AI4740" s="10"/>
      <c r="AJ4740" s="9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13"/>
      <c r="T4741" s="13"/>
      <c r="U4741" s="13"/>
      <c r="V4741" s="13"/>
      <c r="W4741" s="4"/>
      <c r="X4741" s="30"/>
      <c r="Y4741" s="9"/>
      <c r="Z4741" s="9"/>
      <c r="AA4741" s="28"/>
      <c r="AB4741" s="3"/>
      <c r="AC4741" s="1"/>
      <c r="AD4741" s="9"/>
      <c r="AE4741" s="3"/>
      <c r="AF4741" s="3"/>
      <c r="AG4741" s="3"/>
      <c r="AH4741" s="9"/>
      <c r="AI4741" s="10"/>
      <c r="AJ4741" s="9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13"/>
      <c r="T4742" s="13"/>
      <c r="U4742" s="13"/>
      <c r="V4742" s="13"/>
      <c r="W4742" s="4"/>
      <c r="X4742" s="30"/>
      <c r="Y4742" s="9"/>
      <c r="Z4742" s="9"/>
      <c r="AA4742" s="28"/>
      <c r="AB4742" s="3"/>
      <c r="AC4742" s="1"/>
      <c r="AD4742" s="9"/>
      <c r="AE4742" s="3"/>
      <c r="AF4742" s="3"/>
      <c r="AG4742" s="3"/>
      <c r="AH4742" s="9"/>
      <c r="AI4742" s="10"/>
      <c r="AJ4742" s="9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  <row r="4743" spans="1:145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13"/>
      <c r="T4743" s="13"/>
      <c r="U4743" s="13"/>
      <c r="V4743" s="13"/>
      <c r="W4743" s="4"/>
      <c r="X4743" s="30"/>
    </row>
    <row r="4744" spans="1:145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13"/>
      <c r="T4744" s="13"/>
      <c r="U4744" s="13"/>
      <c r="V4744" s="13"/>
      <c r="W4744" s="4"/>
      <c r="X4744" s="30"/>
    </row>
    <row r="4745" spans="1:145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13"/>
      <c r="T4745" s="13"/>
      <c r="U4745" s="13"/>
      <c r="V4745" s="13"/>
      <c r="W4745" s="4"/>
      <c r="X4745" s="30"/>
    </row>
    <row r="4746" spans="1:145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13"/>
      <c r="T4746" s="13"/>
      <c r="U4746" s="13"/>
      <c r="V4746" s="13"/>
      <c r="W4746" s="4"/>
      <c r="X4746" s="30"/>
    </row>
    <row r="4747" spans="1:145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13"/>
      <c r="T4747" s="13"/>
      <c r="U4747" s="13"/>
      <c r="V4747" s="13"/>
      <c r="W4747" s="4"/>
      <c r="X4747" s="30"/>
    </row>
    <row r="4748" spans="1:145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13"/>
      <c r="T4748" s="13"/>
      <c r="U4748" s="13"/>
      <c r="V4748" s="13"/>
      <c r="W4748" s="4"/>
      <c r="X4748" s="30"/>
    </row>
    <row r="4749" spans="1:145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13"/>
      <c r="T4749" s="13"/>
      <c r="U4749" s="13"/>
      <c r="V4749" s="13"/>
      <c r="W4749" s="4"/>
      <c r="X4749" s="30"/>
    </row>
    <row r="4750" spans="1:145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13"/>
      <c r="T4750" s="13"/>
      <c r="U4750" s="13"/>
      <c r="V4750" s="13"/>
      <c r="W4750" s="4"/>
      <c r="X4750" s="30"/>
    </row>
    <row r="4751" spans="1:145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13"/>
      <c r="T4751" s="13"/>
      <c r="U4751" s="13"/>
      <c r="V4751" s="13"/>
      <c r="W4751" s="4"/>
      <c r="X4751" s="30"/>
    </row>
    <row r="4752" spans="1:145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13"/>
      <c r="T4752" s="13"/>
      <c r="U4752" s="13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13"/>
      <c r="T4753" s="13"/>
      <c r="U4753" s="13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13"/>
      <c r="T4754" s="13"/>
      <c r="U4754" s="13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13"/>
      <c r="T4755" s="13"/>
      <c r="U4755" s="13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13"/>
      <c r="T4756" s="13"/>
      <c r="U4756" s="13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13"/>
      <c r="T4757" s="13"/>
      <c r="U4757" s="13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13"/>
      <c r="T4758" s="13"/>
      <c r="U4758" s="13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13"/>
      <c r="T4759" s="13"/>
      <c r="U4759" s="13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13"/>
      <c r="T4760" s="13"/>
      <c r="U4760" s="13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13"/>
      <c r="T4761" s="13"/>
      <c r="U4761" s="13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13"/>
      <c r="T4762" s="13"/>
      <c r="U4762" s="13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13"/>
      <c r="T4763" s="13"/>
      <c r="U4763" s="13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13"/>
      <c r="T4764" s="13"/>
      <c r="U4764" s="13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13"/>
      <c r="T4765" s="13"/>
      <c r="U4765" s="13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13"/>
      <c r="T4766" s="13"/>
      <c r="U4766" s="13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13"/>
      <c r="T4767" s="13"/>
      <c r="U4767" s="13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13"/>
      <c r="T4768" s="13"/>
      <c r="U4768" s="13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13"/>
      <c r="T4769" s="13"/>
      <c r="U4769" s="13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13"/>
      <c r="T4770" s="13"/>
      <c r="U4770" s="13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13"/>
      <c r="T4771" s="13"/>
      <c r="U4771" s="13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13"/>
      <c r="T4772" s="13"/>
      <c r="U4772" s="13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13"/>
      <c r="T4773" s="13"/>
      <c r="U4773" s="13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13"/>
      <c r="T4774" s="13"/>
      <c r="U4774" s="13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13"/>
      <c r="T4775" s="13"/>
      <c r="U4775" s="13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13"/>
      <c r="T4776" s="13"/>
      <c r="U4776" s="13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13"/>
      <c r="T4777" s="13"/>
      <c r="U4777" s="13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13"/>
      <c r="T4778" s="13"/>
      <c r="U4778" s="13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13"/>
      <c r="T4779" s="13"/>
      <c r="U4779" s="13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13"/>
      <c r="T4780" s="13"/>
      <c r="U4780" s="13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13"/>
      <c r="T4781" s="13"/>
      <c r="U4781" s="13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13"/>
      <c r="T4782" s="13"/>
      <c r="U4782" s="13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13"/>
      <c r="T4783" s="13"/>
      <c r="U4783" s="13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13"/>
      <c r="T4784" s="13"/>
      <c r="U4784" s="13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13"/>
      <c r="T4785" s="13"/>
      <c r="U4785" s="13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13"/>
      <c r="T4786" s="13"/>
      <c r="U4786" s="13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13"/>
      <c r="T4787" s="13"/>
      <c r="U4787" s="13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13"/>
      <c r="T4788" s="13"/>
      <c r="U4788" s="13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13"/>
      <c r="T4789" s="13"/>
      <c r="U4789" s="13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13"/>
      <c r="T4790" s="13"/>
      <c r="U4790" s="13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13"/>
      <c r="T4791" s="13"/>
      <c r="U4791" s="13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13"/>
      <c r="T4792" s="13"/>
      <c r="U4792" s="13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13"/>
      <c r="T4793" s="13"/>
      <c r="U4793" s="13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13"/>
      <c r="T4794" s="13"/>
      <c r="U4794" s="13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13"/>
      <c r="T4795" s="13"/>
      <c r="U4795" s="13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13"/>
      <c r="T4796" s="13"/>
      <c r="U4796" s="13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13"/>
      <c r="T4797" s="13"/>
      <c r="U4797" s="13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13"/>
      <c r="T4798" s="13"/>
      <c r="U4798" s="13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13"/>
      <c r="T4799" s="13"/>
      <c r="U4799" s="13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13"/>
      <c r="T4800" s="13"/>
      <c r="U4800" s="13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13"/>
      <c r="T4801" s="13"/>
      <c r="U4801" s="13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13"/>
      <c r="T4802" s="13"/>
      <c r="U4802" s="13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13"/>
      <c r="T4803" s="13"/>
      <c r="U4803" s="13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13"/>
      <c r="T4804" s="13"/>
      <c r="U4804" s="13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13"/>
      <c r="T4805" s="13"/>
      <c r="U4805" s="13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13"/>
      <c r="T4806" s="13"/>
      <c r="U4806" s="13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13"/>
      <c r="T4807" s="13"/>
      <c r="U4807" s="13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13"/>
      <c r="T4808" s="13"/>
      <c r="U4808" s="13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13"/>
      <c r="T4809" s="13"/>
      <c r="U4809" s="13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13"/>
      <c r="T4810" s="13"/>
      <c r="U4810" s="13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13"/>
      <c r="T4811" s="13"/>
      <c r="U4811" s="13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13"/>
      <c r="T4812" s="13"/>
      <c r="U4812" s="13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13"/>
      <c r="T4813" s="13"/>
      <c r="U4813" s="13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13"/>
      <c r="T4814" s="13"/>
      <c r="U4814" s="13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13"/>
      <c r="T4815" s="13"/>
      <c r="U4815" s="13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13"/>
      <c r="T4816" s="13"/>
      <c r="U4816" s="13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13"/>
      <c r="T4817" s="13"/>
      <c r="U4817" s="13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13"/>
      <c r="T4818" s="13"/>
      <c r="U4818" s="13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13"/>
      <c r="T4819" s="13"/>
      <c r="U4819" s="13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13"/>
      <c r="T4820" s="13"/>
      <c r="U4820" s="13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13"/>
      <c r="T4821" s="13"/>
      <c r="U4821" s="13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13"/>
      <c r="T4822" s="13"/>
      <c r="U4822" s="13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13"/>
      <c r="T4823" s="13"/>
      <c r="U4823" s="13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13"/>
      <c r="T4824" s="13"/>
      <c r="U4824" s="13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13"/>
      <c r="T4825" s="13"/>
      <c r="U4825" s="13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13"/>
      <c r="T4826" s="13"/>
      <c r="U4826" s="13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13"/>
      <c r="T4827" s="13"/>
      <c r="U4827" s="13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13"/>
      <c r="T4828" s="13"/>
      <c r="U4828" s="13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13"/>
      <c r="T4829" s="13"/>
      <c r="U4829" s="13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13"/>
      <c r="T4830" s="13"/>
      <c r="U4830" s="13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13"/>
      <c r="T4831" s="13"/>
      <c r="U4831" s="13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13"/>
      <c r="T4832" s="13"/>
      <c r="U4832" s="13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13"/>
      <c r="T4833" s="13"/>
      <c r="U4833" s="13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13"/>
      <c r="T4834" s="13"/>
      <c r="U4834" s="13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13"/>
      <c r="T4835" s="13"/>
      <c r="U4835" s="13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13"/>
      <c r="T4836" s="13"/>
      <c r="U4836" s="13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13"/>
      <c r="T4837" s="13"/>
      <c r="U4837" s="13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13"/>
      <c r="T4838" s="13"/>
      <c r="U4838" s="13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13"/>
      <c r="T4839" s="13"/>
      <c r="U4839" s="13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13"/>
      <c r="T4840" s="13"/>
      <c r="U4840" s="13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13"/>
      <c r="T4841" s="13"/>
      <c r="U4841" s="13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13"/>
      <c r="T4842" s="13"/>
      <c r="U4842" s="13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13"/>
      <c r="T4843" s="13"/>
      <c r="U4843" s="13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13"/>
      <c r="T4844" s="13"/>
      <c r="U4844" s="13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13"/>
      <c r="T4845" s="13"/>
      <c r="U4845" s="13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13"/>
      <c r="T4846" s="13"/>
      <c r="U4846" s="13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13"/>
      <c r="T4847" s="13"/>
      <c r="U4847" s="13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13"/>
      <c r="T4848" s="13"/>
      <c r="U4848" s="13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13"/>
      <c r="T4849" s="13"/>
      <c r="U4849" s="13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13"/>
      <c r="T4850" s="13"/>
      <c r="U4850" s="13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13"/>
      <c r="T4851" s="13"/>
      <c r="U4851" s="13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13"/>
      <c r="T4852" s="13"/>
      <c r="U4852" s="13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13"/>
      <c r="T4853" s="13"/>
      <c r="U4853" s="13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13"/>
      <c r="T4854" s="13"/>
      <c r="U4854" s="13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13"/>
      <c r="T4855" s="13"/>
      <c r="U4855" s="13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13"/>
      <c r="T4856" s="13"/>
      <c r="U4856" s="13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13"/>
      <c r="T4857" s="13"/>
      <c r="U4857" s="13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13"/>
      <c r="T4858" s="13"/>
      <c r="U4858" s="13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13"/>
      <c r="T4859" s="13"/>
      <c r="U4859" s="13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13"/>
      <c r="T4860" s="13"/>
      <c r="U4860" s="13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13"/>
      <c r="T4861" s="13"/>
      <c r="U4861" s="13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13"/>
      <c r="T4862" s="13"/>
      <c r="U4862" s="13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13"/>
      <c r="T4863" s="13"/>
      <c r="U4863" s="13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13"/>
      <c r="T4864" s="13"/>
      <c r="U4864" s="13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13"/>
      <c r="T4865" s="13"/>
      <c r="U4865" s="13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13"/>
      <c r="T4866" s="13"/>
      <c r="U4866" s="13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13"/>
      <c r="T4867" s="13"/>
      <c r="U4867" s="13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13"/>
      <c r="T4868" s="13"/>
      <c r="U4868" s="13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13"/>
      <c r="T4869" s="13"/>
      <c r="U4869" s="13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13"/>
      <c r="T4870" s="13"/>
      <c r="U4870" s="13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13"/>
      <c r="T4871" s="13"/>
      <c r="U4871" s="13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13"/>
      <c r="T4872" s="13"/>
      <c r="U4872" s="13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13"/>
      <c r="T4873" s="13"/>
      <c r="U4873" s="13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13"/>
      <c r="T4874" s="13"/>
      <c r="U4874" s="13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13"/>
      <c r="T4875" s="13"/>
      <c r="U4875" s="13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13"/>
      <c r="T4876" s="13"/>
      <c r="U4876" s="13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13"/>
      <c r="T4877" s="13"/>
      <c r="U4877" s="13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13"/>
      <c r="T4878" s="13"/>
      <c r="U4878" s="13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13"/>
      <c r="T4879" s="13"/>
      <c r="U4879" s="13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13"/>
      <c r="T4880" s="13"/>
      <c r="U4880" s="13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13"/>
      <c r="T4881" s="13"/>
      <c r="U4881" s="13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13"/>
      <c r="T4882" s="13"/>
      <c r="U4882" s="13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13"/>
      <c r="T4883" s="13"/>
      <c r="U4883" s="13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13"/>
      <c r="T4884" s="13"/>
      <c r="U4884" s="13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13"/>
      <c r="T4885" s="13"/>
      <c r="U4885" s="13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13"/>
      <c r="T4886" s="13"/>
      <c r="U4886" s="13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13"/>
      <c r="T4887" s="13"/>
      <c r="U4887" s="13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13"/>
      <c r="T4888" s="13"/>
      <c r="U4888" s="13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13"/>
      <c r="T4889" s="13"/>
      <c r="U4889" s="13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13"/>
      <c r="T4890" s="13"/>
      <c r="U4890" s="13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13"/>
      <c r="T4891" s="13"/>
      <c r="U4891" s="13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13"/>
      <c r="T4892" s="13"/>
      <c r="U4892" s="13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13"/>
      <c r="T4893" s="13"/>
      <c r="U4893" s="13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13"/>
      <c r="T4894" s="13"/>
      <c r="U4894" s="13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13"/>
      <c r="T4895" s="13"/>
      <c r="U4895" s="13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13"/>
      <c r="T4896" s="13"/>
      <c r="U4896" s="13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13"/>
      <c r="T4897" s="13"/>
      <c r="U4897" s="13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13"/>
      <c r="T4898" s="13"/>
      <c r="U4898" s="13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13"/>
      <c r="T4899" s="13"/>
      <c r="U4899" s="13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13"/>
      <c r="T4900" s="13"/>
      <c r="U4900" s="13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13"/>
      <c r="T4901" s="13"/>
      <c r="U4901" s="13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13"/>
      <c r="T4902" s="13"/>
      <c r="U4902" s="13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13"/>
      <c r="T4903" s="13"/>
      <c r="U4903" s="13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13"/>
      <c r="T4904" s="13"/>
      <c r="U4904" s="13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13"/>
      <c r="T4905" s="13"/>
      <c r="U4905" s="13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13"/>
      <c r="T4906" s="13"/>
      <c r="U4906" s="13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13"/>
      <c r="T4907" s="13"/>
      <c r="U4907" s="13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13"/>
      <c r="T4908" s="13"/>
      <c r="U4908" s="13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13"/>
      <c r="T4909" s="13"/>
      <c r="U4909" s="13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13"/>
      <c r="T4910" s="13"/>
      <c r="U4910" s="13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13"/>
      <c r="T4911" s="13"/>
      <c r="U4911" s="13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13"/>
      <c r="T4912" s="13"/>
      <c r="U4912" s="13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13"/>
      <c r="T4913" s="13"/>
      <c r="U4913" s="13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13"/>
      <c r="T4914" s="13"/>
      <c r="U4914" s="13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13"/>
      <c r="T4915" s="13"/>
      <c r="U4915" s="13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13"/>
      <c r="T4916" s="13"/>
      <c r="U4916" s="13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13"/>
      <c r="T4917" s="13"/>
      <c r="U4917" s="13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13"/>
      <c r="T4918" s="13"/>
      <c r="U4918" s="13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13"/>
      <c r="T4919" s="13"/>
      <c r="U4919" s="13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13"/>
      <c r="T4920" s="13"/>
      <c r="U4920" s="13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13"/>
      <c r="T4921" s="13"/>
      <c r="U4921" s="13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13"/>
      <c r="T4922" s="13"/>
      <c r="U4922" s="13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13"/>
      <c r="T4923" s="13"/>
      <c r="U4923" s="13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13"/>
      <c r="T4924" s="13"/>
      <c r="U4924" s="13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13"/>
      <c r="T4925" s="13"/>
      <c r="U4925" s="13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13"/>
      <c r="T4926" s="13"/>
      <c r="U4926" s="13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13"/>
      <c r="T4927" s="13"/>
      <c r="U4927" s="13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13"/>
      <c r="T4928" s="13"/>
      <c r="U4928" s="13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13"/>
      <c r="T4929" s="13"/>
      <c r="U4929" s="13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13"/>
      <c r="T4930" s="13"/>
      <c r="U4930" s="13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13"/>
      <c r="T4931" s="13"/>
      <c r="U4931" s="13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13"/>
      <c r="T4932" s="13"/>
      <c r="U4932" s="13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13"/>
      <c r="T4933" s="13"/>
      <c r="U4933" s="13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13"/>
      <c r="T4934" s="13"/>
      <c r="U4934" s="13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13"/>
      <c r="T4935" s="13"/>
      <c r="U4935" s="13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13"/>
      <c r="T4936" s="13"/>
      <c r="U4936" s="13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13"/>
      <c r="T4937" s="13"/>
      <c r="U4937" s="13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13"/>
      <c r="T4938" s="13"/>
      <c r="U4938" s="13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13"/>
      <c r="T4939" s="13"/>
      <c r="U4939" s="13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13"/>
      <c r="T4940" s="13"/>
      <c r="U4940" s="13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13"/>
      <c r="T4941" s="13"/>
      <c r="U4941" s="13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13"/>
      <c r="T4942" s="13"/>
      <c r="U4942" s="13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13"/>
      <c r="T4943" s="13"/>
      <c r="U4943" s="13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13"/>
      <c r="T4944" s="13"/>
      <c r="U4944" s="13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13"/>
      <c r="T4945" s="13"/>
      <c r="U4945" s="13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13"/>
      <c r="T4946" s="13"/>
      <c r="U4946" s="13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13"/>
      <c r="T4947" s="13"/>
      <c r="U4947" s="13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13"/>
      <c r="T4948" s="13"/>
      <c r="U4948" s="13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13"/>
      <c r="T4949" s="13"/>
      <c r="U4949" s="13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13"/>
      <c r="T4950" s="13"/>
      <c r="U4950" s="13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13"/>
      <c r="T4951" s="13"/>
      <c r="U4951" s="13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13"/>
      <c r="T4952" s="13"/>
      <c r="U4952" s="13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13"/>
      <c r="T4953" s="13"/>
      <c r="U4953" s="13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13"/>
      <c r="T4954" s="13"/>
      <c r="U4954" s="13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13"/>
      <c r="T4955" s="13"/>
      <c r="U4955" s="13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13"/>
      <c r="T4956" s="13"/>
      <c r="U4956" s="13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13"/>
      <c r="T4957" s="13"/>
      <c r="U4957" s="13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13"/>
      <c r="T4958" s="13"/>
      <c r="U4958" s="13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13"/>
      <c r="T4959" s="13"/>
      <c r="U4959" s="13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13"/>
      <c r="T4960" s="13"/>
      <c r="U4960" s="13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13"/>
      <c r="T4961" s="13"/>
      <c r="U4961" s="13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13"/>
      <c r="T4962" s="13"/>
      <c r="U4962" s="13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13"/>
      <c r="T4963" s="13"/>
      <c r="U4963" s="13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13"/>
      <c r="T4964" s="13"/>
      <c r="U4964" s="13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13"/>
      <c r="T4965" s="13"/>
      <c r="U4965" s="13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13"/>
      <c r="T4966" s="13"/>
      <c r="U4966" s="13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13"/>
      <c r="T4967" s="13"/>
      <c r="U4967" s="13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13"/>
      <c r="T4968" s="13"/>
      <c r="U4968" s="13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13"/>
      <c r="T4969" s="13"/>
      <c r="U4969" s="13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13"/>
      <c r="T4970" s="13"/>
      <c r="U4970" s="13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13"/>
      <c r="T4971" s="13"/>
      <c r="U4971" s="13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13"/>
      <c r="T4972" s="13"/>
      <c r="U4972" s="13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13"/>
      <c r="T4973" s="13"/>
      <c r="U4973" s="13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13"/>
      <c r="T4974" s="13"/>
      <c r="U4974" s="13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13"/>
      <c r="T4975" s="13"/>
      <c r="U4975" s="13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13"/>
      <c r="T4976" s="13"/>
      <c r="U4976" s="13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13"/>
      <c r="T4977" s="13"/>
      <c r="U4977" s="13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13"/>
      <c r="T4978" s="13"/>
      <c r="U4978" s="13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13"/>
      <c r="T4979" s="13"/>
      <c r="U4979" s="13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13"/>
      <c r="T4980" s="13"/>
      <c r="U4980" s="13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13"/>
      <c r="T4981" s="13"/>
      <c r="U4981" s="13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13"/>
      <c r="T4982" s="13"/>
      <c r="U4982" s="13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13"/>
      <c r="T4983" s="13"/>
      <c r="U4983" s="13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13"/>
      <c r="T4984" s="13"/>
      <c r="U4984" s="13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13"/>
      <c r="T4985" s="13"/>
      <c r="U4985" s="13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13"/>
      <c r="T4986" s="13"/>
      <c r="U4986" s="13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13"/>
      <c r="T4987" s="13"/>
      <c r="U4987" s="13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13"/>
      <c r="T4988" s="13"/>
      <c r="U4988" s="13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13"/>
      <c r="T4989" s="13"/>
      <c r="U4989" s="13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13"/>
      <c r="T4990" s="13"/>
      <c r="U4990" s="13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13"/>
      <c r="T4991" s="13"/>
      <c r="U4991" s="13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13"/>
      <c r="T4992" s="13"/>
      <c r="U4992" s="13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13"/>
      <c r="T4993" s="13"/>
      <c r="U4993" s="13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13"/>
      <c r="T4994" s="13"/>
      <c r="U4994" s="13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13"/>
      <c r="T4995" s="13"/>
      <c r="U4995" s="13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13"/>
      <c r="T4996" s="13"/>
      <c r="U4996" s="13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13"/>
      <c r="T4997" s="13"/>
      <c r="U4997" s="13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13"/>
      <c r="T4998" s="13"/>
      <c r="U4998" s="13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13"/>
      <c r="T4999" s="13"/>
      <c r="U4999" s="13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13"/>
      <c r="T5000" s="13"/>
      <c r="U5000" s="13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13"/>
      <c r="T5001" s="13"/>
      <c r="U5001" s="13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13"/>
      <c r="T5002" s="13"/>
      <c r="U5002" s="13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13"/>
      <c r="T5003" s="13"/>
      <c r="U5003" s="13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13"/>
      <c r="T5004" s="13"/>
      <c r="U5004" s="13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13"/>
      <c r="T5005" s="13"/>
      <c r="U5005" s="13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13"/>
      <c r="T5006" s="13"/>
      <c r="U5006" s="13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13"/>
      <c r="T5007" s="13"/>
      <c r="U5007" s="13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13"/>
      <c r="T5008" s="13"/>
      <c r="U5008" s="13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13"/>
      <c r="T5009" s="13"/>
      <c r="U5009" s="13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13"/>
      <c r="T5010" s="13"/>
      <c r="U5010" s="13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13"/>
      <c r="T5011" s="13"/>
      <c r="U5011" s="13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13"/>
      <c r="T5012" s="13"/>
      <c r="U5012" s="13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13"/>
      <c r="T5013" s="13"/>
      <c r="U5013" s="13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13"/>
      <c r="T5014" s="13"/>
      <c r="U5014" s="13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13"/>
      <c r="T5015" s="13"/>
      <c r="U5015" s="13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13"/>
      <c r="T5016" s="13"/>
      <c r="U5016" s="13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13"/>
      <c r="T5017" s="13"/>
      <c r="U5017" s="13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13"/>
      <c r="T5018" s="13"/>
      <c r="U5018" s="13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13"/>
      <c r="T5019" s="13"/>
      <c r="U5019" s="13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13"/>
      <c r="T5020" s="13"/>
      <c r="U5020" s="13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13"/>
      <c r="T5021" s="13"/>
      <c r="U5021" s="13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13"/>
      <c r="T5022" s="13"/>
      <c r="U5022" s="13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13"/>
      <c r="T5023" s="13"/>
      <c r="U5023" s="13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13"/>
      <c r="T5024" s="13"/>
      <c r="U5024" s="13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13"/>
      <c r="T5025" s="13"/>
      <c r="U5025" s="13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13"/>
      <c r="T5026" s="13"/>
      <c r="U5026" s="13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13"/>
      <c r="T5027" s="13"/>
      <c r="U5027" s="13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13"/>
      <c r="T5028" s="13"/>
      <c r="U5028" s="13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13"/>
      <c r="T5029" s="13"/>
      <c r="U5029" s="13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13"/>
      <c r="T5030" s="13"/>
      <c r="U5030" s="13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13"/>
      <c r="T5031" s="13"/>
      <c r="U5031" s="13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13"/>
      <c r="T5032" s="13"/>
      <c r="U5032" s="13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13"/>
      <c r="T5033" s="13"/>
      <c r="U5033" s="13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13"/>
      <c r="T5034" s="13"/>
      <c r="U5034" s="13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13"/>
      <c r="T5035" s="13"/>
      <c r="U5035" s="13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13"/>
      <c r="T5036" s="13"/>
      <c r="U5036" s="13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13"/>
      <c r="T5037" s="13"/>
      <c r="U5037" s="13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13"/>
      <c r="T5038" s="13"/>
      <c r="U5038" s="13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13"/>
      <c r="T5039" s="13"/>
      <c r="U5039" s="13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13"/>
      <c r="T5040" s="13"/>
      <c r="U5040" s="13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13"/>
      <c r="T5041" s="13"/>
      <c r="U5041" s="13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13"/>
      <c r="T5042" s="13"/>
      <c r="U5042" s="13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13"/>
      <c r="T5043" s="13"/>
      <c r="U5043" s="13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13"/>
      <c r="T5044" s="13"/>
      <c r="U5044" s="13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13"/>
      <c r="T5045" s="13"/>
      <c r="U5045" s="13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13"/>
      <c r="T5046" s="13"/>
      <c r="U5046" s="13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13"/>
      <c r="T5047" s="13"/>
      <c r="U5047" s="13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13"/>
      <c r="T5048" s="13"/>
      <c r="U5048" s="13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13"/>
      <c r="T5049" s="13"/>
      <c r="U5049" s="13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13"/>
      <c r="T5050" s="13"/>
      <c r="U5050" s="13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13"/>
      <c r="T5051" s="13"/>
      <c r="U5051" s="13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13"/>
      <c r="T5052" s="13"/>
      <c r="U5052" s="13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13"/>
      <c r="T5053" s="13"/>
      <c r="U5053" s="13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13"/>
      <c r="T5054" s="13"/>
      <c r="U5054" s="13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13"/>
      <c r="T5055" s="13"/>
      <c r="U5055" s="13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13"/>
      <c r="T5056" s="13"/>
      <c r="U5056" s="13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13"/>
      <c r="T5057" s="13"/>
      <c r="U5057" s="13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13"/>
      <c r="T5058" s="13"/>
      <c r="U5058" s="13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13"/>
      <c r="T5059" s="13"/>
      <c r="U5059" s="13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13"/>
      <c r="T5060" s="13"/>
      <c r="U5060" s="13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13"/>
      <c r="T5061" s="13"/>
      <c r="U5061" s="13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13"/>
      <c r="T5062" s="13"/>
      <c r="U5062" s="13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13"/>
      <c r="T5063" s="13"/>
      <c r="U5063" s="13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13"/>
      <c r="T5064" s="13"/>
      <c r="U5064" s="13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13"/>
      <c r="T5065" s="13"/>
      <c r="U5065" s="13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13"/>
      <c r="T5066" s="13"/>
      <c r="U5066" s="13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13"/>
      <c r="T5067" s="13"/>
      <c r="U5067" s="13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13"/>
      <c r="T5068" s="13"/>
      <c r="U5068" s="13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13"/>
      <c r="T5069" s="13"/>
      <c r="U5069" s="13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13"/>
      <c r="T5070" s="13"/>
      <c r="U5070" s="13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13"/>
      <c r="T5071" s="13"/>
      <c r="U5071" s="13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13"/>
      <c r="T5072" s="13"/>
      <c r="U5072" s="13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13"/>
      <c r="T5073" s="13"/>
      <c r="U5073" s="13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13"/>
      <c r="T5074" s="13"/>
      <c r="U5074" s="13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13"/>
      <c r="T5075" s="13"/>
      <c r="U5075" s="13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13"/>
      <c r="T5076" s="13"/>
      <c r="U5076" s="13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13"/>
      <c r="T5077" s="13"/>
      <c r="U5077" s="13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13"/>
      <c r="T5078" s="13"/>
      <c r="U5078" s="13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13"/>
      <c r="T5079" s="13"/>
      <c r="U5079" s="13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13"/>
      <c r="T5080" s="13"/>
      <c r="U5080" s="13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13"/>
      <c r="T5081" s="13"/>
      <c r="U5081" s="13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13"/>
      <c r="T5082" s="13"/>
      <c r="U5082" s="13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13"/>
      <c r="T5083" s="13"/>
      <c r="U5083" s="13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13"/>
      <c r="T5084" s="13"/>
      <c r="U5084" s="13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13"/>
      <c r="T5085" s="13"/>
      <c r="U5085" s="13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13"/>
      <c r="T5086" s="13"/>
      <c r="U5086" s="13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13"/>
      <c r="T5087" s="13"/>
      <c r="U5087" s="13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13"/>
      <c r="T5088" s="13"/>
      <c r="U5088" s="13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13"/>
      <c r="T5089" s="13"/>
      <c r="U5089" s="13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13"/>
      <c r="T5090" s="13"/>
      <c r="U5090" s="13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13"/>
      <c r="T5091" s="13"/>
      <c r="U5091" s="13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13"/>
      <c r="T5092" s="13"/>
      <c r="U5092" s="13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13"/>
      <c r="T5093" s="13"/>
      <c r="U5093" s="13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13"/>
      <c r="T5094" s="13"/>
      <c r="U5094" s="13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13"/>
      <c r="T5095" s="13"/>
      <c r="U5095" s="13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13"/>
      <c r="T5096" s="13"/>
      <c r="U5096" s="13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13"/>
      <c r="T5097" s="13"/>
      <c r="U5097" s="13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13"/>
      <c r="T5098" s="13"/>
      <c r="U5098" s="13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13"/>
      <c r="T5099" s="13"/>
      <c r="U5099" s="13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13"/>
      <c r="T5100" s="13"/>
      <c r="U5100" s="13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13"/>
      <c r="T5101" s="13"/>
      <c r="U5101" s="13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13"/>
      <c r="T5102" s="13"/>
      <c r="U5102" s="13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13"/>
      <c r="T5103" s="13"/>
      <c r="U5103" s="13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13"/>
      <c r="T5104" s="13"/>
      <c r="U5104" s="13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13"/>
      <c r="T5105" s="13"/>
      <c r="U5105" s="13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13"/>
      <c r="T5106" s="13"/>
      <c r="U5106" s="13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13"/>
      <c r="T5107" s="13"/>
      <c r="U5107" s="13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13"/>
      <c r="T5108" s="13"/>
      <c r="U5108" s="13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13"/>
      <c r="T5109" s="13"/>
      <c r="U5109" s="13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13"/>
      <c r="T5110" s="13"/>
      <c r="U5110" s="13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13"/>
      <c r="T5111" s="13"/>
      <c r="U5111" s="13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13"/>
      <c r="T5112" s="13"/>
      <c r="U5112" s="13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13"/>
      <c r="T5113" s="13"/>
      <c r="U5113" s="13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13"/>
      <c r="T5114" s="13"/>
      <c r="U5114" s="13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13"/>
      <c r="T5115" s="13"/>
      <c r="U5115" s="13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13"/>
      <c r="T5116" s="13"/>
      <c r="U5116" s="13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13"/>
      <c r="T5117" s="13"/>
      <c r="U5117" s="13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13"/>
      <c r="T5118" s="13"/>
      <c r="U5118" s="13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13"/>
      <c r="T5119" s="13"/>
      <c r="U5119" s="13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13"/>
      <c r="T5120" s="13"/>
      <c r="U5120" s="13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13"/>
      <c r="T5121" s="13"/>
      <c r="U5121" s="13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13"/>
      <c r="T5122" s="13"/>
      <c r="U5122" s="13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13"/>
      <c r="T5123" s="13"/>
      <c r="U5123" s="13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13"/>
      <c r="T5124" s="13"/>
      <c r="U5124" s="13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13"/>
      <c r="T5125" s="13"/>
      <c r="U5125" s="13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13"/>
      <c r="T5126" s="13"/>
      <c r="U5126" s="13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13"/>
      <c r="T5127" s="13"/>
      <c r="U5127" s="13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13"/>
      <c r="T5128" s="13"/>
      <c r="U5128" s="13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13"/>
      <c r="T5129" s="13"/>
      <c r="U5129" s="13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13"/>
      <c r="T5130" s="13"/>
      <c r="U5130" s="13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13"/>
      <c r="T5131" s="13"/>
      <c r="U5131" s="13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13"/>
      <c r="T5132" s="13"/>
      <c r="U5132" s="13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13"/>
      <c r="T5133" s="13"/>
      <c r="U5133" s="13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13"/>
      <c r="T5134" s="13"/>
      <c r="U5134" s="13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13"/>
      <c r="T5135" s="13"/>
      <c r="U5135" s="13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13"/>
      <c r="T5136" s="13"/>
      <c r="U5136" s="13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13"/>
      <c r="T5137" s="13"/>
      <c r="U5137" s="13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13"/>
      <c r="T5138" s="13"/>
      <c r="U5138" s="13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13"/>
      <c r="T5139" s="13"/>
      <c r="U5139" s="13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13"/>
      <c r="T5140" s="13"/>
      <c r="U5140" s="13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13"/>
      <c r="T5141" s="13"/>
      <c r="U5141" s="13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13"/>
      <c r="T5142" s="13"/>
      <c r="U5142" s="13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13"/>
      <c r="T5143" s="13"/>
      <c r="U5143" s="13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13"/>
      <c r="T5144" s="13"/>
      <c r="U5144" s="13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13"/>
      <c r="T5145" s="13"/>
      <c r="U5145" s="13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13"/>
      <c r="T5146" s="13"/>
      <c r="U5146" s="13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13"/>
      <c r="T5147" s="13"/>
      <c r="U5147" s="13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13"/>
      <c r="T5148" s="13"/>
      <c r="U5148" s="13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13"/>
      <c r="T5149" s="13"/>
      <c r="U5149" s="13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13"/>
      <c r="T5150" s="13"/>
      <c r="U5150" s="13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13"/>
      <c r="T5151" s="13"/>
      <c r="U5151" s="13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13"/>
      <c r="T5152" s="13"/>
      <c r="U5152" s="13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13"/>
      <c r="T5153" s="13"/>
      <c r="U5153" s="13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13"/>
      <c r="T5154" s="13"/>
      <c r="U5154" s="13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13"/>
      <c r="T5155" s="13"/>
      <c r="U5155" s="13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13"/>
      <c r="T5156" s="13"/>
      <c r="U5156" s="13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13"/>
      <c r="T5157" s="13"/>
      <c r="U5157" s="13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13"/>
      <c r="T5158" s="13"/>
      <c r="U5158" s="13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13"/>
      <c r="T5159" s="13"/>
      <c r="U5159" s="13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13"/>
      <c r="T5160" s="13"/>
      <c r="U5160" s="13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13"/>
      <c r="T5161" s="13"/>
      <c r="U5161" s="13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13"/>
      <c r="T5162" s="13"/>
      <c r="U5162" s="13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13"/>
      <c r="T5163" s="13"/>
      <c r="U5163" s="13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13"/>
      <c r="T5164" s="13"/>
      <c r="U5164" s="13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13"/>
      <c r="T5165" s="13"/>
      <c r="U5165" s="13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13"/>
      <c r="T5166" s="13"/>
      <c r="U5166" s="13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13"/>
      <c r="T5167" s="13"/>
      <c r="U5167" s="13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13"/>
      <c r="T5168" s="13"/>
      <c r="U5168" s="13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13"/>
      <c r="T5169" s="13"/>
      <c r="U5169" s="13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13"/>
      <c r="T5170" s="13"/>
      <c r="U5170" s="13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13"/>
      <c r="T5171" s="13"/>
      <c r="U5171" s="13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13"/>
      <c r="T5172" s="13"/>
      <c r="U5172" s="13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13"/>
      <c r="T5173" s="13"/>
      <c r="U5173" s="13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13"/>
      <c r="T5174" s="13"/>
      <c r="U5174" s="13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13"/>
      <c r="T5175" s="13"/>
      <c r="U5175" s="13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13"/>
      <c r="T5176" s="13"/>
      <c r="U5176" s="13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13"/>
      <c r="T5177" s="13"/>
      <c r="U5177" s="13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13"/>
      <c r="T5178" s="13"/>
      <c r="U5178" s="13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13"/>
      <c r="T5179" s="13"/>
      <c r="U5179" s="13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13"/>
      <c r="T5180" s="13"/>
      <c r="U5180" s="13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13"/>
      <c r="T5181" s="13"/>
      <c r="U5181" s="13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13"/>
      <c r="T5182" s="13"/>
      <c r="U5182" s="13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13"/>
      <c r="T5183" s="13"/>
      <c r="U5183" s="13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13"/>
      <c r="T5184" s="13"/>
      <c r="U5184" s="13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13"/>
      <c r="T5185" s="13"/>
      <c r="U5185" s="13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13"/>
      <c r="T5186" s="13"/>
      <c r="U5186" s="13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13"/>
      <c r="T5187" s="13"/>
      <c r="U5187" s="13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13"/>
      <c r="T5188" s="13"/>
      <c r="U5188" s="13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13"/>
      <c r="T5189" s="13"/>
      <c r="U5189" s="13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13"/>
      <c r="T5190" s="13"/>
      <c r="U5190" s="13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13"/>
      <c r="T5191" s="13"/>
      <c r="U5191" s="13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13"/>
      <c r="T5192" s="13"/>
      <c r="U5192" s="13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13"/>
      <c r="T5193" s="13"/>
      <c r="U5193" s="13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13"/>
      <c r="T5194" s="13"/>
      <c r="U5194" s="13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13"/>
      <c r="T5195" s="13"/>
      <c r="U5195" s="13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13"/>
      <c r="T5196" s="13"/>
      <c r="U5196" s="13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13"/>
      <c r="T5197" s="13"/>
      <c r="U5197" s="13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13"/>
      <c r="T5198" s="13"/>
      <c r="U5198" s="13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13"/>
      <c r="T5199" s="13"/>
      <c r="U5199" s="13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13"/>
      <c r="T5200" s="13"/>
      <c r="U5200" s="13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13"/>
      <c r="T5201" s="13"/>
      <c r="U5201" s="13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13"/>
      <c r="T5202" s="13"/>
      <c r="U5202" s="13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13"/>
      <c r="T5203" s="13"/>
      <c r="U5203" s="13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13"/>
      <c r="T5204" s="13"/>
      <c r="U5204" s="13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13"/>
      <c r="T5205" s="13"/>
      <c r="U5205" s="13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13"/>
      <c r="T5206" s="13"/>
      <c r="U5206" s="13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13"/>
      <c r="T5207" s="13"/>
      <c r="U5207" s="13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13"/>
      <c r="T5208" s="13"/>
      <c r="U5208" s="13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13"/>
      <c r="T5209" s="13"/>
      <c r="U5209" s="13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13"/>
      <c r="T5210" s="13"/>
      <c r="U5210" s="13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13"/>
      <c r="T5211" s="13"/>
      <c r="U5211" s="13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13"/>
      <c r="T5212" s="13"/>
      <c r="U5212" s="13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13"/>
      <c r="T5213" s="13"/>
      <c r="U5213" s="13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13"/>
      <c r="T5214" s="13"/>
      <c r="U5214" s="13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13"/>
      <c r="T5215" s="13"/>
      <c r="U5215" s="13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13"/>
      <c r="T5216" s="13"/>
      <c r="U5216" s="13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13"/>
      <c r="T5217" s="13"/>
      <c r="U5217" s="13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13"/>
      <c r="T5218" s="13"/>
      <c r="U5218" s="13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13"/>
      <c r="T5219" s="13"/>
      <c r="U5219" s="13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13"/>
      <c r="T5220" s="13"/>
      <c r="U5220" s="13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13"/>
      <c r="T5221" s="13"/>
      <c r="U5221" s="13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13"/>
      <c r="T5222" s="13"/>
      <c r="U5222" s="13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13"/>
      <c r="T5223" s="13"/>
      <c r="U5223" s="13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13"/>
      <c r="T5224" s="13"/>
      <c r="U5224" s="13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13"/>
      <c r="T5225" s="13"/>
      <c r="U5225" s="13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13"/>
      <c r="T5226" s="13"/>
      <c r="U5226" s="13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13"/>
      <c r="T5227" s="13"/>
      <c r="U5227" s="13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13"/>
      <c r="T5228" s="13"/>
      <c r="U5228" s="13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13"/>
      <c r="T5229" s="13"/>
      <c r="U5229" s="13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13"/>
      <c r="T5230" s="13"/>
      <c r="U5230" s="13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13"/>
      <c r="T5231" s="13"/>
      <c r="U5231" s="13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13"/>
      <c r="T5232" s="13"/>
      <c r="U5232" s="13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13"/>
      <c r="T5233" s="13"/>
      <c r="U5233" s="13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13"/>
      <c r="T5234" s="13"/>
      <c r="U5234" s="13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13"/>
      <c r="T5235" s="13"/>
      <c r="U5235" s="13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13"/>
      <c r="T5236" s="13"/>
      <c r="U5236" s="13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13"/>
      <c r="T5237" s="13"/>
      <c r="U5237" s="13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13"/>
      <c r="T5238" s="13"/>
      <c r="U5238" s="13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13"/>
      <c r="T5239" s="13"/>
      <c r="U5239" s="13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13"/>
      <c r="T5240" s="13"/>
      <c r="U5240" s="13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13"/>
      <c r="T5241" s="13"/>
      <c r="U5241" s="13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13"/>
      <c r="T5242" s="13"/>
      <c r="U5242" s="13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13"/>
      <c r="T5243" s="13"/>
      <c r="U5243" s="13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13"/>
      <c r="T5244" s="13"/>
      <c r="U5244" s="13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13"/>
      <c r="T5245" s="13"/>
      <c r="U5245" s="13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13"/>
      <c r="T5246" s="13"/>
      <c r="U5246" s="13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13"/>
      <c r="T5247" s="13"/>
      <c r="U5247" s="13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13"/>
      <c r="T5248" s="13"/>
      <c r="U5248" s="13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13"/>
      <c r="T5249" s="13"/>
      <c r="U5249" s="13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13"/>
      <c r="T5250" s="13"/>
      <c r="U5250" s="13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13"/>
      <c r="T5251" s="13"/>
      <c r="U5251" s="13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13"/>
      <c r="T5252" s="13"/>
      <c r="U5252" s="13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13"/>
      <c r="T5253" s="13"/>
      <c r="U5253" s="13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13"/>
      <c r="T5254" s="13"/>
      <c r="U5254" s="13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13"/>
      <c r="T5255" s="13"/>
      <c r="U5255" s="13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13"/>
      <c r="T5256" s="13"/>
      <c r="U5256" s="13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13"/>
      <c r="T5257" s="13"/>
      <c r="U5257" s="13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13"/>
      <c r="T5258" s="13"/>
      <c r="U5258" s="13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13"/>
      <c r="T5259" s="13"/>
      <c r="U5259" s="13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13"/>
      <c r="T5260" s="13"/>
      <c r="U5260" s="13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13"/>
      <c r="T5261" s="13"/>
      <c r="U5261" s="13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13"/>
      <c r="T5262" s="13"/>
      <c r="U5262" s="13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13"/>
      <c r="T5263" s="13"/>
      <c r="U5263" s="13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13"/>
      <c r="T5264" s="13"/>
      <c r="U5264" s="13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13"/>
      <c r="T5265" s="13"/>
      <c r="U5265" s="13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13"/>
      <c r="T5266" s="13"/>
      <c r="U5266" s="13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13"/>
      <c r="T5267" s="13"/>
      <c r="U5267" s="13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13"/>
      <c r="T5268" s="13"/>
      <c r="U5268" s="13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13"/>
      <c r="T5269" s="13"/>
      <c r="U5269" s="13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13"/>
      <c r="T5270" s="13"/>
      <c r="U5270" s="13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13"/>
      <c r="T5271" s="13"/>
      <c r="U5271" s="13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13"/>
      <c r="T5272" s="13"/>
      <c r="U5272" s="13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13"/>
      <c r="T5273" s="13"/>
      <c r="U5273" s="13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13"/>
      <c r="T5274" s="13"/>
      <c r="U5274" s="13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13"/>
      <c r="T5275" s="13"/>
      <c r="U5275" s="13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13"/>
      <c r="T5276" s="13"/>
      <c r="U5276" s="13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13"/>
      <c r="T5277" s="13"/>
      <c r="U5277" s="13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13"/>
      <c r="T5278" s="13"/>
      <c r="U5278" s="13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13"/>
      <c r="T5279" s="13"/>
      <c r="U5279" s="13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13"/>
      <c r="T5280" s="13"/>
      <c r="U5280" s="13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13"/>
      <c r="T5281" s="13"/>
      <c r="U5281" s="13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13"/>
      <c r="T5282" s="13"/>
      <c r="U5282" s="13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13"/>
      <c r="T5283" s="13"/>
      <c r="U5283" s="13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13"/>
      <c r="T5284" s="13"/>
      <c r="U5284" s="13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13"/>
      <c r="T5285" s="13"/>
      <c r="U5285" s="13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13"/>
      <c r="T5286" s="13"/>
      <c r="U5286" s="13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13"/>
      <c r="T5287" s="13"/>
      <c r="U5287" s="13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13"/>
      <c r="T5288" s="13"/>
      <c r="U5288" s="13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13"/>
      <c r="T5289" s="13"/>
      <c r="U5289" s="13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13"/>
      <c r="T5290" s="13"/>
      <c r="U5290" s="13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13"/>
      <c r="T5291" s="13"/>
      <c r="U5291" s="13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13"/>
      <c r="T5292" s="13"/>
      <c r="U5292" s="13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13"/>
      <c r="T5293" s="13"/>
      <c r="U5293" s="13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13"/>
      <c r="T5294" s="13"/>
      <c r="U5294" s="13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13"/>
      <c r="T5295" s="13"/>
      <c r="U5295" s="13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13"/>
      <c r="T5296" s="13"/>
      <c r="U5296" s="13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13"/>
      <c r="T5297" s="13"/>
      <c r="U5297" s="13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13"/>
      <c r="T5298" s="13"/>
      <c r="U5298" s="13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13"/>
      <c r="T5299" s="13"/>
      <c r="U5299" s="13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13"/>
      <c r="T5300" s="13"/>
      <c r="U5300" s="13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13"/>
      <c r="T5301" s="13"/>
      <c r="U5301" s="13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13"/>
      <c r="T5302" s="13"/>
      <c r="U5302" s="13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13"/>
      <c r="T5303" s="13"/>
      <c r="U5303" s="13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13"/>
      <c r="T5304" s="13"/>
      <c r="U5304" s="13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13"/>
      <c r="T5305" s="13"/>
      <c r="U5305" s="13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13"/>
      <c r="T5306" s="13"/>
      <c r="U5306" s="13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13"/>
      <c r="T5307" s="13"/>
      <c r="U5307" s="13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13"/>
      <c r="T5308" s="13"/>
      <c r="U5308" s="13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13"/>
      <c r="T5309" s="13"/>
      <c r="U5309" s="13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13"/>
      <c r="T5310" s="13"/>
      <c r="U5310" s="13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13"/>
      <c r="T5311" s="13"/>
      <c r="U5311" s="13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13"/>
      <c r="T5312" s="13"/>
      <c r="U5312" s="13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13"/>
      <c r="T5313" s="13"/>
      <c r="U5313" s="13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13"/>
      <c r="T5314" s="13"/>
      <c r="U5314" s="13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13"/>
      <c r="T5315" s="13"/>
      <c r="U5315" s="13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13"/>
      <c r="T5316" s="13"/>
      <c r="U5316" s="13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13"/>
      <c r="T5317" s="13"/>
      <c r="U5317" s="13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13"/>
      <c r="T5318" s="13"/>
      <c r="U5318" s="13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13"/>
      <c r="T5319" s="13"/>
      <c r="U5319" s="13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13"/>
      <c r="T5320" s="13"/>
      <c r="U5320" s="13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13"/>
      <c r="T5321" s="13"/>
      <c r="U5321" s="13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13"/>
      <c r="T5322" s="13"/>
      <c r="U5322" s="13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13"/>
      <c r="T5323" s="13"/>
      <c r="U5323" s="13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13"/>
      <c r="T5324" s="13"/>
      <c r="U5324" s="13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13"/>
      <c r="T5325" s="13"/>
      <c r="U5325" s="13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13"/>
      <c r="T5326" s="13"/>
      <c r="U5326" s="13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13"/>
      <c r="T5327" s="13"/>
      <c r="U5327" s="13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13"/>
      <c r="T5328" s="13"/>
      <c r="U5328" s="13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13"/>
      <c r="T5329" s="13"/>
      <c r="U5329" s="13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13"/>
      <c r="T5330" s="13"/>
      <c r="U5330" s="13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13"/>
      <c r="T5331" s="13"/>
      <c r="U5331" s="13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13"/>
      <c r="T5332" s="13"/>
      <c r="U5332" s="13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13"/>
      <c r="T5333" s="13"/>
      <c r="U5333" s="13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13"/>
      <c r="T5334" s="13"/>
      <c r="U5334" s="13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13"/>
      <c r="T5335" s="13"/>
      <c r="U5335" s="13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13"/>
      <c r="T5336" s="13"/>
      <c r="U5336" s="13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13"/>
      <c r="T5337" s="13"/>
      <c r="U5337" s="13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13"/>
      <c r="T5338" s="13"/>
      <c r="U5338" s="13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13"/>
      <c r="T5339" s="13"/>
      <c r="U5339" s="13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13"/>
      <c r="T5340" s="13"/>
      <c r="U5340" s="13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13"/>
      <c r="T5341" s="13"/>
      <c r="U5341" s="13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13"/>
      <c r="T5342" s="13"/>
      <c r="U5342" s="13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13"/>
      <c r="T5343" s="13"/>
      <c r="U5343" s="13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13"/>
      <c r="T5344" s="13"/>
      <c r="U5344" s="13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13"/>
      <c r="T5345" s="13"/>
      <c r="U5345" s="13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13"/>
      <c r="T5346" s="13"/>
      <c r="U5346" s="13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13"/>
      <c r="T5347" s="13"/>
      <c r="U5347" s="13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13"/>
      <c r="T5348" s="13"/>
      <c r="U5348" s="13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13"/>
      <c r="T5349" s="13"/>
      <c r="U5349" s="13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13"/>
      <c r="T5350" s="13"/>
      <c r="U5350" s="13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13"/>
      <c r="T5351" s="13"/>
      <c r="U5351" s="13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13"/>
      <c r="T5352" s="13"/>
      <c r="U5352" s="13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13"/>
      <c r="T5353" s="13"/>
      <c r="U5353" s="13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13"/>
      <c r="T5354" s="13"/>
      <c r="U5354" s="13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13"/>
      <c r="T5355" s="13"/>
      <c r="U5355" s="13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13"/>
      <c r="T5356" s="13"/>
      <c r="U5356" s="13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13"/>
      <c r="T5357" s="13"/>
      <c r="U5357" s="13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13"/>
      <c r="T5358" s="13"/>
      <c r="U5358" s="13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13"/>
      <c r="T5359" s="13"/>
      <c r="U5359" s="13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13"/>
      <c r="T5360" s="13"/>
      <c r="U5360" s="13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13"/>
      <c r="T5361" s="13"/>
      <c r="U5361" s="13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13"/>
      <c r="T5362" s="13"/>
      <c r="U5362" s="13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13"/>
      <c r="T5363" s="13"/>
      <c r="U5363" s="13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13"/>
      <c r="T5364" s="13"/>
      <c r="U5364" s="13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13"/>
      <c r="T5365" s="13"/>
      <c r="U5365" s="13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13"/>
      <c r="T5366" s="13"/>
      <c r="U5366" s="13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13"/>
      <c r="T5367" s="13"/>
      <c r="U5367" s="13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13"/>
      <c r="T5368" s="13"/>
      <c r="U5368" s="13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13"/>
      <c r="T5369" s="13"/>
      <c r="U5369" s="13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13"/>
      <c r="T5370" s="13"/>
      <c r="U5370" s="13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13"/>
      <c r="T5371" s="13"/>
      <c r="U5371" s="13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13"/>
      <c r="T5372" s="13"/>
      <c r="U5372" s="13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13"/>
      <c r="T5373" s="13"/>
      <c r="U5373" s="13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13"/>
      <c r="T5374" s="13"/>
      <c r="U5374" s="13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13"/>
      <c r="T5375" s="13"/>
      <c r="U5375" s="13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13"/>
      <c r="T5376" s="13"/>
      <c r="U5376" s="13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13"/>
      <c r="T5377" s="13"/>
      <c r="U5377" s="13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13"/>
      <c r="T5378" s="13"/>
      <c r="U5378" s="13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13"/>
      <c r="T5379" s="13"/>
      <c r="U5379" s="13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13"/>
      <c r="T5380" s="13"/>
      <c r="U5380" s="13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13"/>
      <c r="T5381" s="13"/>
      <c r="U5381" s="13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13"/>
      <c r="T5382" s="13"/>
      <c r="U5382" s="13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13"/>
      <c r="T5383" s="13"/>
      <c r="U5383" s="13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13"/>
      <c r="T5384" s="13"/>
      <c r="U5384" s="13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13"/>
      <c r="T5385" s="13"/>
      <c r="U5385" s="13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13"/>
      <c r="T5386" s="13"/>
      <c r="U5386" s="13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13"/>
      <c r="T5387" s="13"/>
      <c r="U5387" s="13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13"/>
      <c r="T5388" s="13"/>
      <c r="U5388" s="13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13"/>
      <c r="T5389" s="13"/>
      <c r="U5389" s="13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13"/>
      <c r="T5390" s="13"/>
      <c r="U5390" s="13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13"/>
      <c r="T5391" s="13"/>
      <c r="U5391" s="13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13"/>
      <c r="T5392" s="13"/>
      <c r="U5392" s="13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13"/>
      <c r="T5393" s="13"/>
      <c r="U5393" s="13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13"/>
      <c r="T5394" s="13"/>
      <c r="U5394" s="13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13"/>
      <c r="T5395" s="13"/>
      <c r="U5395" s="13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13"/>
      <c r="T5396" s="13"/>
      <c r="U5396" s="13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13"/>
      <c r="T5397" s="13"/>
      <c r="U5397" s="13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13"/>
      <c r="T5398" s="13"/>
      <c r="U5398" s="13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13"/>
      <c r="T5399" s="13"/>
      <c r="U5399" s="13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13"/>
      <c r="T5400" s="13"/>
      <c r="U5400" s="13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13"/>
      <c r="T5401" s="13"/>
      <c r="U5401" s="13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13"/>
      <c r="T5402" s="13"/>
      <c r="U5402" s="13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13"/>
      <c r="T5403" s="13"/>
      <c r="U5403" s="13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13"/>
      <c r="T5404" s="13"/>
      <c r="U5404" s="13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13"/>
      <c r="T5405" s="13"/>
      <c r="U5405" s="13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13"/>
      <c r="T5406" s="13"/>
      <c r="U5406" s="13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13"/>
      <c r="T5407" s="13"/>
      <c r="U5407" s="13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13"/>
      <c r="T5408" s="13"/>
      <c r="U5408" s="13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13"/>
      <c r="T5409" s="13"/>
      <c r="U5409" s="13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13"/>
      <c r="T5410" s="13"/>
      <c r="U5410" s="13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13"/>
      <c r="T5411" s="13"/>
      <c r="U5411" s="13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13"/>
      <c r="T5412" s="13"/>
      <c r="U5412" s="13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13"/>
      <c r="T5413" s="13"/>
      <c r="U5413" s="13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13"/>
      <c r="T5414" s="13"/>
      <c r="U5414" s="13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13"/>
      <c r="T5415" s="13"/>
      <c r="U5415" s="13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13"/>
      <c r="T5416" s="13"/>
      <c r="U5416" s="13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13"/>
      <c r="T5417" s="13"/>
      <c r="U5417" s="13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13"/>
      <c r="T5418" s="13"/>
      <c r="U5418" s="13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13"/>
      <c r="T5419" s="13"/>
      <c r="U5419" s="13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13"/>
      <c r="T5420" s="13"/>
      <c r="U5420" s="13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13"/>
      <c r="T5421" s="13"/>
      <c r="U5421" s="13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13"/>
      <c r="T5422" s="13"/>
      <c r="U5422" s="13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13"/>
      <c r="T5423" s="13"/>
      <c r="U5423" s="13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13"/>
      <c r="T5424" s="13"/>
      <c r="U5424" s="13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13"/>
      <c r="T5425" s="13"/>
      <c r="U5425" s="13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13"/>
      <c r="T5426" s="13"/>
      <c r="U5426" s="13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13"/>
      <c r="T5427" s="13"/>
      <c r="U5427" s="13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13"/>
      <c r="T5428" s="13"/>
      <c r="U5428" s="13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13"/>
      <c r="T5429" s="13"/>
      <c r="U5429" s="13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13"/>
      <c r="T5430" s="13"/>
      <c r="U5430" s="13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13"/>
      <c r="T5431" s="13"/>
      <c r="U5431" s="13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13"/>
      <c r="T5432" s="13"/>
      <c r="U5432" s="13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13"/>
      <c r="T5433" s="13"/>
      <c r="U5433" s="13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13"/>
      <c r="T5434" s="13"/>
      <c r="U5434" s="13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13"/>
      <c r="T5435" s="13"/>
      <c r="U5435" s="13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13"/>
      <c r="T5436" s="13"/>
      <c r="U5436" s="13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13"/>
      <c r="T5437" s="13"/>
      <c r="U5437" s="13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13"/>
      <c r="T5438" s="13"/>
      <c r="U5438" s="13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13"/>
      <c r="T5439" s="13"/>
      <c r="U5439" s="13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13"/>
      <c r="T5440" s="13"/>
      <c r="U5440" s="13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13"/>
      <c r="T5441" s="13"/>
      <c r="U5441" s="13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13"/>
      <c r="T5442" s="13"/>
      <c r="U5442" s="13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13"/>
      <c r="T5443" s="13"/>
      <c r="U5443" s="13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13"/>
      <c r="T5444" s="13"/>
      <c r="U5444" s="13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13"/>
      <c r="T5445" s="13"/>
      <c r="U5445" s="13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13"/>
      <c r="T5446" s="13"/>
      <c r="U5446" s="13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13"/>
      <c r="T5447" s="13"/>
      <c r="U5447" s="13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13"/>
      <c r="T5448" s="13"/>
      <c r="U5448" s="13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13"/>
      <c r="T5449" s="13"/>
      <c r="U5449" s="13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13"/>
      <c r="T5450" s="13"/>
      <c r="U5450" s="13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13"/>
      <c r="T5451" s="13"/>
      <c r="U5451" s="13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13"/>
      <c r="T5452" s="13"/>
      <c r="U5452" s="13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13"/>
      <c r="T5453" s="13"/>
      <c r="U5453" s="13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13"/>
      <c r="T5454" s="13"/>
      <c r="U5454" s="13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13"/>
      <c r="T5455" s="13"/>
      <c r="U5455" s="13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13"/>
      <c r="T5456" s="13"/>
      <c r="U5456" s="13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13"/>
      <c r="T5457" s="13"/>
      <c r="U5457" s="13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13"/>
      <c r="T5458" s="13"/>
      <c r="U5458" s="13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13"/>
      <c r="T5459" s="13"/>
      <c r="U5459" s="13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13"/>
      <c r="T5460" s="13"/>
      <c r="U5460" s="13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13"/>
      <c r="T5461" s="13"/>
      <c r="U5461" s="13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13"/>
      <c r="T5462" s="13"/>
      <c r="U5462" s="13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13"/>
      <c r="T5463" s="13"/>
      <c r="U5463" s="13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13"/>
      <c r="T5464" s="13"/>
      <c r="U5464" s="13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13"/>
      <c r="T5465" s="13"/>
      <c r="U5465" s="13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13"/>
      <c r="T5466" s="13"/>
      <c r="U5466" s="13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13"/>
      <c r="T5467" s="13"/>
      <c r="U5467" s="13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13"/>
      <c r="T5468" s="13"/>
      <c r="U5468" s="13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13"/>
      <c r="T5469" s="13"/>
      <c r="U5469" s="13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13"/>
      <c r="T5470" s="13"/>
      <c r="U5470" s="13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13"/>
      <c r="T5471" s="13"/>
      <c r="U5471" s="13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13"/>
      <c r="T5472" s="13"/>
      <c r="U5472" s="13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13"/>
      <c r="T5473" s="13"/>
      <c r="U5473" s="13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13"/>
      <c r="T5474" s="13"/>
      <c r="U5474" s="13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13"/>
      <c r="T5475" s="13"/>
      <c r="U5475" s="13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13"/>
      <c r="T5476" s="13"/>
      <c r="U5476" s="13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13"/>
      <c r="T5477" s="13"/>
      <c r="U5477" s="13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13"/>
      <c r="T5478" s="13"/>
      <c r="U5478" s="13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13"/>
      <c r="T5479" s="13"/>
      <c r="U5479" s="13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13"/>
      <c r="T5480" s="13"/>
      <c r="U5480" s="13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13"/>
      <c r="T5481" s="13"/>
      <c r="U5481" s="13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13"/>
      <c r="T5482" s="13"/>
      <c r="U5482" s="13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13"/>
      <c r="T5483" s="13"/>
      <c r="U5483" s="13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13"/>
      <c r="T5484" s="13"/>
      <c r="U5484" s="13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13"/>
      <c r="T5485" s="13"/>
      <c r="U5485" s="13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13"/>
      <c r="T5486" s="13"/>
      <c r="U5486" s="13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13"/>
      <c r="T5487" s="13"/>
      <c r="U5487" s="13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13"/>
      <c r="T5488" s="13"/>
      <c r="U5488" s="13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13"/>
      <c r="T5489" s="13"/>
      <c r="U5489" s="13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13"/>
      <c r="T5490" s="13"/>
      <c r="U5490" s="13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13"/>
      <c r="T5491" s="13"/>
      <c r="U5491" s="13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13"/>
      <c r="T5492" s="13"/>
      <c r="U5492" s="13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13"/>
      <c r="T5493" s="13"/>
      <c r="U5493" s="13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13"/>
      <c r="T5494" s="13"/>
      <c r="U5494" s="13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13"/>
      <c r="T5495" s="13"/>
      <c r="U5495" s="13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13"/>
      <c r="T5496" s="13"/>
      <c r="U5496" s="13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13"/>
      <c r="T5497" s="13"/>
      <c r="U5497" s="13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13"/>
      <c r="T5498" s="13"/>
      <c r="U5498" s="13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13"/>
      <c r="T5499" s="13"/>
      <c r="U5499" s="13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13"/>
      <c r="T5500" s="13"/>
      <c r="U5500" s="13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13"/>
      <c r="T5501" s="13"/>
      <c r="U5501" s="13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13"/>
      <c r="T5502" s="13"/>
      <c r="U5502" s="13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13"/>
      <c r="T5503" s="13"/>
      <c r="U5503" s="13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13"/>
      <c r="T5504" s="13"/>
      <c r="U5504" s="13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13"/>
      <c r="T5505" s="13"/>
      <c r="U5505" s="13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13"/>
      <c r="T5506" s="13"/>
      <c r="U5506" s="13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13"/>
      <c r="T5507" s="13"/>
      <c r="U5507" s="13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13"/>
      <c r="T5508" s="13"/>
      <c r="U5508" s="13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13"/>
      <c r="T5509" s="13"/>
      <c r="U5509" s="13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13"/>
      <c r="T5510" s="13"/>
      <c r="U5510" s="13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13"/>
      <c r="T5511" s="13"/>
      <c r="U5511" s="13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13"/>
      <c r="T5512" s="13"/>
      <c r="U5512" s="13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13"/>
      <c r="T5513" s="13"/>
      <c r="U5513" s="13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13"/>
      <c r="T5514" s="13"/>
      <c r="U5514" s="13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13"/>
      <c r="T5515" s="13"/>
      <c r="U5515" s="13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13"/>
      <c r="T5516" s="13"/>
      <c r="U5516" s="13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13"/>
      <c r="T5517" s="13"/>
      <c r="U5517" s="13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13"/>
      <c r="T5518" s="13"/>
      <c r="U5518" s="13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13"/>
      <c r="T5519" s="13"/>
      <c r="U5519" s="13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13"/>
      <c r="T5520" s="13"/>
      <c r="U5520" s="13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13"/>
      <c r="T5521" s="13"/>
      <c r="U5521" s="13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13"/>
      <c r="T5522" s="13"/>
      <c r="U5522" s="13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13"/>
      <c r="T5523" s="13"/>
      <c r="U5523" s="13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13"/>
      <c r="T5524" s="13"/>
      <c r="U5524" s="13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13"/>
      <c r="T5525" s="13"/>
      <c r="U5525" s="13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13"/>
      <c r="T5526" s="13"/>
      <c r="U5526" s="13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13"/>
      <c r="T5527" s="13"/>
      <c r="U5527" s="13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13"/>
      <c r="T5528" s="13"/>
      <c r="U5528" s="13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13"/>
      <c r="T5529" s="13"/>
      <c r="U5529" s="13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13"/>
      <c r="T5530" s="13"/>
      <c r="U5530" s="13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13"/>
      <c r="T5531" s="13"/>
      <c r="U5531" s="13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13"/>
      <c r="T5532" s="13"/>
      <c r="U5532" s="13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13"/>
      <c r="T5533" s="13"/>
      <c r="U5533" s="13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13"/>
      <c r="T5534" s="13"/>
      <c r="U5534" s="13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13"/>
      <c r="T5535" s="13"/>
      <c r="U5535" s="13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13"/>
      <c r="T5536" s="13"/>
      <c r="U5536" s="13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13"/>
      <c r="T5537" s="13"/>
      <c r="U5537" s="13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13"/>
      <c r="T5538" s="13"/>
      <c r="U5538" s="13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13"/>
      <c r="T5539" s="13"/>
      <c r="U5539" s="13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13"/>
      <c r="T5540" s="13"/>
      <c r="U5540" s="13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13"/>
      <c r="T5541" s="13"/>
      <c r="U5541" s="13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13"/>
      <c r="T5542" s="13"/>
      <c r="U5542" s="13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13"/>
      <c r="T5543" s="13"/>
      <c r="U5543" s="13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13"/>
      <c r="T5544" s="13"/>
      <c r="U5544" s="13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13"/>
      <c r="T5545" s="13"/>
      <c r="U5545" s="13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13"/>
      <c r="T5546" s="13"/>
      <c r="U5546" s="13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13"/>
      <c r="T5547" s="13"/>
      <c r="U5547" s="13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13"/>
      <c r="T5548" s="13"/>
      <c r="U5548" s="13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13"/>
      <c r="T5549" s="13"/>
      <c r="U5549" s="13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13"/>
      <c r="T5550" s="13"/>
      <c r="U5550" s="13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13"/>
      <c r="T5551" s="13"/>
      <c r="U5551" s="13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13"/>
      <c r="T5552" s="13"/>
      <c r="U5552" s="13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13"/>
      <c r="T5553" s="13"/>
      <c r="U5553" s="13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13"/>
      <c r="T5554" s="13"/>
      <c r="U5554" s="13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13"/>
      <c r="T5555" s="13"/>
      <c r="U5555" s="13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13"/>
      <c r="T5556" s="13"/>
      <c r="U5556" s="13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13"/>
      <c r="T5557" s="13"/>
      <c r="U5557" s="13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13"/>
      <c r="T5558" s="13"/>
      <c r="U5558" s="13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13"/>
      <c r="T5559" s="13"/>
      <c r="U5559" s="13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13"/>
      <c r="T5560" s="13"/>
      <c r="U5560" s="13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13"/>
      <c r="T5561" s="13"/>
      <c r="U5561" s="13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13"/>
      <c r="T5562" s="13"/>
      <c r="U5562" s="13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13"/>
      <c r="T5563" s="13"/>
      <c r="U5563" s="13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13"/>
      <c r="T5564" s="13"/>
      <c r="U5564" s="13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13"/>
      <c r="T5565" s="13"/>
      <c r="U5565" s="13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13"/>
      <c r="T5566" s="13"/>
      <c r="U5566" s="13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13"/>
      <c r="T5567" s="13"/>
      <c r="U5567" s="13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13"/>
      <c r="T5568" s="13"/>
      <c r="U5568" s="13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13"/>
      <c r="T5569" s="13"/>
      <c r="U5569" s="13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13"/>
      <c r="T5570" s="13"/>
      <c r="U5570" s="13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13"/>
      <c r="T5571" s="13"/>
      <c r="U5571" s="13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13"/>
      <c r="T5572" s="13"/>
      <c r="U5572" s="13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13"/>
      <c r="T5573" s="13"/>
      <c r="U5573" s="13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13"/>
      <c r="T5574" s="13"/>
      <c r="U5574" s="13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13"/>
      <c r="T5575" s="13"/>
      <c r="U5575" s="13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13"/>
      <c r="T5576" s="13"/>
      <c r="U5576" s="13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13"/>
      <c r="T5577" s="13"/>
      <c r="U5577" s="13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13"/>
      <c r="T5578" s="13"/>
      <c r="U5578" s="13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13"/>
      <c r="T5579" s="13"/>
      <c r="U5579" s="13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13"/>
      <c r="T5580" s="13"/>
      <c r="U5580" s="13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13"/>
      <c r="T5581" s="13"/>
      <c r="U5581" s="13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13"/>
      <c r="T5582" s="13"/>
      <c r="U5582" s="13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13"/>
      <c r="T5583" s="13"/>
      <c r="U5583" s="13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13"/>
      <c r="T5584" s="13"/>
      <c r="U5584" s="13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13"/>
      <c r="T5585" s="13"/>
      <c r="U5585" s="13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13"/>
      <c r="T5586" s="13"/>
      <c r="U5586" s="13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13"/>
      <c r="T5587" s="13"/>
      <c r="U5587" s="13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13"/>
      <c r="T5588" s="13"/>
      <c r="U5588" s="13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13"/>
      <c r="T5589" s="13"/>
      <c r="U5589" s="13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13"/>
      <c r="T5590" s="13"/>
      <c r="U5590" s="13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13"/>
      <c r="T5591" s="13"/>
      <c r="U5591" s="13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13"/>
      <c r="T5592" s="13"/>
      <c r="U5592" s="13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13"/>
      <c r="T5593" s="13"/>
      <c r="U5593" s="13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13"/>
      <c r="T5594" s="13"/>
      <c r="U5594" s="13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13"/>
      <c r="T5595" s="13"/>
      <c r="U5595" s="13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13"/>
      <c r="T5596" s="13"/>
      <c r="U5596" s="13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13"/>
      <c r="T5597" s="13"/>
      <c r="U5597" s="13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13"/>
      <c r="T5598" s="13"/>
      <c r="U5598" s="13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13"/>
      <c r="T5599" s="13"/>
      <c r="U5599" s="13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13"/>
      <c r="T5600" s="13"/>
      <c r="U5600" s="13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13"/>
      <c r="T5601" s="13"/>
      <c r="U5601" s="13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13"/>
      <c r="T5602" s="13"/>
      <c r="U5602" s="13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13"/>
      <c r="T5603" s="13"/>
      <c r="U5603" s="13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13"/>
      <c r="T5604" s="13"/>
      <c r="U5604" s="13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13"/>
      <c r="T5605" s="13"/>
      <c r="U5605" s="13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13"/>
      <c r="T5606" s="13"/>
      <c r="U5606" s="13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13"/>
      <c r="T5607" s="13"/>
      <c r="U5607" s="13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13"/>
      <c r="T5608" s="13"/>
      <c r="U5608" s="13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13"/>
      <c r="T5609" s="13"/>
      <c r="U5609" s="13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13"/>
      <c r="T5610" s="13"/>
      <c r="U5610" s="13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13"/>
      <c r="T5611" s="13"/>
      <c r="U5611" s="13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13"/>
      <c r="T5612" s="13"/>
      <c r="U5612" s="13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13"/>
      <c r="T5613" s="13"/>
      <c r="U5613" s="13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13"/>
      <c r="T5614" s="13"/>
      <c r="U5614" s="13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13"/>
      <c r="T5615" s="13"/>
      <c r="U5615" s="13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13"/>
      <c r="T5616" s="13"/>
      <c r="U5616" s="13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13"/>
      <c r="T5617" s="13"/>
      <c r="U5617" s="13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13"/>
      <c r="T5618" s="13"/>
      <c r="U5618" s="13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13"/>
      <c r="T5619" s="13"/>
      <c r="U5619" s="13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13"/>
      <c r="T5620" s="13"/>
      <c r="U5620" s="13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13"/>
      <c r="T5621" s="13"/>
      <c r="U5621" s="13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13"/>
      <c r="T5622" s="13"/>
      <c r="U5622" s="13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13"/>
      <c r="T5623" s="13"/>
      <c r="U5623" s="13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13"/>
      <c r="T5624" s="13"/>
      <c r="U5624" s="13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13"/>
      <c r="T5625" s="13"/>
      <c r="U5625" s="13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13"/>
      <c r="T5626" s="13"/>
      <c r="U5626" s="13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13"/>
      <c r="T5627" s="13"/>
      <c r="U5627" s="13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13"/>
      <c r="T5628" s="13"/>
      <c r="U5628" s="13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13"/>
      <c r="T5629" s="13"/>
      <c r="U5629" s="13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13"/>
      <c r="T5630" s="13"/>
      <c r="U5630" s="13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13"/>
      <c r="T5631" s="13"/>
      <c r="U5631" s="13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13"/>
      <c r="T5632" s="13"/>
      <c r="U5632" s="13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13"/>
      <c r="T5633" s="13"/>
      <c r="U5633" s="13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13"/>
      <c r="T5634" s="13"/>
      <c r="U5634" s="13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13"/>
      <c r="T5635" s="13"/>
      <c r="U5635" s="13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13"/>
      <c r="T5636" s="13"/>
      <c r="U5636" s="13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13"/>
      <c r="T5637" s="13"/>
      <c r="U5637" s="13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13"/>
      <c r="T5638" s="13"/>
      <c r="U5638" s="13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13"/>
      <c r="T5639" s="13"/>
      <c r="U5639" s="13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13"/>
      <c r="T5640" s="13"/>
      <c r="U5640" s="13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13"/>
      <c r="T5641" s="13"/>
      <c r="U5641" s="13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13"/>
      <c r="T5642" s="13"/>
      <c r="U5642" s="13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13"/>
      <c r="T5643" s="13"/>
      <c r="U5643" s="13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13"/>
      <c r="T5644" s="13"/>
      <c r="U5644" s="13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13"/>
      <c r="T5645" s="13"/>
      <c r="U5645" s="13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13"/>
      <c r="T5646" s="13"/>
      <c r="U5646" s="13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13"/>
      <c r="T5647" s="13"/>
      <c r="U5647" s="13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13"/>
      <c r="T5648" s="13"/>
      <c r="U5648" s="13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13"/>
      <c r="T5649" s="13"/>
      <c r="U5649" s="13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13"/>
      <c r="T5650" s="13"/>
      <c r="U5650" s="13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13"/>
      <c r="T5651" s="13"/>
      <c r="U5651" s="13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13"/>
      <c r="T5652" s="13"/>
      <c r="U5652" s="13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13"/>
      <c r="T5653" s="13"/>
      <c r="U5653" s="13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13"/>
      <c r="T5654" s="13"/>
      <c r="U5654" s="13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13"/>
      <c r="T5655" s="13"/>
      <c r="U5655" s="13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13"/>
      <c r="T5656" s="13"/>
      <c r="U5656" s="13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13"/>
      <c r="T5657" s="13"/>
      <c r="U5657" s="13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13"/>
      <c r="T5658" s="13"/>
      <c r="U5658" s="13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13"/>
      <c r="T5659" s="13"/>
      <c r="U5659" s="13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13"/>
      <c r="T5660" s="13"/>
      <c r="U5660" s="13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13"/>
      <c r="T5661" s="13"/>
      <c r="U5661" s="13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13"/>
      <c r="T5662" s="13"/>
      <c r="U5662" s="13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13"/>
      <c r="T5663" s="13"/>
      <c r="U5663" s="13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13"/>
      <c r="T5664" s="13"/>
      <c r="U5664" s="13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13"/>
      <c r="T5665" s="13"/>
      <c r="U5665" s="13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13"/>
      <c r="T5666" s="13"/>
      <c r="U5666" s="13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13"/>
      <c r="T5667" s="13"/>
      <c r="U5667" s="13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13"/>
      <c r="T5668" s="13"/>
      <c r="U5668" s="13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13"/>
      <c r="T5669" s="13"/>
      <c r="U5669" s="13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13"/>
      <c r="T5670" s="13"/>
      <c r="U5670" s="13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13"/>
      <c r="T5671" s="13"/>
      <c r="U5671" s="13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13"/>
      <c r="T5672" s="13"/>
      <c r="U5672" s="13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13"/>
      <c r="T5673" s="13"/>
      <c r="U5673" s="13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13"/>
      <c r="T5674" s="13"/>
      <c r="U5674" s="13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13"/>
      <c r="T5675" s="13"/>
      <c r="U5675" s="13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13"/>
      <c r="T5676" s="13"/>
      <c r="U5676" s="13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13"/>
      <c r="T5677" s="13"/>
      <c r="U5677" s="13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13"/>
      <c r="T5678" s="13"/>
      <c r="U5678" s="13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13"/>
      <c r="T5679" s="13"/>
      <c r="U5679" s="13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13"/>
      <c r="T5680" s="13"/>
      <c r="U5680" s="13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13"/>
      <c r="T5681" s="13"/>
      <c r="U5681" s="13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13"/>
      <c r="T5682" s="13"/>
      <c r="U5682" s="13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13"/>
      <c r="T5683" s="13"/>
      <c r="U5683" s="13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13"/>
      <c r="T5684" s="13"/>
      <c r="U5684" s="13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13"/>
      <c r="T5685" s="13"/>
      <c r="U5685" s="13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13"/>
      <c r="T5686" s="13"/>
      <c r="U5686" s="13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13"/>
      <c r="T5687" s="13"/>
      <c r="U5687" s="13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13"/>
      <c r="T5688" s="13"/>
      <c r="U5688" s="13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13"/>
      <c r="T5689" s="13"/>
      <c r="U5689" s="13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13"/>
      <c r="T5690" s="13"/>
      <c r="U5690" s="13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13"/>
      <c r="T5691" s="13"/>
      <c r="U5691" s="13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13"/>
      <c r="T5692" s="13"/>
      <c r="U5692" s="13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13"/>
      <c r="T5693" s="13"/>
      <c r="U5693" s="13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13"/>
      <c r="T5694" s="13"/>
      <c r="U5694" s="13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13"/>
      <c r="T5695" s="13"/>
      <c r="U5695" s="13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13"/>
      <c r="T5696" s="13"/>
      <c r="U5696" s="13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13"/>
      <c r="T5697" s="13"/>
      <c r="U5697" s="13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13"/>
      <c r="T5698" s="13"/>
      <c r="U5698" s="13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13"/>
      <c r="T5699" s="13"/>
      <c r="U5699" s="13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13"/>
      <c r="T5700" s="13"/>
      <c r="U5700" s="13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13"/>
      <c r="T5701" s="13"/>
      <c r="U5701" s="13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13"/>
      <c r="T5702" s="13"/>
      <c r="U5702" s="13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13"/>
      <c r="T5703" s="13"/>
      <c r="U5703" s="13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13"/>
      <c r="T5704" s="13"/>
      <c r="U5704" s="13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13"/>
      <c r="T5705" s="13"/>
      <c r="U5705" s="13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13"/>
      <c r="T5706" s="13"/>
      <c r="U5706" s="13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13"/>
      <c r="T5707" s="13"/>
      <c r="U5707" s="13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13"/>
      <c r="T5708" s="13"/>
      <c r="U5708" s="13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13"/>
      <c r="T5709" s="13"/>
      <c r="U5709" s="13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13"/>
      <c r="T5710" s="13"/>
      <c r="U5710" s="13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13"/>
      <c r="T5711" s="13"/>
      <c r="U5711" s="13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13"/>
      <c r="T5712" s="13"/>
      <c r="U5712" s="13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13"/>
      <c r="T5713" s="13"/>
      <c r="U5713" s="13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13"/>
      <c r="T5714" s="13"/>
      <c r="U5714" s="13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13"/>
      <c r="T5715" s="13"/>
      <c r="U5715" s="13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13"/>
      <c r="T5716" s="13"/>
      <c r="U5716" s="13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13"/>
      <c r="T5717" s="13"/>
      <c r="U5717" s="13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13"/>
      <c r="T5718" s="13"/>
      <c r="U5718" s="13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13"/>
      <c r="T5719" s="13"/>
      <c r="U5719" s="13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13"/>
      <c r="T5720" s="13"/>
      <c r="U5720" s="13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13"/>
      <c r="T5721" s="13"/>
      <c r="U5721" s="13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13"/>
      <c r="T5722" s="13"/>
      <c r="U5722" s="13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13"/>
      <c r="T5723" s="13"/>
      <c r="U5723" s="13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13"/>
      <c r="T5724" s="13"/>
      <c r="U5724" s="13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13"/>
      <c r="T5725" s="13"/>
      <c r="U5725" s="13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13"/>
      <c r="T5726" s="13"/>
      <c r="U5726" s="13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13"/>
      <c r="T5727" s="13"/>
      <c r="U5727" s="13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13"/>
      <c r="T5728" s="13"/>
      <c r="U5728" s="13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13"/>
      <c r="T5729" s="13"/>
      <c r="U5729" s="13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13"/>
      <c r="T5730" s="13"/>
      <c r="U5730" s="13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13"/>
      <c r="T5731" s="13"/>
      <c r="U5731" s="13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13"/>
      <c r="T5732" s="13"/>
      <c r="U5732" s="13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13"/>
      <c r="T5733" s="13"/>
      <c r="U5733" s="13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13"/>
      <c r="T5734" s="13"/>
      <c r="U5734" s="13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13"/>
      <c r="T5735" s="13"/>
      <c r="U5735" s="13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13"/>
      <c r="T5736" s="13"/>
      <c r="U5736" s="13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13"/>
      <c r="T5737" s="13"/>
      <c r="U5737" s="13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13"/>
      <c r="T5738" s="13"/>
      <c r="U5738" s="13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13"/>
      <c r="T5739" s="13"/>
      <c r="U5739" s="13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13"/>
      <c r="T5740" s="13"/>
      <c r="U5740" s="13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13"/>
      <c r="T5741" s="13"/>
      <c r="U5741" s="13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13"/>
      <c r="T5742" s="13"/>
      <c r="U5742" s="13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13"/>
      <c r="T5743" s="13"/>
      <c r="U5743" s="13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13"/>
      <c r="T5744" s="13"/>
      <c r="U5744" s="13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13"/>
      <c r="T5745" s="13"/>
      <c r="U5745" s="13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13"/>
      <c r="T5746" s="13"/>
      <c r="U5746" s="13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13"/>
      <c r="T5747" s="13"/>
      <c r="U5747" s="13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13"/>
      <c r="T5748" s="13"/>
      <c r="U5748" s="13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13"/>
      <c r="T5749" s="13"/>
      <c r="U5749" s="13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13"/>
      <c r="T5750" s="13"/>
      <c r="U5750" s="13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13"/>
      <c r="T5751" s="13"/>
      <c r="U5751" s="13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13"/>
      <c r="T5752" s="13"/>
      <c r="U5752" s="13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13"/>
      <c r="T5753" s="13"/>
      <c r="U5753" s="13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13"/>
      <c r="T5754" s="13"/>
      <c r="U5754" s="13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13"/>
      <c r="T5755" s="13"/>
      <c r="U5755" s="13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13"/>
      <c r="T5756" s="13"/>
      <c r="U5756" s="13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13"/>
      <c r="T5757" s="13"/>
      <c r="U5757" s="13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13"/>
      <c r="T5758" s="13"/>
      <c r="U5758" s="13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13"/>
      <c r="T5759" s="13"/>
      <c r="U5759" s="13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13"/>
      <c r="T5760" s="13"/>
      <c r="U5760" s="13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13"/>
      <c r="T5761" s="13"/>
      <c r="U5761" s="13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13"/>
      <c r="T5762" s="13"/>
      <c r="U5762" s="13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13"/>
      <c r="T5763" s="13"/>
      <c r="U5763" s="13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13"/>
      <c r="T5764" s="13"/>
      <c r="U5764" s="13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13"/>
      <c r="T5765" s="13"/>
      <c r="U5765" s="13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13"/>
      <c r="T5766" s="13"/>
      <c r="U5766" s="13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13"/>
      <c r="T5767" s="13"/>
      <c r="U5767" s="13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13"/>
      <c r="T5768" s="13"/>
      <c r="U5768" s="13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13"/>
      <c r="T5769" s="13"/>
      <c r="U5769" s="13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13"/>
      <c r="T5770" s="13"/>
      <c r="U5770" s="13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13"/>
      <c r="T5771" s="13"/>
      <c r="U5771" s="13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13"/>
      <c r="T5772" s="13"/>
      <c r="U5772" s="13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13"/>
      <c r="T5773" s="13"/>
      <c r="U5773" s="13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13"/>
      <c r="T5774" s="13"/>
      <c r="U5774" s="13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13"/>
      <c r="T5775" s="13"/>
      <c r="U5775" s="13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13"/>
      <c r="T5776" s="13"/>
      <c r="U5776" s="13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13"/>
      <c r="T5777" s="13"/>
      <c r="U5777" s="13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13"/>
      <c r="T5778" s="13"/>
      <c r="U5778" s="13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13"/>
      <c r="T5779" s="13"/>
      <c r="U5779" s="13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13"/>
      <c r="T5780" s="13"/>
      <c r="U5780" s="13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13"/>
      <c r="T5781" s="13"/>
      <c r="U5781" s="13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13"/>
      <c r="T5782" s="13"/>
      <c r="U5782" s="13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13"/>
      <c r="T5783" s="13"/>
      <c r="U5783" s="13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13"/>
      <c r="T5784" s="13"/>
      <c r="U5784" s="13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13"/>
      <c r="T5785" s="13"/>
      <c r="U5785" s="13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13"/>
      <c r="T5786" s="13"/>
      <c r="U5786" s="13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13"/>
      <c r="T5787" s="13"/>
      <c r="U5787" s="13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13"/>
      <c r="T5788" s="13"/>
      <c r="U5788" s="13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13"/>
      <c r="T5789" s="13"/>
      <c r="U5789" s="13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13"/>
      <c r="T5790" s="13"/>
      <c r="U5790" s="13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13"/>
      <c r="T5791" s="13"/>
      <c r="U5791" s="13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13"/>
      <c r="T5792" s="13"/>
      <c r="U5792" s="13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13"/>
      <c r="T5793" s="13"/>
      <c r="U5793" s="13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13"/>
      <c r="T5794" s="13"/>
      <c r="U5794" s="13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13"/>
      <c r="T5795" s="13"/>
      <c r="U5795" s="13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13"/>
      <c r="T5796" s="13"/>
      <c r="U5796" s="13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13"/>
      <c r="T5797" s="13"/>
      <c r="U5797" s="13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13"/>
      <c r="T5798" s="13"/>
      <c r="U5798" s="13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13"/>
      <c r="T5799" s="13"/>
      <c r="U5799" s="13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13"/>
      <c r="T5800" s="13"/>
      <c r="U5800" s="13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13"/>
      <c r="T5801" s="13"/>
      <c r="U5801" s="13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13"/>
      <c r="T5802" s="13"/>
      <c r="U5802" s="13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13"/>
      <c r="T5803" s="13"/>
      <c r="U5803" s="13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13"/>
      <c r="T5804" s="13"/>
      <c r="U5804" s="13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13"/>
      <c r="T5805" s="13"/>
      <c r="U5805" s="13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13"/>
      <c r="T5806" s="13"/>
      <c r="U5806" s="13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13"/>
      <c r="T5807" s="13"/>
      <c r="U5807" s="13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13"/>
      <c r="T5808" s="13"/>
      <c r="U5808" s="13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13"/>
      <c r="T5809" s="13"/>
      <c r="U5809" s="13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13"/>
      <c r="T5810" s="13"/>
      <c r="U5810" s="13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13"/>
      <c r="T5811" s="13"/>
      <c r="U5811" s="13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13"/>
      <c r="T5812" s="13"/>
      <c r="U5812" s="13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13"/>
      <c r="T5813" s="13"/>
      <c r="U5813" s="13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13"/>
      <c r="T5814" s="13"/>
      <c r="U5814" s="13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13"/>
      <c r="T5815" s="13"/>
      <c r="U5815" s="13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13"/>
      <c r="T5816" s="13"/>
      <c r="U5816" s="13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13"/>
      <c r="T5817" s="13"/>
      <c r="U5817" s="13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13"/>
      <c r="T5818" s="13"/>
      <c r="U5818" s="13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13"/>
      <c r="T5819" s="13"/>
      <c r="U5819" s="13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13"/>
      <c r="T5820" s="13"/>
      <c r="U5820" s="13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13"/>
      <c r="T5821" s="13"/>
      <c r="U5821" s="13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13"/>
      <c r="T5822" s="13"/>
      <c r="U5822" s="13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13"/>
      <c r="T5823" s="13"/>
      <c r="U5823" s="13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13"/>
      <c r="T5824" s="13"/>
      <c r="U5824" s="13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13"/>
      <c r="T5825" s="13"/>
      <c r="U5825" s="13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13"/>
      <c r="T5826" s="13"/>
      <c r="U5826" s="13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13"/>
      <c r="T5827" s="13"/>
      <c r="U5827" s="13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13"/>
      <c r="T5828" s="13"/>
      <c r="U5828" s="13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13"/>
      <c r="T5829" s="13"/>
      <c r="U5829" s="13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13"/>
      <c r="T5830" s="13"/>
      <c r="U5830" s="13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13"/>
      <c r="T5831" s="13"/>
      <c r="U5831" s="13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13"/>
      <c r="T5832" s="13"/>
      <c r="U5832" s="13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13"/>
      <c r="T5833" s="13"/>
      <c r="U5833" s="13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13"/>
      <c r="T5834" s="13"/>
      <c r="U5834" s="13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13"/>
      <c r="T5835" s="13"/>
      <c r="U5835" s="13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13"/>
      <c r="T5836" s="13"/>
      <c r="U5836" s="13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13"/>
      <c r="T5837" s="13"/>
      <c r="U5837" s="13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13"/>
      <c r="T5838" s="13"/>
      <c r="U5838" s="13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13"/>
      <c r="T5839" s="13"/>
      <c r="U5839" s="13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13"/>
      <c r="T5840" s="13"/>
      <c r="U5840" s="13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13"/>
      <c r="T5841" s="13"/>
      <c r="U5841" s="13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13"/>
      <c r="T5842" s="13"/>
      <c r="U5842" s="13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13"/>
      <c r="T5843" s="13"/>
      <c r="U5843" s="13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13"/>
      <c r="T5844" s="13"/>
      <c r="U5844" s="13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13"/>
      <c r="T5845" s="13"/>
      <c r="U5845" s="13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13"/>
      <c r="T5846" s="13"/>
      <c r="U5846" s="13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13"/>
      <c r="T5847" s="13"/>
      <c r="U5847" s="13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13"/>
      <c r="T5848" s="13"/>
      <c r="U5848" s="13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13"/>
      <c r="T5849" s="13"/>
      <c r="U5849" s="13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13"/>
      <c r="T5850" s="13"/>
      <c r="U5850" s="13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13"/>
      <c r="T5851" s="13"/>
      <c r="U5851" s="13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13"/>
      <c r="T5852" s="13"/>
      <c r="U5852" s="13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13"/>
      <c r="T5853" s="13"/>
      <c r="U5853" s="13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13"/>
      <c r="T5854" s="13"/>
      <c r="U5854" s="13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13"/>
      <c r="T5855" s="13"/>
      <c r="U5855" s="13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13"/>
      <c r="T5856" s="13"/>
      <c r="U5856" s="13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13"/>
      <c r="T5857" s="13"/>
      <c r="U5857" s="13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13"/>
      <c r="T5858" s="13"/>
      <c r="U5858" s="13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13"/>
      <c r="T5859" s="13"/>
      <c r="U5859" s="13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13"/>
      <c r="T5860" s="13"/>
      <c r="U5860" s="13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13"/>
      <c r="T5861" s="13"/>
      <c r="U5861" s="13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13"/>
      <c r="T5862" s="13"/>
      <c r="U5862" s="13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13"/>
      <c r="T5863" s="13"/>
      <c r="U5863" s="13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13"/>
      <c r="T5864" s="13"/>
      <c r="U5864" s="13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13"/>
      <c r="T5865" s="13"/>
      <c r="U5865" s="13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13"/>
      <c r="T5866" s="13"/>
      <c r="U5866" s="13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13"/>
      <c r="T5867" s="13"/>
      <c r="U5867" s="13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13"/>
      <c r="T5868" s="13"/>
      <c r="U5868" s="13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13"/>
      <c r="T5869" s="13"/>
      <c r="U5869" s="13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13"/>
      <c r="T5870" s="13"/>
      <c r="U5870" s="13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13"/>
      <c r="T5871" s="13"/>
      <c r="U5871" s="13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13"/>
      <c r="T5872" s="13"/>
      <c r="U5872" s="13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13"/>
      <c r="T5873" s="13"/>
      <c r="U5873" s="13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13"/>
      <c r="T5874" s="13"/>
      <c r="U5874" s="13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13"/>
      <c r="T5875" s="13"/>
      <c r="U5875" s="13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13"/>
      <c r="T5876" s="13"/>
      <c r="U5876" s="13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13"/>
      <c r="T5877" s="13"/>
      <c r="U5877" s="13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13"/>
      <c r="T5878" s="13"/>
      <c r="U5878" s="13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13"/>
      <c r="T5879" s="13"/>
      <c r="U5879" s="13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13"/>
      <c r="T5880" s="13"/>
      <c r="U5880" s="13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13"/>
      <c r="T5881" s="13"/>
      <c r="U5881" s="13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13"/>
      <c r="T5882" s="13"/>
      <c r="U5882" s="13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13"/>
      <c r="T5883" s="13"/>
      <c r="U5883" s="13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13"/>
      <c r="T5884" s="13"/>
      <c r="U5884" s="13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13"/>
      <c r="T5885" s="13"/>
      <c r="U5885" s="13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13"/>
      <c r="T5886" s="13"/>
      <c r="U5886" s="13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13"/>
      <c r="T5887" s="13"/>
      <c r="U5887" s="13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13"/>
      <c r="T5888" s="13"/>
      <c r="U5888" s="13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13"/>
      <c r="T5889" s="13"/>
      <c r="U5889" s="13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13"/>
      <c r="T5890" s="13"/>
      <c r="U5890" s="13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13"/>
      <c r="T5891" s="13"/>
      <c r="U5891" s="13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13"/>
      <c r="T5892" s="13"/>
      <c r="U5892" s="13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13"/>
      <c r="T5893" s="13"/>
      <c r="U5893" s="13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13"/>
      <c r="T5894" s="13"/>
      <c r="U5894" s="13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13"/>
      <c r="T5895" s="13"/>
      <c r="U5895" s="13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13"/>
      <c r="T5896" s="13"/>
      <c r="U5896" s="13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13"/>
      <c r="T5897" s="13"/>
      <c r="U5897" s="13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13"/>
      <c r="T5898" s="13"/>
      <c r="U5898" s="13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13"/>
      <c r="T5899" s="13"/>
      <c r="U5899" s="13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13"/>
      <c r="T5900" s="13"/>
      <c r="U5900" s="13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13"/>
      <c r="T5901" s="13"/>
      <c r="U5901" s="13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13"/>
      <c r="T5902" s="13"/>
      <c r="U5902" s="13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13"/>
      <c r="T5903" s="13"/>
      <c r="U5903" s="13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13"/>
      <c r="T5904" s="13"/>
      <c r="U5904" s="13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13"/>
      <c r="T5905" s="13"/>
      <c r="U5905" s="13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13"/>
      <c r="T5906" s="13"/>
      <c r="U5906" s="13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13"/>
      <c r="T5907" s="13"/>
      <c r="U5907" s="13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13"/>
      <c r="T5908" s="13"/>
      <c r="U5908" s="13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13"/>
      <c r="T5909" s="13"/>
      <c r="U5909" s="13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13"/>
      <c r="T5910" s="13"/>
      <c r="U5910" s="13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13"/>
      <c r="T5911" s="13"/>
      <c r="U5911" s="13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13"/>
      <c r="T5912" s="13"/>
      <c r="U5912" s="13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13"/>
      <c r="T5913" s="13"/>
      <c r="U5913" s="13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13"/>
      <c r="T5914" s="13"/>
      <c r="U5914" s="13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13"/>
      <c r="T5915" s="13"/>
      <c r="U5915" s="13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13"/>
      <c r="T5916" s="13"/>
      <c r="U5916" s="13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13"/>
      <c r="T5917" s="13"/>
      <c r="U5917" s="13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13"/>
      <c r="T5918" s="13"/>
      <c r="U5918" s="13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13"/>
      <c r="T5919" s="13"/>
      <c r="U5919" s="13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13"/>
      <c r="T5920" s="13"/>
      <c r="U5920" s="13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13"/>
      <c r="T5921" s="13"/>
      <c r="U5921" s="13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13"/>
      <c r="T5922" s="13"/>
      <c r="U5922" s="13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13"/>
      <c r="T5923" s="13"/>
      <c r="U5923" s="13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13"/>
      <c r="T5924" s="13"/>
      <c r="U5924" s="13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13"/>
      <c r="T5925" s="13"/>
      <c r="U5925" s="13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13"/>
      <c r="T5926" s="13"/>
      <c r="U5926" s="13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13"/>
      <c r="T5927" s="13"/>
      <c r="U5927" s="13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13"/>
      <c r="T5928" s="13"/>
      <c r="U5928" s="13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13"/>
      <c r="T5929" s="13"/>
      <c r="U5929" s="13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13"/>
      <c r="T5930" s="13"/>
      <c r="U5930" s="13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13"/>
      <c r="T5931" s="13"/>
      <c r="U5931" s="13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13"/>
      <c r="T5932" s="13"/>
      <c r="U5932" s="13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13"/>
      <c r="T5933" s="13"/>
      <c r="U5933" s="13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13"/>
      <c r="T5934" s="13"/>
      <c r="U5934" s="13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13"/>
      <c r="T5935" s="13"/>
      <c r="U5935" s="13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13"/>
      <c r="T5936" s="13"/>
      <c r="U5936" s="13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13"/>
      <c r="T5937" s="13"/>
      <c r="U5937" s="13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13"/>
      <c r="T5938" s="13"/>
      <c r="U5938" s="13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13"/>
      <c r="T5939" s="13"/>
      <c r="U5939" s="13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13"/>
      <c r="T5940" s="13"/>
      <c r="U5940" s="13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13"/>
      <c r="T5941" s="13"/>
      <c r="U5941" s="13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13"/>
      <c r="T5942" s="13"/>
      <c r="U5942" s="13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13"/>
      <c r="T5943" s="13"/>
      <c r="U5943" s="13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13"/>
      <c r="T5944" s="13"/>
      <c r="U5944" s="13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13"/>
      <c r="T5945" s="13"/>
      <c r="U5945" s="13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13"/>
      <c r="T5946" s="13"/>
      <c r="U5946" s="13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13"/>
      <c r="T5947" s="13"/>
      <c r="U5947" s="13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13"/>
      <c r="T5948" s="13"/>
      <c r="U5948" s="13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13"/>
      <c r="T5949" s="13"/>
      <c r="U5949" s="13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13"/>
      <c r="T5950" s="13"/>
      <c r="U5950" s="13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13"/>
      <c r="T5951" s="13"/>
      <c r="U5951" s="13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13"/>
      <c r="T5952" s="13"/>
      <c r="U5952" s="13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13"/>
      <c r="T5953" s="13"/>
      <c r="U5953" s="13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13"/>
      <c r="T5954" s="13"/>
      <c r="U5954" s="13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13"/>
      <c r="T5955" s="13"/>
      <c r="U5955" s="13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13"/>
      <c r="T5956" s="13"/>
      <c r="U5956" s="13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13"/>
      <c r="T5957" s="13"/>
      <c r="U5957" s="13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13"/>
      <c r="T5958" s="13"/>
      <c r="U5958" s="13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13"/>
      <c r="T5959" s="13"/>
      <c r="U5959" s="13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13"/>
      <c r="T5960" s="13"/>
      <c r="U5960" s="13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13"/>
      <c r="T5961" s="13"/>
      <c r="U5961" s="13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13"/>
      <c r="T5962" s="13"/>
      <c r="U5962" s="13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13"/>
      <c r="T5963" s="13"/>
      <c r="U5963" s="13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13"/>
      <c r="T5964" s="13"/>
      <c r="U5964" s="13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13"/>
      <c r="T5965" s="13"/>
      <c r="U5965" s="13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13"/>
      <c r="T5966" s="13"/>
      <c r="U5966" s="13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13"/>
      <c r="T5967" s="13"/>
      <c r="U5967" s="13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13"/>
      <c r="T5968" s="13"/>
      <c r="U5968" s="13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13"/>
      <c r="T5969" s="13"/>
      <c r="U5969" s="13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13"/>
      <c r="T5970" s="13"/>
      <c r="U5970" s="13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13"/>
      <c r="T5971" s="13"/>
      <c r="U5971" s="13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13"/>
      <c r="T5972" s="13"/>
      <c r="U5972" s="13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13"/>
      <c r="T5973" s="13"/>
      <c r="U5973" s="13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13"/>
      <c r="T5974" s="13"/>
      <c r="U5974" s="13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13"/>
      <c r="T5975" s="13"/>
      <c r="U5975" s="13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13"/>
      <c r="T5976" s="13"/>
      <c r="U5976" s="13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13"/>
      <c r="T5977" s="13"/>
      <c r="U5977" s="13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13"/>
      <c r="T5978" s="13"/>
      <c r="U5978" s="13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13"/>
      <c r="T5979" s="13"/>
      <c r="U5979" s="13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13"/>
      <c r="T5980" s="13"/>
      <c r="U5980" s="13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13"/>
      <c r="T5981" s="13"/>
      <c r="U5981" s="13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13"/>
      <c r="T5982" s="13"/>
      <c r="U5982" s="13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13"/>
      <c r="T5983" s="13"/>
      <c r="U5983" s="13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13"/>
      <c r="T5984" s="13"/>
      <c r="U5984" s="13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13"/>
      <c r="T5985" s="13"/>
      <c r="U5985" s="13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13"/>
      <c r="T5986" s="13"/>
      <c r="U5986" s="13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13"/>
      <c r="T5987" s="13"/>
      <c r="U5987" s="13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13"/>
      <c r="T5988" s="13"/>
      <c r="U5988" s="13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13"/>
      <c r="T5989" s="13"/>
      <c r="U5989" s="13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13"/>
      <c r="T5990" s="13"/>
      <c r="U5990" s="13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13"/>
      <c r="T5991" s="13"/>
      <c r="U5991" s="13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13"/>
      <c r="T5992" s="13"/>
      <c r="U5992" s="13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13"/>
      <c r="T5993" s="13"/>
      <c r="U5993" s="13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13"/>
      <c r="T5994" s="13"/>
      <c r="U5994" s="13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13"/>
      <c r="T5995" s="13"/>
      <c r="U5995" s="13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13"/>
      <c r="T5996" s="13"/>
      <c r="U5996" s="13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13"/>
      <c r="T5997" s="13"/>
      <c r="U5997" s="13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13"/>
      <c r="T5998" s="13"/>
      <c r="U5998" s="13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13"/>
      <c r="T5999" s="13"/>
      <c r="U5999" s="13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13"/>
      <c r="T6000" s="13"/>
      <c r="U6000" s="13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13"/>
      <c r="T6001" s="13"/>
      <c r="U6001" s="13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13"/>
      <c r="T6002" s="13"/>
      <c r="U6002" s="13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13"/>
      <c r="T6003" s="13"/>
      <c r="U6003" s="13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13"/>
      <c r="T6004" s="13"/>
      <c r="U6004" s="13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13"/>
      <c r="T6005" s="13"/>
      <c r="U6005" s="13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13"/>
      <c r="T6006" s="13"/>
      <c r="U6006" s="13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13"/>
      <c r="T6007" s="13"/>
      <c r="U6007" s="13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13"/>
      <c r="T6008" s="13"/>
      <c r="U6008" s="13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13"/>
      <c r="T6009" s="13"/>
      <c r="U6009" s="13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13"/>
      <c r="T6010" s="13"/>
      <c r="U6010" s="13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13"/>
      <c r="T6011" s="13"/>
      <c r="U6011" s="13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13"/>
      <c r="T6012" s="13"/>
      <c r="U6012" s="13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13"/>
      <c r="T6013" s="13"/>
      <c r="U6013" s="13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13"/>
      <c r="T6014" s="13"/>
      <c r="U6014" s="13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13"/>
      <c r="T6015" s="13"/>
      <c r="U6015" s="13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13"/>
      <c r="T6016" s="13"/>
      <c r="U6016" s="13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13"/>
      <c r="T6017" s="13"/>
      <c r="U6017" s="13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13"/>
      <c r="T6018" s="13"/>
      <c r="U6018" s="13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13"/>
      <c r="T6019" s="13"/>
      <c r="U6019" s="13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13"/>
      <c r="T6020" s="13"/>
      <c r="U6020" s="13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13"/>
      <c r="T6021" s="13"/>
      <c r="U6021" s="13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13"/>
      <c r="T6022" s="13"/>
      <c r="U6022" s="13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13"/>
      <c r="T6023" s="13"/>
      <c r="U6023" s="13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13"/>
      <c r="T6024" s="13"/>
      <c r="U6024" s="13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13"/>
      <c r="T6025" s="13"/>
      <c r="U6025" s="13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13"/>
      <c r="T6026" s="13"/>
      <c r="U6026" s="13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13"/>
      <c r="T6027" s="13"/>
      <c r="U6027" s="13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13"/>
      <c r="T6028" s="13"/>
      <c r="U6028" s="13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13"/>
      <c r="T6029" s="13"/>
      <c r="U6029" s="13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13"/>
      <c r="T6030" s="13"/>
      <c r="U6030" s="13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13"/>
      <c r="T6031" s="13"/>
      <c r="U6031" s="13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13"/>
      <c r="T6032" s="13"/>
      <c r="U6032" s="13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13"/>
      <c r="T6033" s="13"/>
      <c r="U6033" s="13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13"/>
      <c r="T6034" s="13"/>
      <c r="U6034" s="13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13"/>
      <c r="T6035" s="13"/>
      <c r="U6035" s="13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13"/>
      <c r="T6036" s="13"/>
      <c r="U6036" s="13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13"/>
      <c r="T6037" s="13"/>
      <c r="U6037" s="13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13"/>
      <c r="T6038" s="13"/>
      <c r="U6038" s="13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13"/>
      <c r="T6039" s="13"/>
      <c r="U6039" s="13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13"/>
      <c r="T6040" s="13"/>
      <c r="U6040" s="13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13"/>
      <c r="T6041" s="13"/>
      <c r="U6041" s="13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13"/>
      <c r="T6042" s="13"/>
      <c r="U6042" s="13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13"/>
      <c r="T6043" s="13"/>
      <c r="U6043" s="13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13"/>
      <c r="T6044" s="13"/>
      <c r="U6044" s="13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13"/>
      <c r="T6045" s="13"/>
      <c r="U6045" s="13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13"/>
      <c r="T6046" s="13"/>
      <c r="U6046" s="13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13"/>
      <c r="T6047" s="13"/>
      <c r="U6047" s="13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13"/>
      <c r="T6048" s="13"/>
      <c r="U6048" s="13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13"/>
      <c r="T6049" s="13"/>
      <c r="U6049" s="13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13"/>
      <c r="T6050" s="13"/>
      <c r="U6050" s="13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13"/>
      <c r="T6051" s="13"/>
      <c r="U6051" s="13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13"/>
      <c r="T6052" s="13"/>
      <c r="U6052" s="13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13"/>
      <c r="T6053" s="13"/>
      <c r="U6053" s="13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13"/>
      <c r="T6054" s="13"/>
      <c r="U6054" s="13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13"/>
      <c r="T6055" s="13"/>
      <c r="U6055" s="13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13"/>
      <c r="T6056" s="13"/>
      <c r="U6056" s="13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13"/>
      <c r="T6057" s="13"/>
      <c r="U6057" s="13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13"/>
      <c r="T6058" s="13"/>
      <c r="U6058" s="13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13"/>
      <c r="T6059" s="13"/>
      <c r="U6059" s="13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13"/>
      <c r="T6060" s="13"/>
      <c r="U6060" s="13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13"/>
      <c r="T6061" s="13"/>
      <c r="U6061" s="13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13"/>
      <c r="T6062" s="13"/>
      <c r="U6062" s="13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13"/>
      <c r="T6063" s="13"/>
      <c r="U6063" s="13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13"/>
      <c r="T6064" s="13"/>
      <c r="U6064" s="13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13"/>
      <c r="T6065" s="13"/>
      <c r="U6065" s="13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13"/>
      <c r="T6066" s="13"/>
      <c r="U6066" s="13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13"/>
      <c r="T6067" s="13"/>
      <c r="U6067" s="13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13"/>
      <c r="T6068" s="13"/>
      <c r="U6068" s="13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13"/>
      <c r="T6069" s="13"/>
      <c r="U6069" s="13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13"/>
      <c r="T6070" s="13"/>
      <c r="U6070" s="13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13"/>
      <c r="T6071" s="13"/>
      <c r="U6071" s="13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13"/>
      <c r="T6072" s="13"/>
      <c r="U6072" s="13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13"/>
      <c r="T6073" s="13"/>
      <c r="U6073" s="13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13"/>
      <c r="T6074" s="13"/>
      <c r="U6074" s="13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13"/>
      <c r="T6075" s="13"/>
      <c r="U6075" s="13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13"/>
      <c r="T6076" s="13"/>
      <c r="U6076" s="13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13"/>
      <c r="T6077" s="13"/>
      <c r="U6077" s="13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13"/>
      <c r="T6078" s="13"/>
      <c r="U6078" s="13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13"/>
      <c r="T6079" s="13"/>
      <c r="U6079" s="13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13"/>
      <c r="T6080" s="13"/>
      <c r="U6080" s="13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13"/>
      <c r="T6081" s="13"/>
      <c r="U6081" s="13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13"/>
      <c r="T6082" s="13"/>
      <c r="U6082" s="13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13"/>
      <c r="T6083" s="13"/>
      <c r="U6083" s="13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13"/>
      <c r="T6084" s="13"/>
      <c r="U6084" s="13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13"/>
      <c r="T6085" s="13"/>
      <c r="U6085" s="13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13"/>
      <c r="T6086" s="13"/>
      <c r="U6086" s="13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13"/>
      <c r="T6087" s="13"/>
      <c r="U6087" s="13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13"/>
      <c r="T6088" s="13"/>
      <c r="U6088" s="13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13"/>
      <c r="T6089" s="13"/>
      <c r="U6089" s="13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13"/>
      <c r="T6090" s="13"/>
      <c r="U6090" s="13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13"/>
      <c r="T6091" s="13"/>
      <c r="U6091" s="13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13"/>
      <c r="T6092" s="13"/>
      <c r="U6092" s="13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13"/>
      <c r="T6093" s="13"/>
      <c r="U6093" s="13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13"/>
      <c r="T6094" s="13"/>
      <c r="U6094" s="13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13"/>
      <c r="T6095" s="13"/>
      <c r="U6095" s="13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13"/>
      <c r="T6096" s="13"/>
      <c r="U6096" s="13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13"/>
      <c r="T6097" s="13"/>
      <c r="U6097" s="13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13"/>
      <c r="T6098" s="13"/>
      <c r="U6098" s="13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13"/>
      <c r="T6099" s="13"/>
      <c r="U6099" s="13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13"/>
      <c r="T6100" s="13"/>
      <c r="U6100" s="13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13"/>
      <c r="T6101" s="13"/>
      <c r="U6101" s="13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13"/>
      <c r="T6102" s="13"/>
      <c r="U6102" s="13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13"/>
      <c r="T6103" s="13"/>
      <c r="U6103" s="13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13"/>
      <c r="T6104" s="13"/>
      <c r="U6104" s="13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13"/>
      <c r="T6105" s="13"/>
      <c r="U6105" s="13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13"/>
      <c r="T6106" s="13"/>
      <c r="U6106" s="13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13"/>
      <c r="T6107" s="13"/>
      <c r="U6107" s="13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13"/>
      <c r="T6108" s="13"/>
      <c r="U6108" s="13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13"/>
      <c r="T6109" s="13"/>
      <c r="U6109" s="13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13"/>
      <c r="T6110" s="13"/>
      <c r="U6110" s="13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13"/>
      <c r="T6111" s="13"/>
      <c r="U6111" s="13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13"/>
      <c r="T6112" s="13"/>
      <c r="U6112" s="13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13"/>
      <c r="T6113" s="13"/>
      <c r="U6113" s="13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13"/>
      <c r="T6114" s="13"/>
      <c r="U6114" s="13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13"/>
      <c r="T6115" s="13"/>
      <c r="U6115" s="13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13"/>
      <c r="T6116" s="13"/>
      <c r="U6116" s="13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13"/>
      <c r="T6117" s="13"/>
      <c r="U6117" s="13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13"/>
      <c r="T6118" s="13"/>
      <c r="U6118" s="13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13"/>
      <c r="T6119" s="13"/>
      <c r="U6119" s="13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13"/>
      <c r="T6120" s="13"/>
      <c r="U6120" s="13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13"/>
      <c r="T6121" s="13"/>
      <c r="U6121" s="13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13"/>
      <c r="T6122" s="13"/>
      <c r="U6122" s="13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13"/>
      <c r="T6123" s="13"/>
      <c r="U6123" s="13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13"/>
      <c r="T6124" s="13"/>
      <c r="U6124" s="13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13"/>
      <c r="T6125" s="13"/>
      <c r="U6125" s="13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13"/>
      <c r="T6126" s="13"/>
      <c r="U6126" s="13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13"/>
      <c r="T6127" s="13"/>
      <c r="U6127" s="13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13"/>
      <c r="T6128" s="13"/>
      <c r="U6128" s="13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13"/>
      <c r="T6129" s="13"/>
      <c r="U6129" s="13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13"/>
      <c r="T6130" s="13"/>
      <c r="U6130" s="13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13"/>
      <c r="T6131" s="13"/>
      <c r="U6131" s="13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13"/>
      <c r="T6132" s="13"/>
      <c r="U6132" s="13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13"/>
      <c r="T6133" s="13"/>
      <c r="U6133" s="13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13"/>
      <c r="T6134" s="13"/>
      <c r="U6134" s="13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13"/>
      <c r="T6135" s="13"/>
      <c r="U6135" s="13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13"/>
      <c r="T6136" s="13"/>
      <c r="U6136" s="13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13"/>
      <c r="T6137" s="13"/>
      <c r="U6137" s="13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13"/>
      <c r="T6138" s="13"/>
      <c r="U6138" s="13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13"/>
      <c r="T6139" s="13"/>
      <c r="U6139" s="13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13"/>
      <c r="T6140" s="13"/>
      <c r="U6140" s="13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13"/>
      <c r="T6141" s="13"/>
      <c r="U6141" s="13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13"/>
      <c r="T6142" s="13"/>
      <c r="U6142" s="13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13"/>
      <c r="T6143" s="13"/>
      <c r="U6143" s="13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13"/>
      <c r="T6144" s="13"/>
      <c r="U6144" s="13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13"/>
      <c r="T6145" s="13"/>
      <c r="U6145" s="13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13"/>
      <c r="T6146" s="13"/>
      <c r="U6146" s="13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13"/>
      <c r="T6147" s="13"/>
      <c r="U6147" s="13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13"/>
      <c r="T6148" s="13"/>
      <c r="U6148" s="13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13"/>
      <c r="T6149" s="13"/>
      <c r="U6149" s="13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13"/>
      <c r="T6150" s="13"/>
      <c r="U6150" s="13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13"/>
      <c r="T6151" s="13"/>
      <c r="U6151" s="13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13"/>
      <c r="T6152" s="13"/>
      <c r="U6152" s="13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13"/>
      <c r="T6153" s="13"/>
      <c r="U6153" s="13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13"/>
      <c r="T6154" s="13"/>
      <c r="U6154" s="13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13"/>
      <c r="T6155" s="13"/>
      <c r="U6155" s="13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13"/>
      <c r="T6156" s="13"/>
      <c r="U6156" s="13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13"/>
      <c r="T6157" s="13"/>
      <c r="U6157" s="13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13"/>
      <c r="T6158" s="13"/>
      <c r="U6158" s="13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13"/>
      <c r="T6159" s="13"/>
      <c r="U6159" s="13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13"/>
      <c r="T6160" s="13"/>
      <c r="U6160" s="13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13"/>
      <c r="T6161" s="13"/>
      <c r="U6161" s="13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13"/>
      <c r="T6162" s="13"/>
      <c r="U6162" s="13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13"/>
      <c r="T6163" s="13"/>
      <c r="U6163" s="13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13"/>
      <c r="T6164" s="13"/>
      <c r="U6164" s="13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13"/>
      <c r="T6165" s="13"/>
      <c r="U6165" s="13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13"/>
      <c r="T6166" s="13"/>
      <c r="U6166" s="13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13"/>
      <c r="T6167" s="13"/>
      <c r="U6167" s="13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13"/>
      <c r="T6168" s="13"/>
      <c r="U6168" s="13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13"/>
      <c r="T6169" s="13"/>
      <c r="U6169" s="13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13"/>
      <c r="T6170" s="13"/>
      <c r="U6170" s="13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13"/>
      <c r="T6171" s="13"/>
      <c r="U6171" s="13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13"/>
      <c r="T6172" s="13"/>
      <c r="U6172" s="13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13"/>
      <c r="T6173" s="13"/>
      <c r="U6173" s="13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13"/>
      <c r="T6174" s="13"/>
      <c r="U6174" s="13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13"/>
      <c r="T6175" s="13"/>
      <c r="U6175" s="13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13"/>
      <c r="T6176" s="13"/>
      <c r="U6176" s="13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13"/>
      <c r="T6177" s="13"/>
      <c r="U6177" s="13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13"/>
      <c r="T6178" s="13"/>
      <c r="U6178" s="13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13"/>
      <c r="T6179" s="13"/>
      <c r="U6179" s="13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13"/>
      <c r="T6180" s="13"/>
      <c r="U6180" s="13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13"/>
      <c r="T6181" s="13"/>
      <c r="U6181" s="13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13"/>
      <c r="T6182" s="13"/>
      <c r="U6182" s="13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13"/>
      <c r="T6183" s="13"/>
      <c r="U6183" s="13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13"/>
      <c r="T6184" s="13"/>
      <c r="U6184" s="13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13"/>
      <c r="T6185" s="13"/>
      <c r="U6185" s="13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13"/>
      <c r="T6186" s="13"/>
      <c r="U6186" s="13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13"/>
      <c r="T6187" s="13"/>
      <c r="U6187" s="13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13"/>
      <c r="T6188" s="13"/>
      <c r="U6188" s="13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13"/>
      <c r="T6189" s="13"/>
      <c r="U6189" s="13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13"/>
      <c r="T6190" s="13"/>
      <c r="U6190" s="13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13"/>
      <c r="T6191" s="13"/>
      <c r="U6191" s="13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13"/>
      <c r="T6192" s="13"/>
      <c r="U6192" s="13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13"/>
      <c r="T6193" s="13"/>
      <c r="U6193" s="13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13"/>
      <c r="T6194" s="13"/>
      <c r="U6194" s="13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13"/>
      <c r="T6195" s="13"/>
      <c r="U6195" s="13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13"/>
      <c r="T6196" s="13"/>
      <c r="U6196" s="13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13"/>
      <c r="T6197" s="13"/>
      <c r="U6197" s="13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13"/>
      <c r="T6198" s="13"/>
      <c r="U6198" s="13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13"/>
      <c r="T6199" s="13"/>
      <c r="U6199" s="13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13"/>
      <c r="T6200" s="13"/>
      <c r="U6200" s="13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13"/>
      <c r="T6201" s="13"/>
      <c r="U6201" s="13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13"/>
      <c r="T6202" s="13"/>
      <c r="U6202" s="13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13"/>
      <c r="T6203" s="13"/>
      <c r="U6203" s="13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13"/>
      <c r="T6204" s="13"/>
      <c r="U6204" s="13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13"/>
      <c r="T6205" s="13"/>
      <c r="U6205" s="13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13"/>
      <c r="T6206" s="13"/>
      <c r="U6206" s="13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13"/>
      <c r="T6207" s="13"/>
      <c r="U6207" s="13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13"/>
      <c r="T6208" s="13"/>
      <c r="U6208" s="13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13"/>
      <c r="T6209" s="13"/>
      <c r="U6209" s="13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13"/>
      <c r="T6210" s="13"/>
      <c r="U6210" s="13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13"/>
      <c r="T6211" s="13"/>
      <c r="U6211" s="13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13"/>
      <c r="T6212" s="13"/>
      <c r="U6212" s="13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13"/>
      <c r="T6213" s="13"/>
      <c r="U6213" s="13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13"/>
      <c r="T6214" s="13"/>
      <c r="U6214" s="13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13"/>
      <c r="T6215" s="13"/>
      <c r="U6215" s="13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13"/>
      <c r="T6216" s="13"/>
      <c r="U6216" s="13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13"/>
      <c r="T6217" s="13"/>
      <c r="U6217" s="13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13"/>
      <c r="T6218" s="13"/>
      <c r="U6218" s="13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13"/>
      <c r="T6219" s="13"/>
      <c r="U6219" s="13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13"/>
      <c r="T6220" s="13"/>
      <c r="U6220" s="13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13"/>
      <c r="T6221" s="13"/>
      <c r="U6221" s="13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13"/>
      <c r="T6222" s="13"/>
      <c r="U6222" s="13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13"/>
      <c r="T6223" s="13"/>
      <c r="U6223" s="13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13"/>
      <c r="T6224" s="13"/>
      <c r="U6224" s="13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13"/>
      <c r="T6225" s="13"/>
      <c r="U6225" s="13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13"/>
      <c r="T6226" s="13"/>
      <c r="U6226" s="13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13"/>
      <c r="T6227" s="13"/>
      <c r="U6227" s="13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13"/>
      <c r="T6228" s="13"/>
      <c r="U6228" s="13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13"/>
      <c r="T6229" s="13"/>
      <c r="U6229" s="13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13"/>
      <c r="T6230" s="13"/>
      <c r="U6230" s="13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13"/>
      <c r="T6231" s="13"/>
      <c r="U6231" s="13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13"/>
      <c r="T6232" s="13"/>
      <c r="U6232" s="13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13"/>
      <c r="T6233" s="13"/>
      <c r="U6233" s="13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13"/>
      <c r="T6234" s="13"/>
      <c r="U6234" s="13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13"/>
      <c r="T6235" s="13"/>
      <c r="U6235" s="13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13"/>
      <c r="T6236" s="13"/>
      <c r="U6236" s="13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13"/>
      <c r="T6237" s="13"/>
      <c r="U6237" s="13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13"/>
      <c r="T6238" s="13"/>
      <c r="U6238" s="13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13"/>
      <c r="T6239" s="13"/>
      <c r="U6239" s="13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13"/>
      <c r="T6240" s="13"/>
      <c r="U6240" s="13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13"/>
      <c r="T6241" s="13"/>
      <c r="U6241" s="13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13"/>
      <c r="T6242" s="13"/>
      <c r="U6242" s="13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13"/>
      <c r="T6243" s="13"/>
      <c r="U6243" s="13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13"/>
      <c r="T6244" s="13"/>
      <c r="U6244" s="13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13"/>
      <c r="T6245" s="13"/>
      <c r="U6245" s="13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13"/>
      <c r="T6246" s="13"/>
      <c r="U6246" s="13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13"/>
      <c r="T6247" s="13"/>
      <c r="U6247" s="13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13"/>
      <c r="T6248" s="13"/>
      <c r="U6248" s="13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13"/>
      <c r="T6249" s="13"/>
      <c r="U6249" s="13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13"/>
      <c r="T6250" s="13"/>
      <c r="U6250" s="13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13"/>
      <c r="T6251" s="13"/>
      <c r="U6251" s="13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13"/>
      <c r="T6252" s="13"/>
      <c r="U6252" s="13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13"/>
      <c r="T6253" s="13"/>
      <c r="U6253" s="13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13"/>
      <c r="T6254" s="13"/>
      <c r="U6254" s="13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13"/>
      <c r="T6255" s="13"/>
      <c r="U6255" s="13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13"/>
      <c r="T6256" s="13"/>
      <c r="U6256" s="13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13"/>
      <c r="T6257" s="13"/>
      <c r="U6257" s="13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13"/>
      <c r="T6258" s="13"/>
      <c r="U6258" s="13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13"/>
      <c r="T6259" s="13"/>
      <c r="U6259" s="13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13"/>
      <c r="T6260" s="13"/>
      <c r="U6260" s="13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13"/>
      <c r="T6261" s="13"/>
      <c r="U6261" s="13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13"/>
      <c r="T6262" s="13"/>
      <c r="U6262" s="13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13"/>
      <c r="T6263" s="13"/>
      <c r="U6263" s="13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13"/>
      <c r="T6264" s="13"/>
      <c r="U6264" s="13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13"/>
      <c r="T6265" s="13"/>
      <c r="U6265" s="13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13"/>
      <c r="T6266" s="13"/>
      <c r="U6266" s="13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13"/>
      <c r="T6267" s="13"/>
      <c r="U6267" s="13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13"/>
      <c r="T6268" s="13"/>
      <c r="U6268" s="13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13"/>
      <c r="T6269" s="13"/>
      <c r="U6269" s="13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13"/>
      <c r="T6270" s="13"/>
      <c r="U6270" s="13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13"/>
      <c r="T6271" s="13"/>
      <c r="U6271" s="13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13"/>
      <c r="T6272" s="13"/>
      <c r="U6272" s="13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13"/>
      <c r="T6273" s="13"/>
      <c r="U6273" s="13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13"/>
      <c r="T6274" s="13"/>
      <c r="U6274" s="13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13"/>
      <c r="T6275" s="13"/>
      <c r="U6275" s="13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13"/>
      <c r="T6276" s="13"/>
      <c r="U6276" s="13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13"/>
      <c r="T6277" s="13"/>
      <c r="U6277" s="13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13"/>
      <c r="T6278" s="13"/>
      <c r="U6278" s="13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13"/>
      <c r="T6279" s="13"/>
      <c r="U6279" s="13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13"/>
      <c r="T6280" s="13"/>
      <c r="U6280" s="13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13"/>
      <c r="T6281" s="13"/>
      <c r="U6281" s="13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13"/>
      <c r="T6282" s="13"/>
      <c r="U6282" s="13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13"/>
      <c r="T6283" s="13"/>
      <c r="U6283" s="13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13"/>
      <c r="T6284" s="13"/>
      <c r="U6284" s="13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13"/>
      <c r="T6285" s="13"/>
      <c r="U6285" s="13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13"/>
      <c r="T6286" s="13"/>
      <c r="U6286" s="13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13"/>
      <c r="T6287" s="13"/>
      <c r="U6287" s="13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13"/>
      <c r="T6288" s="13"/>
      <c r="U6288" s="13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13"/>
      <c r="T6289" s="13"/>
      <c r="U6289" s="13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13"/>
      <c r="T6290" s="13"/>
      <c r="U6290" s="13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13"/>
      <c r="T6291" s="13"/>
      <c r="U6291" s="13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13"/>
      <c r="T6292" s="13"/>
      <c r="U6292" s="13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13"/>
      <c r="T6293" s="13"/>
      <c r="U6293" s="13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13"/>
      <c r="T6294" s="13"/>
      <c r="U6294" s="13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13"/>
      <c r="T6295" s="13"/>
      <c r="U6295" s="13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13"/>
      <c r="T6296" s="13"/>
      <c r="U6296" s="13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13"/>
      <c r="T6297" s="13"/>
      <c r="U6297" s="13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13"/>
      <c r="T6298" s="13"/>
      <c r="U6298" s="13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13"/>
      <c r="T6299" s="13"/>
      <c r="U6299" s="13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13"/>
      <c r="T6300" s="13"/>
      <c r="U6300" s="13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13"/>
      <c r="T6301" s="13"/>
      <c r="U6301" s="13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13"/>
      <c r="T6302" s="13"/>
      <c r="U6302" s="13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13"/>
      <c r="T6303" s="13"/>
      <c r="U6303" s="13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13"/>
      <c r="T6304" s="13"/>
      <c r="U6304" s="13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13"/>
      <c r="T6305" s="13"/>
      <c r="U6305" s="13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13"/>
      <c r="T6306" s="13"/>
      <c r="U6306" s="13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13"/>
      <c r="T6307" s="13"/>
      <c r="U6307" s="13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13"/>
      <c r="T6308" s="13"/>
      <c r="U6308" s="13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13"/>
      <c r="T6309" s="13"/>
      <c r="U6309" s="13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13"/>
      <c r="T6310" s="13"/>
      <c r="U6310" s="13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13"/>
      <c r="T6311" s="13"/>
      <c r="U6311" s="13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13"/>
      <c r="T6312" s="13"/>
      <c r="U6312" s="13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13"/>
      <c r="T6313" s="13"/>
      <c r="U6313" s="13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13"/>
      <c r="T6314" s="13"/>
      <c r="U6314" s="13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13"/>
      <c r="T6315" s="13"/>
      <c r="U6315" s="13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13"/>
      <c r="T6316" s="13"/>
      <c r="U6316" s="13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13"/>
      <c r="T6317" s="13"/>
      <c r="U6317" s="13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13"/>
      <c r="T6318" s="13"/>
      <c r="U6318" s="13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13"/>
      <c r="T6319" s="13"/>
      <c r="U6319" s="13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13"/>
      <c r="T6320" s="13"/>
      <c r="U6320" s="13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13"/>
      <c r="T6321" s="13"/>
      <c r="U6321" s="13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13"/>
      <c r="T6322" s="13"/>
      <c r="U6322" s="13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13"/>
      <c r="T6323" s="13"/>
      <c r="U6323" s="13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13"/>
      <c r="T6324" s="13"/>
      <c r="U6324" s="13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13"/>
      <c r="T6325" s="13"/>
      <c r="U6325" s="13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13"/>
      <c r="T6326" s="13"/>
      <c r="U6326" s="13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13"/>
      <c r="T6327" s="13"/>
      <c r="U6327" s="13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13"/>
      <c r="T6328" s="13"/>
      <c r="U6328" s="13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13"/>
      <c r="T6329" s="13"/>
      <c r="U6329" s="13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13"/>
      <c r="T6330" s="13"/>
      <c r="U6330" s="13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13"/>
      <c r="T6331" s="13"/>
      <c r="U6331" s="13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13"/>
      <c r="T6332" s="13"/>
      <c r="U6332" s="13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13"/>
      <c r="T6333" s="13"/>
      <c r="U6333" s="13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13"/>
      <c r="T6334" s="13"/>
      <c r="U6334" s="13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13"/>
      <c r="T6335" s="13"/>
      <c r="U6335" s="13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13"/>
      <c r="T6336" s="13"/>
      <c r="U6336" s="13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13"/>
      <c r="T6337" s="13"/>
      <c r="U6337" s="13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13"/>
      <c r="T6338" s="13"/>
      <c r="U6338" s="13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13"/>
      <c r="T6339" s="13"/>
      <c r="U6339" s="13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13"/>
      <c r="T6340" s="13"/>
      <c r="U6340" s="13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13"/>
      <c r="T6341" s="13"/>
      <c r="U6341" s="13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13"/>
      <c r="T6342" s="13"/>
      <c r="U6342" s="13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13"/>
      <c r="T6343" s="13"/>
      <c r="U6343" s="13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13"/>
      <c r="T6344" s="13"/>
      <c r="U6344" s="13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13"/>
      <c r="T6345" s="13"/>
      <c r="U6345" s="13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13"/>
      <c r="T6346" s="13"/>
      <c r="U6346" s="13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13"/>
      <c r="T6347" s="13"/>
      <c r="U6347" s="13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13"/>
      <c r="T6348" s="13"/>
      <c r="U6348" s="13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13"/>
      <c r="T6349" s="13"/>
      <c r="U6349" s="13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13"/>
      <c r="T6350" s="13"/>
      <c r="U6350" s="13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13"/>
      <c r="T6351" s="13"/>
      <c r="U6351" s="13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13"/>
      <c r="T6352" s="13"/>
      <c r="U6352" s="13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13"/>
      <c r="T6353" s="13"/>
      <c r="U6353" s="13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13"/>
      <c r="T6354" s="13"/>
      <c r="U6354" s="13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13"/>
      <c r="T6355" s="13"/>
      <c r="U6355" s="13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13"/>
      <c r="T6356" s="13"/>
      <c r="U6356" s="13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13"/>
      <c r="T6357" s="13"/>
      <c r="U6357" s="13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13"/>
      <c r="T6358" s="13"/>
      <c r="U6358" s="13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13"/>
      <c r="T6359" s="13"/>
      <c r="U6359" s="13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13"/>
      <c r="T6360" s="13"/>
      <c r="U6360" s="13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13"/>
      <c r="T6361" s="13"/>
      <c r="U6361" s="13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13"/>
      <c r="T6362" s="13"/>
      <c r="U6362" s="13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13"/>
      <c r="T6363" s="13"/>
      <c r="U6363" s="13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13"/>
      <c r="T6364" s="13"/>
      <c r="U6364" s="13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13"/>
      <c r="T6365" s="13"/>
      <c r="U6365" s="13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13"/>
      <c r="T6366" s="13"/>
      <c r="U6366" s="13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13"/>
      <c r="T6367" s="13"/>
      <c r="U6367" s="13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13"/>
      <c r="T6368" s="13"/>
      <c r="U6368" s="13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13"/>
      <c r="T6369" s="13"/>
      <c r="U6369" s="13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13"/>
      <c r="T6370" s="13"/>
      <c r="U6370" s="13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13"/>
      <c r="T6371" s="13"/>
      <c r="U6371" s="13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13"/>
      <c r="T6372" s="13"/>
      <c r="U6372" s="13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13"/>
      <c r="T6373" s="13"/>
      <c r="U6373" s="13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13"/>
      <c r="T6374" s="13"/>
      <c r="U6374" s="13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13"/>
      <c r="T6375" s="13"/>
      <c r="U6375" s="13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13"/>
      <c r="T6376" s="13"/>
      <c r="U6376" s="13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13"/>
      <c r="T6377" s="13"/>
      <c r="U6377" s="13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13"/>
      <c r="T6378" s="13"/>
      <c r="U6378" s="13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13"/>
      <c r="T6379" s="13"/>
      <c r="U6379" s="13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13"/>
      <c r="T6380" s="13"/>
      <c r="U6380" s="13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13"/>
      <c r="T6381" s="13"/>
      <c r="U6381" s="13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13"/>
      <c r="T6382" s="13"/>
      <c r="U6382" s="13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13"/>
      <c r="T6383" s="13"/>
      <c r="U6383" s="13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13"/>
      <c r="T6384" s="13"/>
      <c r="U6384" s="13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13"/>
      <c r="T6385" s="13"/>
      <c r="U6385" s="13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13"/>
      <c r="T6386" s="13"/>
      <c r="U6386" s="13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13"/>
      <c r="T6387" s="13"/>
      <c r="U6387" s="13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13"/>
      <c r="T6388" s="13"/>
      <c r="U6388" s="13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13"/>
      <c r="T6389" s="13"/>
      <c r="U6389" s="13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13"/>
      <c r="T6390" s="13"/>
      <c r="U6390" s="13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13"/>
      <c r="T6391" s="13"/>
      <c r="U6391" s="13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13"/>
      <c r="T6392" s="13"/>
      <c r="U6392" s="13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13"/>
      <c r="T6393" s="13"/>
      <c r="U6393" s="13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13"/>
      <c r="T6394" s="13"/>
      <c r="U6394" s="13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13"/>
      <c r="T6395" s="13"/>
      <c r="U6395" s="13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13"/>
      <c r="T6396" s="13"/>
      <c r="U6396" s="13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13"/>
      <c r="T6397" s="13"/>
      <c r="U6397" s="13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13"/>
      <c r="T6398" s="13"/>
      <c r="U6398" s="13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13"/>
      <c r="T6399" s="13"/>
      <c r="U6399" s="13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13"/>
      <c r="T6400" s="13"/>
      <c r="U6400" s="13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13"/>
      <c r="T6401" s="13"/>
      <c r="U6401" s="13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13"/>
      <c r="T6402" s="13"/>
      <c r="U6402" s="13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13"/>
      <c r="T6403" s="13"/>
      <c r="U6403" s="13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13"/>
      <c r="T6404" s="13"/>
      <c r="U6404" s="13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13"/>
      <c r="T6405" s="13"/>
      <c r="U6405" s="13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13"/>
      <c r="T6406" s="13"/>
      <c r="U6406" s="13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13"/>
      <c r="T6407" s="13"/>
      <c r="U6407" s="13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13"/>
      <c r="T6408" s="13"/>
      <c r="U6408" s="13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13"/>
      <c r="T6409" s="13"/>
      <c r="U6409" s="13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13"/>
      <c r="T6410" s="13"/>
      <c r="U6410" s="13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13"/>
      <c r="T6411" s="13"/>
      <c r="U6411" s="13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13"/>
      <c r="T6412" s="13"/>
      <c r="U6412" s="13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13"/>
      <c r="T6413" s="13"/>
      <c r="U6413" s="13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13"/>
      <c r="T6414" s="13"/>
      <c r="U6414" s="13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13"/>
      <c r="T6415" s="13"/>
      <c r="U6415" s="13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13"/>
      <c r="T6416" s="13"/>
      <c r="U6416" s="13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13"/>
      <c r="T6417" s="13"/>
      <c r="U6417" s="13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13"/>
      <c r="T6418" s="13"/>
      <c r="U6418" s="13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13"/>
      <c r="T6419" s="13"/>
      <c r="U6419" s="13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13"/>
      <c r="T6420" s="13"/>
      <c r="U6420" s="13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13"/>
      <c r="T6421" s="13"/>
      <c r="U6421" s="13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13"/>
      <c r="T6422" s="13"/>
      <c r="U6422" s="13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13"/>
      <c r="T6423" s="13"/>
      <c r="U6423" s="13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13"/>
      <c r="T6424" s="13"/>
      <c r="U6424" s="13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13"/>
      <c r="T6425" s="13"/>
      <c r="U6425" s="13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13"/>
      <c r="T6426" s="13"/>
      <c r="U6426" s="13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13"/>
      <c r="T6427" s="13"/>
      <c r="U6427" s="13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13"/>
      <c r="T6428" s="13"/>
      <c r="U6428" s="13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13"/>
      <c r="T6429" s="13"/>
      <c r="U6429" s="13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13"/>
      <c r="T6430" s="13"/>
      <c r="U6430" s="13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13"/>
      <c r="T6431" s="13"/>
      <c r="U6431" s="13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13"/>
      <c r="T6432" s="13"/>
      <c r="U6432" s="13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13"/>
      <c r="T6433" s="13"/>
      <c r="U6433" s="13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13"/>
      <c r="T6434" s="13"/>
      <c r="U6434" s="13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13"/>
      <c r="T6435" s="13"/>
      <c r="U6435" s="13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13"/>
      <c r="T6436" s="13"/>
      <c r="U6436" s="13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13"/>
      <c r="T6437" s="13"/>
      <c r="U6437" s="13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13"/>
      <c r="T6438" s="13"/>
      <c r="U6438" s="13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13"/>
      <c r="T6439" s="13"/>
      <c r="U6439" s="13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13"/>
      <c r="T6440" s="13"/>
      <c r="U6440" s="13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13"/>
      <c r="T6441" s="13"/>
      <c r="U6441" s="13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13"/>
      <c r="T6442" s="13"/>
      <c r="U6442" s="13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13"/>
      <c r="T6443" s="13"/>
      <c r="U6443" s="13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13"/>
      <c r="T6444" s="13"/>
      <c r="U6444" s="13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13"/>
      <c r="T6445" s="13"/>
      <c r="U6445" s="13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13"/>
      <c r="T6446" s="13"/>
      <c r="U6446" s="13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13"/>
      <c r="T6447" s="13"/>
      <c r="U6447" s="13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13"/>
      <c r="T6448" s="13"/>
      <c r="U6448" s="13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13"/>
      <c r="T6449" s="13"/>
      <c r="U6449" s="13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13"/>
      <c r="T6450" s="13"/>
      <c r="U6450" s="13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13"/>
      <c r="T6451" s="13"/>
      <c r="U6451" s="13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13"/>
      <c r="T6452" s="13"/>
      <c r="U6452" s="13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13"/>
      <c r="T6453" s="13"/>
      <c r="U6453" s="13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13"/>
      <c r="T6454" s="13"/>
      <c r="U6454" s="13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13"/>
      <c r="T6455" s="13"/>
      <c r="U6455" s="13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13"/>
      <c r="T6456" s="13"/>
      <c r="U6456" s="13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13"/>
      <c r="T6457" s="13"/>
      <c r="U6457" s="13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13"/>
      <c r="T6458" s="13"/>
      <c r="U6458" s="13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13"/>
      <c r="T6459" s="13"/>
      <c r="U6459" s="13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13"/>
      <c r="T6460" s="13"/>
      <c r="U6460" s="13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13"/>
      <c r="T6461" s="13"/>
      <c r="U6461" s="13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13"/>
      <c r="T6462" s="13"/>
      <c r="U6462" s="13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13"/>
      <c r="T6463" s="13"/>
      <c r="U6463" s="13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13"/>
      <c r="T6464" s="13"/>
      <c r="U6464" s="13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13"/>
      <c r="T6465" s="13"/>
      <c r="U6465" s="13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13"/>
      <c r="T6466" s="13"/>
      <c r="U6466" s="13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13"/>
      <c r="T6467" s="13"/>
      <c r="U6467" s="13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13"/>
      <c r="T6468" s="13"/>
      <c r="U6468" s="13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13"/>
      <c r="T6469" s="13"/>
      <c r="U6469" s="13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13"/>
      <c r="T6470" s="13"/>
      <c r="U6470" s="13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13"/>
      <c r="T6471" s="13"/>
      <c r="U6471" s="13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13"/>
      <c r="T6472" s="13"/>
      <c r="U6472" s="13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13"/>
      <c r="T6473" s="13"/>
      <c r="U6473" s="13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13"/>
      <c r="T6474" s="13"/>
      <c r="U6474" s="13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13"/>
      <c r="T6475" s="13"/>
      <c r="U6475" s="13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13"/>
      <c r="T6476" s="13"/>
      <c r="U6476" s="13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13"/>
      <c r="T6477" s="13"/>
      <c r="U6477" s="13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13"/>
      <c r="T6478" s="13"/>
      <c r="U6478" s="13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13"/>
      <c r="T6479" s="13"/>
      <c r="U6479" s="13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13"/>
      <c r="T6480" s="13"/>
      <c r="U6480" s="13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13"/>
      <c r="T6481" s="13"/>
      <c r="U6481" s="13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13"/>
      <c r="T6482" s="13"/>
      <c r="U6482" s="13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13"/>
      <c r="T6483" s="13"/>
      <c r="U6483" s="13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13"/>
      <c r="T6484" s="13"/>
      <c r="U6484" s="13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13"/>
      <c r="T6485" s="13"/>
      <c r="U6485" s="13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13"/>
      <c r="T6486" s="13"/>
      <c r="U6486" s="13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13"/>
      <c r="T6487" s="13"/>
      <c r="U6487" s="13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13"/>
      <c r="T6488" s="13"/>
      <c r="U6488" s="13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13"/>
      <c r="T6489" s="13"/>
      <c r="U6489" s="13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13"/>
      <c r="T6490" s="13"/>
      <c r="U6490" s="13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13"/>
      <c r="T6491" s="13"/>
      <c r="U6491" s="13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13"/>
      <c r="T6492" s="13"/>
      <c r="U6492" s="13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13"/>
      <c r="T6493" s="13"/>
      <c r="U6493" s="13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13"/>
      <c r="T6494" s="13"/>
      <c r="U6494" s="13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13"/>
      <c r="T6495" s="13"/>
      <c r="U6495" s="13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13"/>
      <c r="T6496" s="13"/>
      <c r="U6496" s="13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13"/>
      <c r="T6497" s="13"/>
      <c r="U6497" s="13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13"/>
      <c r="T6498" s="13"/>
      <c r="U6498" s="13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13"/>
      <c r="T6499" s="13"/>
      <c r="U6499" s="13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13"/>
      <c r="T6500" s="13"/>
      <c r="U6500" s="13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13"/>
      <c r="T6501" s="13"/>
      <c r="U6501" s="13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13"/>
      <c r="T6502" s="13"/>
      <c r="U6502" s="13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13"/>
      <c r="T6503" s="13"/>
      <c r="U6503" s="13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13"/>
      <c r="T6504" s="13"/>
      <c r="U6504" s="13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13"/>
      <c r="T6505" s="13"/>
      <c r="U6505" s="13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13"/>
      <c r="T6506" s="13"/>
      <c r="U6506" s="13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13"/>
      <c r="T6507" s="13"/>
      <c r="U6507" s="13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13"/>
      <c r="T6508" s="13"/>
      <c r="U6508" s="13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13"/>
      <c r="T6509" s="13"/>
      <c r="U6509" s="13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13"/>
      <c r="T6510" s="13"/>
      <c r="U6510" s="13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13"/>
      <c r="T6511" s="13"/>
      <c r="U6511" s="13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13"/>
      <c r="T6512" s="13"/>
      <c r="U6512" s="13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13"/>
      <c r="T6513" s="13"/>
      <c r="U6513" s="13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13"/>
      <c r="T6514" s="13"/>
      <c r="U6514" s="13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13"/>
      <c r="T6515" s="13"/>
      <c r="U6515" s="13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13"/>
      <c r="T6516" s="13"/>
      <c r="U6516" s="13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13"/>
      <c r="T6517" s="13"/>
      <c r="U6517" s="13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13"/>
      <c r="T6518" s="13"/>
      <c r="U6518" s="13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13"/>
      <c r="T6519" s="13"/>
      <c r="U6519" s="13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13"/>
      <c r="T6520" s="13"/>
      <c r="U6520" s="13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13"/>
      <c r="T6521" s="13"/>
      <c r="U6521" s="13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13"/>
      <c r="T6522" s="13"/>
      <c r="U6522" s="13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13"/>
      <c r="T6523" s="13"/>
      <c r="U6523" s="13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13"/>
      <c r="T6524" s="13"/>
      <c r="U6524" s="13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13"/>
      <c r="T6525" s="13"/>
      <c r="U6525" s="13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13"/>
      <c r="T6526" s="13"/>
      <c r="U6526" s="13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13"/>
      <c r="T6527" s="13"/>
      <c r="U6527" s="13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13"/>
      <c r="T6528" s="13"/>
      <c r="U6528" s="13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13"/>
      <c r="T6529" s="13"/>
      <c r="U6529" s="13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13"/>
      <c r="T6530" s="13"/>
      <c r="U6530" s="13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13"/>
      <c r="T6531" s="13"/>
      <c r="U6531" s="13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13"/>
      <c r="T6532" s="13"/>
      <c r="U6532" s="13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13"/>
      <c r="T6533" s="13"/>
      <c r="U6533" s="13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13"/>
      <c r="T6534" s="13"/>
      <c r="U6534" s="13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13"/>
      <c r="T6535" s="13"/>
      <c r="U6535" s="13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13"/>
      <c r="T6536" s="13"/>
      <c r="U6536" s="13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13"/>
      <c r="T6537" s="13"/>
      <c r="U6537" s="13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13"/>
      <c r="T6538" s="13"/>
      <c r="U6538" s="13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13"/>
      <c r="T6539" s="13"/>
      <c r="U6539" s="13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13"/>
      <c r="T6540" s="13"/>
      <c r="U6540" s="13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13"/>
      <c r="T6541" s="13"/>
      <c r="U6541" s="13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13"/>
      <c r="T6542" s="13"/>
      <c r="U6542" s="13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13"/>
      <c r="T6543" s="13"/>
      <c r="U6543" s="13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13"/>
      <c r="T6544" s="13"/>
      <c r="U6544" s="13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13"/>
      <c r="T6545" s="13"/>
      <c r="U6545" s="13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13"/>
      <c r="T6546" s="13"/>
      <c r="U6546" s="13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13"/>
      <c r="T6547" s="13"/>
      <c r="U6547" s="13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13"/>
      <c r="T6548" s="13"/>
      <c r="U6548" s="13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13"/>
      <c r="T6549" s="13"/>
      <c r="U6549" s="13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13"/>
      <c r="T6550" s="13"/>
      <c r="U6550" s="13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13"/>
      <c r="T6551" s="13"/>
      <c r="U6551" s="13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13"/>
      <c r="T6552" s="13"/>
      <c r="U6552" s="13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13"/>
      <c r="T6553" s="13"/>
      <c r="U6553" s="13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13"/>
      <c r="T6554" s="13"/>
      <c r="U6554" s="13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13"/>
      <c r="T6555" s="13"/>
      <c r="U6555" s="13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13"/>
      <c r="T6556" s="13"/>
      <c r="U6556" s="13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13"/>
      <c r="T6557" s="13"/>
      <c r="U6557" s="13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13"/>
      <c r="T6558" s="13"/>
      <c r="U6558" s="13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13"/>
      <c r="T6559" s="13"/>
      <c r="U6559" s="13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13"/>
      <c r="T6560" s="13"/>
      <c r="U6560" s="13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13"/>
      <c r="T6561" s="13"/>
      <c r="U6561" s="13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13"/>
      <c r="T6562" s="13"/>
      <c r="U6562" s="13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13"/>
      <c r="T6563" s="13"/>
      <c r="U6563" s="13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13"/>
      <c r="T6564" s="13"/>
      <c r="U6564" s="13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13"/>
      <c r="T6565" s="13"/>
      <c r="U6565" s="13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13"/>
      <c r="T6566" s="13"/>
      <c r="U6566" s="13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13"/>
      <c r="T6567" s="13"/>
      <c r="U6567" s="13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13"/>
      <c r="T6568" s="13"/>
      <c r="U6568" s="13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13"/>
      <c r="T6569" s="13"/>
      <c r="U6569" s="13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13"/>
      <c r="T6570" s="13"/>
      <c r="U6570" s="13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13"/>
      <c r="T6571" s="13"/>
      <c r="U6571" s="13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13"/>
      <c r="T6572" s="13"/>
      <c r="U6572" s="13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13"/>
      <c r="T6573" s="13"/>
      <c r="U6573" s="13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13"/>
      <c r="T6574" s="13"/>
      <c r="U6574" s="13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13"/>
      <c r="T6575" s="13"/>
      <c r="U6575" s="13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13"/>
      <c r="T6576" s="13"/>
      <c r="U6576" s="13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13"/>
      <c r="T6577" s="13"/>
      <c r="U6577" s="13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13"/>
      <c r="T6578" s="13"/>
      <c r="U6578" s="13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13"/>
      <c r="T6579" s="13"/>
      <c r="U6579" s="13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13"/>
      <c r="T6580" s="13"/>
      <c r="U6580" s="13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13"/>
      <c r="T6581" s="13"/>
      <c r="U6581" s="13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13"/>
      <c r="T6582" s="13"/>
      <c r="U6582" s="13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13"/>
      <c r="T6583" s="13"/>
      <c r="U6583" s="13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13"/>
      <c r="T6584" s="13"/>
      <c r="U6584" s="13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13"/>
      <c r="T6585" s="13"/>
      <c r="U6585" s="13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13"/>
      <c r="T6586" s="13"/>
      <c r="U6586" s="13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13"/>
      <c r="T6587" s="13"/>
      <c r="U6587" s="13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13"/>
      <c r="T6588" s="13"/>
      <c r="U6588" s="13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13"/>
      <c r="T6589" s="13"/>
      <c r="U6589" s="13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13"/>
      <c r="T6590" s="13"/>
      <c r="U6590" s="13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13"/>
      <c r="T6591" s="13"/>
      <c r="U6591" s="13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13"/>
      <c r="T6592" s="13"/>
      <c r="U6592" s="13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13"/>
      <c r="T6593" s="13"/>
      <c r="U6593" s="13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13"/>
      <c r="T6594" s="13"/>
      <c r="U6594" s="13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13"/>
      <c r="T6595" s="13"/>
      <c r="U6595" s="13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13"/>
      <c r="T6596" s="13"/>
      <c r="U6596" s="13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13"/>
      <c r="T6597" s="13"/>
      <c r="U6597" s="13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13"/>
      <c r="T6598" s="13"/>
      <c r="U6598" s="13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13"/>
      <c r="T6599" s="13"/>
      <c r="U6599" s="13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13"/>
      <c r="T6600" s="13"/>
      <c r="U6600" s="13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13"/>
      <c r="T6601" s="13"/>
      <c r="U6601" s="13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13"/>
      <c r="T6602" s="13"/>
      <c r="U6602" s="13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13"/>
      <c r="T6603" s="13"/>
      <c r="U6603" s="13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13"/>
      <c r="T6604" s="13"/>
      <c r="U6604" s="13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13"/>
      <c r="T6605" s="13"/>
      <c r="U6605" s="13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13"/>
      <c r="T6606" s="13"/>
      <c r="U6606" s="13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13"/>
      <c r="T6607" s="13"/>
      <c r="U6607" s="13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13"/>
      <c r="T6608" s="13"/>
      <c r="U6608" s="13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13"/>
      <c r="T6609" s="13"/>
      <c r="U6609" s="13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13"/>
      <c r="T6610" s="13"/>
      <c r="U6610" s="13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13"/>
      <c r="T6611" s="13"/>
      <c r="U6611" s="13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13"/>
      <c r="T6612" s="13"/>
      <c r="U6612" s="13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13"/>
      <c r="T6613" s="13"/>
      <c r="U6613" s="13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13"/>
      <c r="T6614" s="13"/>
      <c r="U6614" s="13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13"/>
      <c r="T6615" s="13"/>
      <c r="U6615" s="13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13"/>
      <c r="T6616" s="13"/>
      <c r="U6616" s="13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13"/>
      <c r="T6617" s="13"/>
      <c r="U6617" s="13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13"/>
      <c r="T6618" s="13"/>
      <c r="U6618" s="13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13"/>
      <c r="T6619" s="13"/>
      <c r="U6619" s="13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13"/>
      <c r="T6620" s="13"/>
      <c r="U6620" s="13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13"/>
      <c r="T6621" s="13"/>
      <c r="U6621" s="13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13"/>
      <c r="T6622" s="13"/>
      <c r="U6622" s="13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13"/>
      <c r="T6623" s="13"/>
      <c r="U6623" s="13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13"/>
      <c r="T6624" s="13"/>
      <c r="U6624" s="13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13"/>
      <c r="T6625" s="13"/>
      <c r="U6625" s="13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13"/>
      <c r="T6626" s="13"/>
      <c r="U6626" s="13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13"/>
      <c r="T6627" s="13"/>
      <c r="U6627" s="13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13"/>
      <c r="T6628" s="13"/>
      <c r="U6628" s="13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13"/>
      <c r="T6629" s="13"/>
      <c r="U6629" s="13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13"/>
      <c r="T6630" s="13"/>
      <c r="U6630" s="13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13"/>
      <c r="T6631" s="13"/>
      <c r="U6631" s="13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13"/>
      <c r="T6632" s="13"/>
      <c r="U6632" s="13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13"/>
      <c r="T6633" s="13"/>
      <c r="U6633" s="13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13"/>
      <c r="T6634" s="13"/>
      <c r="U6634" s="13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13"/>
      <c r="T6635" s="13"/>
      <c r="U6635" s="13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13"/>
      <c r="T6636" s="13"/>
      <c r="U6636" s="13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13"/>
      <c r="T6637" s="13"/>
      <c r="U6637" s="13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13"/>
      <c r="T6638" s="13"/>
      <c r="U6638" s="13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13"/>
      <c r="T6639" s="13"/>
      <c r="U6639" s="13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13"/>
      <c r="T6640" s="13"/>
      <c r="U6640" s="13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13"/>
      <c r="T6641" s="13"/>
      <c r="U6641" s="13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13"/>
      <c r="T6642" s="13"/>
      <c r="U6642" s="13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13"/>
      <c r="T6643" s="13"/>
      <c r="U6643" s="13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13"/>
      <c r="T6644" s="13"/>
      <c r="U6644" s="13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13"/>
      <c r="T6645" s="13"/>
      <c r="U6645" s="13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13"/>
      <c r="T6646" s="13"/>
      <c r="U6646" s="13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13"/>
      <c r="T6647" s="13"/>
      <c r="U6647" s="13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13"/>
      <c r="T6648" s="13"/>
      <c r="U6648" s="13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13"/>
      <c r="T6649" s="13"/>
      <c r="U6649" s="13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13"/>
      <c r="T6650" s="13"/>
      <c r="U6650" s="13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13"/>
      <c r="T6651" s="13"/>
      <c r="U6651" s="13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13"/>
      <c r="T6652" s="13"/>
      <c r="U6652" s="13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13"/>
      <c r="T6653" s="13"/>
      <c r="U6653" s="13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13"/>
      <c r="T6654" s="13"/>
      <c r="U6654" s="13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13"/>
      <c r="T6655" s="13"/>
      <c r="U6655" s="13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13"/>
      <c r="T6656" s="13"/>
      <c r="U6656" s="13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13"/>
      <c r="T6657" s="13"/>
      <c r="U6657" s="13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13"/>
      <c r="T6658" s="13"/>
      <c r="U6658" s="13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13"/>
      <c r="T6659" s="13"/>
      <c r="U6659" s="13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13"/>
      <c r="T6660" s="13"/>
      <c r="U6660" s="13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13"/>
      <c r="T6661" s="13"/>
      <c r="U6661" s="13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13"/>
      <c r="T6662" s="13"/>
      <c r="U6662" s="13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13"/>
      <c r="T6663" s="13"/>
      <c r="U6663" s="13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13"/>
      <c r="T6664" s="13"/>
      <c r="U6664" s="13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13"/>
      <c r="T6665" s="13"/>
      <c r="U6665" s="13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13"/>
      <c r="T6666" s="13"/>
      <c r="U6666" s="13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13"/>
      <c r="T6667" s="13"/>
      <c r="U6667" s="13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13"/>
      <c r="T6668" s="13"/>
      <c r="U6668" s="13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13"/>
      <c r="T6669" s="13"/>
      <c r="U6669" s="13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13"/>
      <c r="T6670" s="13"/>
      <c r="U6670" s="13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13"/>
      <c r="T6671" s="13"/>
      <c r="U6671" s="13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13"/>
      <c r="T6672" s="13"/>
      <c r="U6672" s="13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13"/>
      <c r="T6673" s="13"/>
      <c r="U6673" s="13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13"/>
      <c r="T6674" s="13"/>
      <c r="U6674" s="13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13"/>
      <c r="T6675" s="13"/>
      <c r="U6675" s="13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13"/>
      <c r="T6676" s="13"/>
      <c r="U6676" s="13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13"/>
      <c r="T6677" s="13"/>
      <c r="U6677" s="13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13"/>
      <c r="T6678" s="13"/>
      <c r="U6678" s="13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13"/>
      <c r="T6679" s="13"/>
      <c r="U6679" s="13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13"/>
      <c r="T6680" s="13"/>
      <c r="U6680" s="13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13"/>
      <c r="T6681" s="13"/>
      <c r="U6681" s="13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13"/>
      <c r="T6682" s="13"/>
      <c r="U6682" s="13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13"/>
      <c r="T6683" s="13"/>
      <c r="U6683" s="13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13"/>
      <c r="T6684" s="13"/>
      <c r="U6684" s="13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13"/>
      <c r="T6685" s="13"/>
      <c r="U6685" s="13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13"/>
      <c r="T6686" s="13"/>
      <c r="U6686" s="13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13"/>
      <c r="T6687" s="13"/>
      <c r="U6687" s="13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13"/>
      <c r="T6688" s="13"/>
      <c r="U6688" s="13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13"/>
      <c r="T6689" s="13"/>
      <c r="U6689" s="13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13"/>
      <c r="T6690" s="13"/>
      <c r="U6690" s="13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13"/>
      <c r="T6691" s="13"/>
      <c r="U6691" s="13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13"/>
      <c r="T6692" s="13"/>
      <c r="U6692" s="13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13"/>
      <c r="T6693" s="13"/>
      <c r="U6693" s="13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13"/>
      <c r="T6694" s="13"/>
      <c r="U6694" s="13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13"/>
      <c r="T6695" s="13"/>
      <c r="U6695" s="13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13"/>
      <c r="T6696" s="13"/>
      <c r="U6696" s="13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13"/>
      <c r="T6697" s="13"/>
      <c r="U6697" s="13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13"/>
      <c r="T6698" s="13"/>
      <c r="U6698" s="13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13"/>
      <c r="T6699" s="13"/>
      <c r="U6699" s="13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13"/>
      <c r="T6700" s="13"/>
      <c r="U6700" s="13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13"/>
      <c r="T6701" s="13"/>
      <c r="U6701" s="13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13"/>
      <c r="T6702" s="13"/>
      <c r="U6702" s="13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13"/>
      <c r="T6703" s="13"/>
      <c r="U6703" s="13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13"/>
      <c r="T6704" s="13"/>
      <c r="U6704" s="13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13"/>
      <c r="T6705" s="13"/>
      <c r="U6705" s="13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13"/>
      <c r="T6706" s="13"/>
      <c r="U6706" s="13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13"/>
      <c r="T6707" s="13"/>
      <c r="U6707" s="13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13"/>
      <c r="T6708" s="13"/>
      <c r="U6708" s="13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13"/>
      <c r="T6709" s="13"/>
      <c r="U6709" s="13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13"/>
      <c r="T6710" s="13"/>
      <c r="U6710" s="13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13"/>
      <c r="T6711" s="13"/>
      <c r="U6711" s="13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13"/>
      <c r="T6712" s="13"/>
      <c r="U6712" s="13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13"/>
      <c r="T6713" s="13"/>
      <c r="U6713" s="13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13"/>
      <c r="T6714" s="13"/>
      <c r="U6714" s="13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13"/>
      <c r="T6715" s="13"/>
      <c r="U6715" s="13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13"/>
      <c r="T6716" s="13"/>
      <c r="U6716" s="13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13"/>
      <c r="T6717" s="13"/>
      <c r="U6717" s="13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13"/>
      <c r="T6718" s="13"/>
      <c r="U6718" s="13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13"/>
      <c r="T6719" s="13"/>
      <c r="U6719" s="13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13"/>
      <c r="T6720" s="13"/>
      <c r="U6720" s="13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13"/>
      <c r="T6721" s="13"/>
      <c r="U6721" s="13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13"/>
      <c r="T6722" s="13"/>
      <c r="U6722" s="13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13"/>
      <c r="T6723" s="13"/>
      <c r="U6723" s="13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13"/>
      <c r="T6724" s="13"/>
      <c r="U6724" s="13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13"/>
      <c r="T6725" s="13"/>
      <c r="U6725" s="13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13"/>
      <c r="T6726" s="13"/>
      <c r="U6726" s="13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13"/>
      <c r="T6727" s="13"/>
      <c r="U6727" s="13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13"/>
      <c r="T6728" s="13"/>
      <c r="U6728" s="13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13"/>
      <c r="T6729" s="13"/>
      <c r="U6729" s="13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13"/>
      <c r="T6730" s="13"/>
      <c r="U6730" s="13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13"/>
      <c r="T6731" s="13"/>
      <c r="U6731" s="13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13"/>
      <c r="T6732" s="13"/>
      <c r="U6732" s="13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13"/>
      <c r="T6733" s="13"/>
      <c r="U6733" s="13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13"/>
      <c r="T6734" s="13"/>
      <c r="U6734" s="13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13"/>
      <c r="T6735" s="13"/>
      <c r="U6735" s="13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13"/>
      <c r="T6736" s="13"/>
      <c r="U6736" s="13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13"/>
      <c r="T6737" s="13"/>
      <c r="U6737" s="13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13"/>
      <c r="T6738" s="13"/>
      <c r="U6738" s="13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13"/>
      <c r="T6739" s="13"/>
      <c r="U6739" s="13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13"/>
      <c r="T6740" s="13"/>
      <c r="U6740" s="13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13"/>
      <c r="T6741" s="13"/>
      <c r="U6741" s="13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13"/>
      <c r="T6742" s="13"/>
      <c r="U6742" s="13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13"/>
      <c r="T6743" s="13"/>
      <c r="U6743" s="13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13"/>
      <c r="T6744" s="13"/>
      <c r="U6744" s="13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13"/>
      <c r="T6745" s="13"/>
      <c r="U6745" s="13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13"/>
      <c r="T6746" s="13"/>
      <c r="U6746" s="13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13"/>
      <c r="T6747" s="13"/>
      <c r="U6747" s="13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13"/>
      <c r="T6748" s="13"/>
      <c r="U6748" s="13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13"/>
      <c r="T6749" s="13"/>
      <c r="U6749" s="13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13"/>
      <c r="T6750" s="13"/>
      <c r="U6750" s="13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13"/>
      <c r="T6751" s="13"/>
      <c r="U6751" s="13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13"/>
      <c r="T6752" s="13"/>
      <c r="U6752" s="13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13"/>
      <c r="T6753" s="13"/>
      <c r="U6753" s="13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13"/>
      <c r="T6754" s="13"/>
      <c r="U6754" s="13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13"/>
      <c r="T6755" s="13"/>
      <c r="U6755" s="13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13"/>
      <c r="T6756" s="13"/>
      <c r="U6756" s="13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13"/>
      <c r="T6757" s="13"/>
      <c r="U6757" s="13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13"/>
      <c r="T6758" s="13"/>
      <c r="U6758" s="13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13"/>
      <c r="T6759" s="13"/>
      <c r="U6759" s="13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13"/>
      <c r="T6760" s="13"/>
      <c r="U6760" s="13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13"/>
      <c r="T6761" s="13"/>
      <c r="U6761" s="13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13"/>
      <c r="T6762" s="13"/>
      <c r="U6762" s="13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13"/>
      <c r="T6763" s="13"/>
      <c r="U6763" s="13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13"/>
      <c r="T6764" s="13"/>
      <c r="U6764" s="13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13"/>
      <c r="T6765" s="13"/>
      <c r="U6765" s="13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13"/>
      <c r="T6766" s="13"/>
      <c r="U6766" s="13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13"/>
      <c r="T6767" s="13"/>
      <c r="U6767" s="13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13"/>
      <c r="T6768" s="13"/>
      <c r="U6768" s="13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13"/>
      <c r="T6769" s="13"/>
      <c r="U6769" s="13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13"/>
      <c r="T6770" s="13"/>
      <c r="U6770" s="13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13"/>
      <c r="T6771" s="13"/>
      <c r="U6771" s="13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13"/>
      <c r="T6772" s="13"/>
      <c r="U6772" s="13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13"/>
      <c r="T6773" s="13"/>
      <c r="U6773" s="13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13"/>
      <c r="T6774" s="13"/>
      <c r="U6774" s="13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13"/>
      <c r="T6775" s="13"/>
      <c r="U6775" s="13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13"/>
      <c r="T6776" s="13"/>
      <c r="U6776" s="13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13"/>
      <c r="T6777" s="13"/>
      <c r="U6777" s="13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13"/>
      <c r="T6778" s="13"/>
      <c r="U6778" s="13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13"/>
      <c r="T6779" s="13"/>
      <c r="U6779" s="13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13"/>
      <c r="T6780" s="13"/>
      <c r="U6780" s="13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13"/>
      <c r="T6781" s="13"/>
      <c r="U6781" s="13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13"/>
      <c r="T6782" s="13"/>
      <c r="U6782" s="13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13"/>
      <c r="T6783" s="13"/>
      <c r="U6783" s="13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13"/>
      <c r="T6784" s="13"/>
      <c r="U6784" s="13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13"/>
      <c r="T6785" s="13"/>
      <c r="U6785" s="13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13"/>
      <c r="T6786" s="13"/>
      <c r="U6786" s="13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13"/>
      <c r="T6787" s="13"/>
      <c r="U6787" s="13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13"/>
      <c r="T6788" s="13"/>
      <c r="U6788" s="13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13"/>
      <c r="T6789" s="13"/>
      <c r="U6789" s="13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13"/>
      <c r="T6790" s="13"/>
      <c r="U6790" s="13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13"/>
      <c r="T6791" s="13"/>
      <c r="U6791" s="13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13"/>
      <c r="T6792" s="13"/>
      <c r="U6792" s="13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13"/>
      <c r="T6793" s="13"/>
      <c r="U6793" s="13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13"/>
      <c r="T6794" s="13"/>
      <c r="U6794" s="13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13"/>
      <c r="T6795" s="13"/>
      <c r="U6795" s="13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13"/>
      <c r="T6796" s="13"/>
      <c r="U6796" s="13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13"/>
      <c r="T6797" s="13"/>
      <c r="U6797" s="13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13"/>
      <c r="T6798" s="13"/>
      <c r="U6798" s="13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13"/>
      <c r="T6799" s="13"/>
      <c r="U6799" s="13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13"/>
      <c r="T6800" s="13"/>
      <c r="U6800" s="13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13"/>
      <c r="T6801" s="13"/>
      <c r="U6801" s="13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13"/>
      <c r="T6802" s="13"/>
      <c r="U6802" s="13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13"/>
      <c r="T6803" s="13"/>
      <c r="U6803" s="13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13"/>
      <c r="T6804" s="13"/>
      <c r="U6804" s="13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13"/>
      <c r="T6805" s="13"/>
      <c r="U6805" s="13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13"/>
      <c r="T6806" s="13"/>
      <c r="U6806" s="13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13"/>
      <c r="T6807" s="13"/>
      <c r="U6807" s="13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13"/>
      <c r="T6808" s="13"/>
      <c r="U6808" s="13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13"/>
      <c r="T6809" s="13"/>
      <c r="U6809" s="13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13"/>
      <c r="T6810" s="13"/>
      <c r="U6810" s="13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13"/>
      <c r="T6811" s="13"/>
      <c r="U6811" s="13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13"/>
      <c r="T6812" s="13"/>
      <c r="U6812" s="13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13"/>
      <c r="T6813" s="13"/>
      <c r="U6813" s="13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13"/>
      <c r="T6814" s="13"/>
      <c r="U6814" s="13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13"/>
      <c r="T6815" s="13"/>
      <c r="U6815" s="13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13"/>
      <c r="T6816" s="13"/>
      <c r="U6816" s="13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13"/>
      <c r="T6817" s="13"/>
      <c r="U6817" s="13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13"/>
      <c r="T6818" s="13"/>
      <c r="U6818" s="13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13"/>
      <c r="T6819" s="13"/>
      <c r="U6819" s="13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13"/>
      <c r="T6820" s="13"/>
      <c r="U6820" s="13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13"/>
      <c r="T6821" s="13"/>
      <c r="U6821" s="13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13"/>
      <c r="T6822" s="13"/>
      <c r="U6822" s="13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13"/>
      <c r="T6823" s="13"/>
      <c r="U6823" s="13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13"/>
      <c r="T6824" s="13"/>
      <c r="U6824" s="13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13"/>
      <c r="T6825" s="13"/>
      <c r="U6825" s="13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13"/>
      <c r="T6826" s="13"/>
      <c r="U6826" s="13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13"/>
      <c r="T6827" s="13"/>
      <c r="U6827" s="13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13"/>
      <c r="T6828" s="13"/>
      <c r="U6828" s="13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13"/>
      <c r="T6829" s="13"/>
      <c r="U6829" s="13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13"/>
      <c r="T6830" s="13"/>
      <c r="U6830" s="13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13"/>
      <c r="T6831" s="13"/>
      <c r="U6831" s="13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13"/>
      <c r="T6832" s="13"/>
      <c r="U6832" s="13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13"/>
      <c r="T6833" s="13"/>
      <c r="U6833" s="13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13"/>
      <c r="T6834" s="13"/>
      <c r="U6834" s="13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13"/>
      <c r="T6835" s="13"/>
      <c r="U6835" s="13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13"/>
      <c r="T6836" s="13"/>
      <c r="U6836" s="13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13"/>
      <c r="T6837" s="13"/>
      <c r="U6837" s="13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13"/>
      <c r="T6838" s="13"/>
      <c r="U6838" s="13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13"/>
      <c r="T6839" s="13"/>
      <c r="U6839" s="13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13"/>
      <c r="T6840" s="13"/>
      <c r="U6840" s="13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13"/>
      <c r="T6841" s="13"/>
      <c r="U6841" s="13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13"/>
      <c r="T6842" s="13"/>
      <c r="U6842" s="13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13"/>
      <c r="T6843" s="13"/>
      <c r="U6843" s="13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13"/>
      <c r="T6844" s="13"/>
      <c r="U6844" s="13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13"/>
      <c r="T6845" s="13"/>
      <c r="U6845" s="13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13"/>
      <c r="T6846" s="13"/>
      <c r="U6846" s="13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13"/>
      <c r="T6847" s="13"/>
      <c r="U6847" s="13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13"/>
      <c r="T6848" s="13"/>
      <c r="U6848" s="13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13"/>
      <c r="T6849" s="13"/>
      <c r="U6849" s="13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13"/>
      <c r="T6850" s="13"/>
      <c r="U6850" s="13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13"/>
      <c r="T6851" s="13"/>
      <c r="U6851" s="13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13"/>
      <c r="T6852" s="13"/>
      <c r="U6852" s="13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13"/>
      <c r="T6853" s="13"/>
      <c r="U6853" s="13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13"/>
      <c r="T6854" s="13"/>
      <c r="U6854" s="13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13"/>
      <c r="T6855" s="13"/>
      <c r="U6855" s="13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13"/>
      <c r="T6856" s="13"/>
      <c r="U6856" s="13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13"/>
      <c r="T6857" s="13"/>
      <c r="U6857" s="13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13"/>
      <c r="T6858" s="13"/>
      <c r="U6858" s="13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13"/>
      <c r="T6859" s="13"/>
      <c r="U6859" s="13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13"/>
      <c r="T6860" s="13"/>
      <c r="U6860" s="13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13"/>
      <c r="T6861" s="13"/>
      <c r="U6861" s="13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13"/>
      <c r="T6862" s="13"/>
      <c r="U6862" s="13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13"/>
      <c r="T6863" s="13"/>
      <c r="U6863" s="13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13"/>
      <c r="T6864" s="13"/>
      <c r="U6864" s="13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13"/>
      <c r="T6865" s="13"/>
      <c r="U6865" s="13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13"/>
      <c r="T6866" s="13"/>
      <c r="U6866" s="13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13"/>
      <c r="T6867" s="13"/>
      <c r="U6867" s="13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13"/>
      <c r="T6868" s="13"/>
      <c r="U6868" s="13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13"/>
      <c r="T6869" s="13"/>
      <c r="U6869" s="13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13"/>
      <c r="T6870" s="13"/>
      <c r="U6870" s="13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13"/>
      <c r="T6871" s="13"/>
      <c r="U6871" s="13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13"/>
      <c r="T6872" s="13"/>
      <c r="U6872" s="13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13"/>
      <c r="T6873" s="13"/>
      <c r="U6873" s="13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13"/>
      <c r="T6874" s="13"/>
      <c r="U6874" s="13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13"/>
      <c r="T6875" s="13"/>
      <c r="U6875" s="13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13"/>
      <c r="T6876" s="13"/>
      <c r="U6876" s="13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13"/>
      <c r="T6877" s="13"/>
      <c r="U6877" s="13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13"/>
      <c r="T6878" s="13"/>
      <c r="U6878" s="13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13"/>
      <c r="T6879" s="13"/>
      <c r="U6879" s="13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13"/>
      <c r="T6880" s="13"/>
      <c r="U6880" s="13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13"/>
      <c r="T6881" s="13"/>
      <c r="U6881" s="13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13"/>
      <c r="T6882" s="13"/>
      <c r="U6882" s="13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13"/>
      <c r="T6883" s="13"/>
      <c r="U6883" s="13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13"/>
      <c r="T6884" s="13"/>
      <c r="U6884" s="13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13"/>
      <c r="T6885" s="13"/>
      <c r="U6885" s="13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13"/>
      <c r="T6886" s="13"/>
      <c r="U6886" s="13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13"/>
      <c r="T6887" s="13"/>
      <c r="U6887" s="13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13"/>
      <c r="T6888" s="13"/>
      <c r="U6888" s="13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13"/>
      <c r="T6889" s="13"/>
      <c r="U6889" s="13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13"/>
      <c r="T6890" s="13"/>
      <c r="U6890" s="13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13"/>
      <c r="T6891" s="13"/>
      <c r="U6891" s="13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13"/>
      <c r="T6892" s="13"/>
      <c r="U6892" s="13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13"/>
      <c r="T6893" s="13"/>
      <c r="U6893" s="13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13"/>
      <c r="T6894" s="13"/>
      <c r="U6894" s="13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13"/>
      <c r="T6895" s="13"/>
      <c r="U6895" s="13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13"/>
      <c r="T6896" s="13"/>
      <c r="U6896" s="13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13"/>
      <c r="T6897" s="13"/>
      <c r="U6897" s="13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13"/>
      <c r="T6898" s="13"/>
      <c r="U6898" s="13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13"/>
      <c r="T6899" s="13"/>
      <c r="U6899" s="13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13"/>
      <c r="T6900" s="13"/>
      <c r="U6900" s="13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13"/>
      <c r="T6901" s="13"/>
      <c r="U6901" s="13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13"/>
      <c r="T6902" s="13"/>
      <c r="U6902" s="13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13"/>
      <c r="T6903" s="13"/>
      <c r="U6903" s="13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13"/>
      <c r="T6904" s="13"/>
      <c r="U6904" s="13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13"/>
      <c r="T6905" s="13"/>
      <c r="U6905" s="13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13"/>
      <c r="T6906" s="13"/>
      <c r="U6906" s="13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13"/>
      <c r="T6907" s="13"/>
      <c r="U6907" s="13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13"/>
      <c r="T6908" s="13"/>
      <c r="U6908" s="13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13"/>
      <c r="T6909" s="13"/>
      <c r="U6909" s="13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13"/>
      <c r="T6910" s="13"/>
      <c r="U6910" s="13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13"/>
      <c r="T6911" s="13"/>
      <c r="U6911" s="13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13"/>
      <c r="T6912" s="13"/>
      <c r="U6912" s="13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13"/>
      <c r="T6913" s="13"/>
      <c r="U6913" s="13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13"/>
      <c r="T6914" s="13"/>
      <c r="U6914" s="13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13"/>
      <c r="T6915" s="13"/>
      <c r="U6915" s="13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13"/>
      <c r="T6916" s="13"/>
      <c r="U6916" s="13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13"/>
      <c r="T6917" s="13"/>
      <c r="U6917" s="13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13"/>
      <c r="T6918" s="13"/>
      <c r="U6918" s="13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13"/>
      <c r="T6919" s="13"/>
      <c r="U6919" s="13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13"/>
      <c r="T6920" s="13"/>
      <c r="U6920" s="13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13"/>
      <c r="T6921" s="13"/>
      <c r="U6921" s="13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13"/>
      <c r="T6922" s="13"/>
      <c r="U6922" s="13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13"/>
      <c r="T6923" s="13"/>
      <c r="U6923" s="13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13"/>
      <c r="T6924" s="13"/>
      <c r="U6924" s="13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13"/>
      <c r="T6925" s="13"/>
      <c r="U6925" s="13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13"/>
      <c r="T6926" s="13"/>
      <c r="U6926" s="13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13"/>
      <c r="T6927" s="13"/>
      <c r="U6927" s="13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13"/>
      <c r="T6928" s="13"/>
      <c r="U6928" s="13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13"/>
      <c r="T6929" s="13"/>
      <c r="U6929" s="13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13"/>
      <c r="T6930" s="13"/>
      <c r="U6930" s="13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13"/>
      <c r="T6931" s="13"/>
      <c r="U6931" s="13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13"/>
      <c r="T6932" s="13"/>
      <c r="U6932" s="13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13"/>
      <c r="T6933" s="13"/>
      <c r="U6933" s="13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13"/>
      <c r="T6934" s="13"/>
      <c r="U6934" s="13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13"/>
      <c r="T6935" s="13"/>
      <c r="U6935" s="13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13"/>
      <c r="T6936" s="13"/>
      <c r="U6936" s="13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13"/>
      <c r="T6937" s="13"/>
      <c r="U6937" s="13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13"/>
      <c r="T6938" s="13"/>
      <c r="U6938" s="13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13"/>
      <c r="T6939" s="13"/>
      <c r="U6939" s="13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13"/>
      <c r="T6940" s="13"/>
      <c r="U6940" s="13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13"/>
      <c r="T6941" s="13"/>
      <c r="U6941" s="13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13"/>
      <c r="T6942" s="13"/>
      <c r="U6942" s="13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13"/>
      <c r="T6943" s="13"/>
      <c r="U6943" s="13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13"/>
      <c r="T6944" s="13"/>
      <c r="U6944" s="13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13"/>
      <c r="T6945" s="13"/>
      <c r="U6945" s="13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13"/>
      <c r="T6946" s="13"/>
      <c r="U6946" s="13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13"/>
      <c r="T6947" s="13"/>
      <c r="U6947" s="13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13"/>
      <c r="T6948" s="13"/>
      <c r="U6948" s="13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13"/>
      <c r="T6949" s="13"/>
      <c r="U6949" s="13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13"/>
      <c r="T6950" s="13"/>
      <c r="U6950" s="13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13"/>
      <c r="T6951" s="13"/>
      <c r="U6951" s="13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13"/>
      <c r="T6952" s="13"/>
      <c r="U6952" s="13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13"/>
      <c r="T6953" s="13"/>
      <c r="U6953" s="13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13"/>
      <c r="T6954" s="13"/>
      <c r="U6954" s="13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13"/>
      <c r="T6955" s="13"/>
      <c r="U6955" s="13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13"/>
      <c r="T6956" s="13"/>
      <c r="U6956" s="13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13"/>
      <c r="T6957" s="13"/>
      <c r="U6957" s="13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13"/>
      <c r="T6958" s="13"/>
      <c r="U6958" s="13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13"/>
      <c r="T6959" s="13"/>
      <c r="U6959" s="13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13"/>
      <c r="T6960" s="13"/>
      <c r="U6960" s="13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13"/>
      <c r="T6961" s="13"/>
      <c r="U6961" s="13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13"/>
      <c r="T6962" s="13"/>
      <c r="U6962" s="13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13"/>
      <c r="T6963" s="13"/>
      <c r="U6963" s="13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13"/>
      <c r="T6964" s="13"/>
      <c r="U6964" s="13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13"/>
      <c r="T6965" s="13"/>
      <c r="U6965" s="13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13"/>
      <c r="T6966" s="13"/>
      <c r="U6966" s="13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13"/>
      <c r="T6967" s="13"/>
      <c r="U6967" s="13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13"/>
      <c r="T6968" s="13"/>
      <c r="U6968" s="13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13"/>
      <c r="T6969" s="13"/>
      <c r="U6969" s="13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13"/>
      <c r="T6970" s="13"/>
      <c r="U6970" s="13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13"/>
      <c r="T6971" s="13"/>
      <c r="U6971" s="13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13"/>
      <c r="T6972" s="13"/>
      <c r="U6972" s="13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13"/>
      <c r="T6973" s="13"/>
      <c r="U6973" s="13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13"/>
      <c r="T6974" s="13"/>
      <c r="U6974" s="13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13"/>
      <c r="T6975" s="13"/>
      <c r="U6975" s="13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13"/>
      <c r="T6976" s="13"/>
      <c r="U6976" s="13"/>
      <c r="V6976" s="13"/>
      <c r="W6976" s="4"/>
      <c r="X6976" s="30"/>
    </row>
    <row r="6977" spans="1:24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13"/>
      <c r="T6977" s="13"/>
      <c r="U6977" s="13"/>
      <c r="V6977" s="13"/>
      <c r="W6977" s="4"/>
      <c r="X6977" s="30"/>
    </row>
    <row r="6978" spans="1:24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13"/>
      <c r="T6978" s="13"/>
      <c r="U6978" s="13"/>
      <c r="V6978" s="13"/>
      <c r="W6978" s="4"/>
      <c r="X6978" s="30"/>
    </row>
    <row r="6979" spans="1:24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13"/>
      <c r="T6979" s="13"/>
      <c r="U6979" s="13"/>
      <c r="V6979" s="13"/>
      <c r="W6979" s="4"/>
      <c r="X6979" s="30"/>
    </row>
    <row r="6980" spans="1:24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13"/>
      <c r="T6980" s="13"/>
      <c r="U6980" s="13"/>
      <c r="V6980" s="13"/>
      <c r="W6980" s="4"/>
      <c r="X6980" s="30"/>
    </row>
    <row r="6981" spans="1:24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13"/>
      <c r="T6981" s="13"/>
      <c r="U6981" s="13"/>
      <c r="V6981" s="13"/>
      <c r="W6981" s="4"/>
      <c r="X6981" s="30"/>
    </row>
    <row r="6982" spans="1:24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13"/>
      <c r="T6982" s="13"/>
      <c r="U6982" s="13"/>
      <c r="V6982" s="13"/>
      <c r="W6982" s="4"/>
      <c r="X6982" s="30"/>
    </row>
    <row r="6983" spans="1:24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13"/>
      <c r="T6983" s="13"/>
      <c r="U6983" s="13"/>
      <c r="V6983" s="13"/>
      <c r="W6983" s="4"/>
      <c r="X6983" s="30"/>
    </row>
    <row r="6984" spans="1:24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13"/>
      <c r="T6984" s="13"/>
      <c r="U6984" s="13"/>
      <c r="V6984" s="13"/>
      <c r="W6984" s="4"/>
      <c r="X6984" s="30"/>
    </row>
    <row r="6985" spans="1:24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13"/>
      <c r="T6985" s="13"/>
      <c r="U6985" s="13"/>
      <c r="V6985" s="13"/>
      <c r="W6985" s="4"/>
      <c r="X6985" s="30"/>
    </row>
    <row r="6986" spans="1:24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13"/>
      <c r="T6986" s="13"/>
      <c r="U6986" s="13"/>
      <c r="V6986" s="13"/>
      <c r="W6986" s="4"/>
      <c r="X6986" s="30"/>
    </row>
    <row r="6987" spans="1:24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13"/>
      <c r="T6987" s="13"/>
      <c r="U6987" s="13"/>
      <c r="V6987" s="13"/>
      <c r="W6987" s="4"/>
      <c r="X6987" s="30"/>
    </row>
    <row r="6988" spans="1:24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13"/>
      <c r="T6988" s="13"/>
      <c r="U6988" s="13"/>
      <c r="V6988" s="13"/>
      <c r="W6988" s="4"/>
      <c r="X6988" s="30"/>
    </row>
    <row r="6989" spans="1:24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13"/>
      <c r="T6989" s="13"/>
      <c r="U6989" s="13"/>
      <c r="V6989" s="13"/>
      <c r="W6989" s="4"/>
      <c r="X6989" s="30"/>
    </row>
    <row r="6990" spans="1:24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13"/>
      <c r="T6990" s="13"/>
      <c r="U6990" s="13"/>
      <c r="V6990" s="13"/>
      <c r="W6990" s="4"/>
      <c r="X6990" s="30"/>
    </row>
    <row r="6991" spans="1:24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13"/>
      <c r="T6991" s="13"/>
      <c r="U6991" s="13"/>
      <c r="V6991" s="13"/>
      <c r="W6991" s="4"/>
      <c r="X6991" s="30"/>
    </row>
    <row r="6992" spans="1:24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13"/>
      <c r="T6992" s="13"/>
      <c r="U6992" s="13"/>
      <c r="V6992" s="13"/>
      <c r="W6992" s="4"/>
      <c r="X6992" s="30"/>
    </row>
    <row r="6993" spans="1:24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13"/>
      <c r="T6993" s="13"/>
      <c r="U6993" s="13"/>
      <c r="V6993" s="13"/>
      <c r="W6993" s="4"/>
      <c r="X6993" s="30"/>
    </row>
    <row r="6994" spans="1:24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13"/>
      <c r="T6994" s="13"/>
      <c r="U6994" s="13"/>
      <c r="V6994" s="13"/>
      <c r="W6994" s="4"/>
      <c r="X6994" s="30"/>
    </row>
    <row r="6995" spans="1:24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13"/>
      <c r="T6995" s="13"/>
      <c r="U6995" s="13"/>
      <c r="V6995" s="13"/>
      <c r="W6995" s="4"/>
      <c r="X6995" s="30"/>
    </row>
    <row r="6996" spans="1:24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13"/>
      <c r="T6996" s="13"/>
      <c r="U6996" s="13"/>
      <c r="V6996" s="13"/>
      <c r="W6996" s="4"/>
      <c r="X6996" s="30"/>
    </row>
    <row r="6997" spans="1:24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13"/>
      <c r="T6997" s="13"/>
      <c r="U6997" s="13"/>
      <c r="V6997" s="13"/>
      <c r="W6997" s="4"/>
      <c r="X6997" s="30"/>
    </row>
    <row r="6998" spans="1:24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13"/>
      <c r="T6998" s="13"/>
      <c r="U6998" s="13"/>
      <c r="V6998" s="13"/>
      <c r="W6998" s="4"/>
      <c r="X6998" s="30"/>
    </row>
    <row r="6999" spans="1:24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13"/>
      <c r="T6999" s="13"/>
      <c r="U6999" s="13"/>
      <c r="V6999" s="13"/>
      <c r="W6999" s="4"/>
      <c r="X6999" s="30"/>
    </row>
    <row r="7000" spans="1:24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13"/>
      <c r="T7000" s="13"/>
      <c r="U7000" s="13"/>
      <c r="V7000" s="13"/>
      <c r="W7000" s="4"/>
      <c r="X7000" s="30"/>
    </row>
  </sheetData>
  <conditionalFormatting sqref="D12">
    <cfRule type="expression" dxfId="12" priority="24">
      <formula>$L12&gt;0</formula>
    </cfRule>
  </conditionalFormatting>
  <conditionalFormatting sqref="A12:X12 J14:Q376 A13:Q13 W13:X376 E14:H376 A258:A376 C258:C376 R13:V256 U257:V257 R257:S257 R258:V348 V349 R349:T349 R350:V376 R377:U377 R378:V410 A14:C257 R411:U411 R412:V651 S652:V652 R653:V726 R729:V2021 S727:V728">
    <cfRule type="expression" dxfId="11" priority="22">
      <formula>$O12&gt;0</formula>
    </cfRule>
  </conditionalFormatting>
  <conditionalFormatting sqref="I2023:I7000">
    <cfRule type="expression" dxfId="10" priority="16">
      <formula>$O2023&gt;0</formula>
    </cfRule>
  </conditionalFormatting>
  <conditionalFormatting sqref="A762:H7000 J2022:X7000 J377:Q651 C377:C652 J740:Q2021 J652:P652 W377:X2021 E377:H761 J653:O739 C654:C761 A377:A761 Q653:Q739">
    <cfRule type="expression" dxfId="9" priority="19">
      <formula>$O377&gt;0</formula>
    </cfRule>
  </conditionalFormatting>
  <conditionalFormatting sqref="I14:I2021">
    <cfRule type="expression" dxfId="8" priority="14">
      <formula>$O14&gt;0</formula>
    </cfRule>
  </conditionalFormatting>
  <conditionalFormatting sqref="I2022">
    <cfRule type="expression" dxfId="7" priority="13">
      <formula>$O2022&gt;0</formula>
    </cfRule>
  </conditionalFormatting>
  <conditionalFormatting sqref="D14:D761">
    <cfRule type="expression" dxfId="6" priority="12">
      <formula>$O14&gt;0</formula>
    </cfRule>
  </conditionalFormatting>
  <conditionalFormatting sqref="B258:B761">
    <cfRule type="expression" dxfId="5" priority="7">
      <formula>$O258&gt;0</formula>
    </cfRule>
  </conditionalFormatting>
  <conditionalFormatting sqref="R652">
    <cfRule type="expression" dxfId="4" priority="5">
      <formula>$O652&gt;0</formula>
    </cfRule>
  </conditionalFormatting>
  <conditionalFormatting sqref="Q652">
    <cfRule type="expression" dxfId="3" priority="4">
      <formula>$O652&gt;0</formula>
    </cfRule>
  </conditionalFormatting>
  <conditionalFormatting sqref="P653:P739">
    <cfRule type="expression" dxfId="2" priority="3">
      <formula>$O653&gt;0</formula>
    </cfRule>
  </conditionalFormatting>
  <conditionalFormatting sqref="C653">
    <cfRule type="expression" dxfId="1" priority="2">
      <formula>$O653&gt;0</formula>
    </cfRule>
  </conditionalFormatting>
  <conditionalFormatting sqref="R727">
    <cfRule type="expression" dxfId="0" priority="1">
      <formula>$O727&gt;0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2025-05-16T12:40:37Z</dcterms:modified>
</cp:coreProperties>
</file>